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K:\Referat 414\50 Jahrbuch\20_Tabellen_JB\20_Tabellen_2021\30 Endfassung\Kapitel E\"/>
    </mc:Choice>
  </mc:AlternateContent>
  <bookViews>
    <workbookView xWindow="0" yWindow="0" windowWidth="14460" windowHeight="12405" tabRatio="880" activeTab="1"/>
  </bookViews>
  <sheets>
    <sheet name="Vorbemerkung" sheetId="16" r:id="rId1"/>
    <sheet name="SJ 2021 Kapitel E, VI_a" sheetId="11" r:id="rId2"/>
    <sheet name="SJ 2021 Kapitel E, VI_b" sheetId="12" r:id="rId3"/>
    <sheet name="SJ 2021 Kapitel E, VI_c" sheetId="13" r:id="rId4"/>
    <sheet name="SJ 2021 Kapitel E, VI_d" sheetId="15" r:id="rId5"/>
    <sheet name="alt_SJ 2020 Kapitel E, VI_a" sheetId="17" r:id="rId6"/>
    <sheet name="alt_SJ 2020 Kapitel E, VI_b" sheetId="18" r:id="rId7"/>
    <sheet name="alt_SJ 2020 Kapitel E, VI_c" sheetId="19" r:id="rId8"/>
    <sheet name="alt_SJ 2020 Kapitel E, VI_d" sheetId="20" r:id="rId9"/>
  </sheets>
  <definedNames>
    <definedName name="_xlnm.Print_Area" localSheetId="5">'alt_SJ 2020 Kapitel E, VI_a'!$A$1:$H$68</definedName>
    <definedName name="_xlnm.Print_Area" localSheetId="6">'alt_SJ 2020 Kapitel E, VI_b'!$A$1:$H$69</definedName>
    <definedName name="_xlnm.Print_Area" localSheetId="7">'alt_SJ 2020 Kapitel E, VI_c'!$A$1:$J$68</definedName>
    <definedName name="_xlnm.Print_Area" localSheetId="8">'alt_SJ 2020 Kapitel E, VI_d'!$A$1:$I$72</definedName>
    <definedName name="_xlnm.Print_Area" localSheetId="1">'SJ 2021 Kapitel E, VI_a'!$A$1:$H$70</definedName>
    <definedName name="_xlnm.Print_Area" localSheetId="2">'SJ 2021 Kapitel E, VI_b'!$A$1:$G$71</definedName>
    <definedName name="_xlnm.Print_Area" localSheetId="3">'SJ 2021 Kapitel E, VI_c'!$A$1:$J$70</definedName>
    <definedName name="_xlnm.Print_Area" localSheetId="4">'SJ 2021 Kapitel E, VI_d'!$A$1:$I$73</definedName>
    <definedName name="_xlnm.Print_Area" localSheetId="0">Vorbemerkung!$A$1:$J$28</definedName>
  </definedNames>
  <calcPr calcId="162913"/>
</workbook>
</file>

<file path=xl/calcChain.xml><?xml version="1.0" encoding="utf-8"?>
<calcChain xmlns="http://schemas.openxmlformats.org/spreadsheetml/2006/main">
  <c r="H53" i="15" l="1"/>
  <c r="G53" i="15"/>
  <c r="H51" i="15"/>
  <c r="G51" i="15"/>
  <c r="I42" i="15"/>
  <c r="H42" i="15"/>
  <c r="G42" i="15"/>
  <c r="H31" i="15"/>
  <c r="I28" i="15"/>
  <c r="H28" i="15"/>
  <c r="G28" i="15"/>
  <c r="I25" i="15"/>
  <c r="H25" i="15"/>
  <c r="G25" i="15"/>
  <c r="I20" i="15"/>
  <c r="H20" i="15"/>
  <c r="G20" i="15"/>
  <c r="I13" i="15"/>
  <c r="H13" i="15"/>
  <c r="G13" i="15"/>
  <c r="C88" i="20" l="1"/>
  <c r="I53" i="20"/>
  <c r="H53" i="20"/>
  <c r="G53" i="20"/>
  <c r="I52" i="20"/>
  <c r="H52" i="20"/>
  <c r="G52" i="20"/>
  <c r="I50" i="20"/>
  <c r="H50" i="20"/>
  <c r="G50" i="20"/>
  <c r="I49" i="20"/>
  <c r="H49" i="20"/>
  <c r="G49" i="20"/>
  <c r="I39" i="20"/>
  <c r="H39" i="20"/>
  <c r="G39" i="20"/>
  <c r="I30" i="20"/>
  <c r="H30" i="20"/>
  <c r="G30" i="20"/>
  <c r="I27" i="20"/>
  <c r="H27" i="20"/>
  <c r="G27" i="20"/>
  <c r="I24" i="20"/>
  <c r="H24" i="20"/>
  <c r="G24" i="20"/>
  <c r="I19" i="20"/>
  <c r="H19" i="20"/>
  <c r="G19" i="20"/>
  <c r="I12" i="20"/>
  <c r="H12" i="20"/>
  <c r="G12" i="20"/>
  <c r="C89" i="15" l="1"/>
</calcChain>
</file>

<file path=xl/sharedStrings.xml><?xml version="1.0" encoding="utf-8"?>
<sst xmlns="http://schemas.openxmlformats.org/spreadsheetml/2006/main" count="723" uniqueCount="235">
  <si>
    <t xml:space="preserve">a. Nach der Haushaltsgröße </t>
  </si>
  <si>
    <t>Warengruppe</t>
  </si>
  <si>
    <t>1</t>
  </si>
  <si>
    <t>2</t>
  </si>
  <si>
    <t>3</t>
  </si>
  <si>
    <t>4</t>
  </si>
  <si>
    <t>Fleisch und Fleischwaren</t>
  </si>
  <si>
    <t>Butter</t>
  </si>
  <si>
    <t>Alkoholfreie Getränke</t>
  </si>
  <si>
    <t>Tabakwaren</t>
  </si>
  <si>
    <t xml:space="preserve"> </t>
  </si>
  <si>
    <t>Nachrichtlich:</t>
  </si>
  <si>
    <t>Käse und Quark</t>
  </si>
  <si>
    <t>Verzehr von Speisen und Getränken</t>
  </si>
  <si>
    <t xml:space="preserve">Nahrungsmittel, Getränke, </t>
  </si>
  <si>
    <t>Speisefette und -öle (ohne Butter)</t>
  </si>
  <si>
    <t>5 und  mehr</t>
  </si>
  <si>
    <t>Milch und Milcherzeugnisse</t>
  </si>
  <si>
    <t>Nahrungsmittel zusammen</t>
  </si>
  <si>
    <t xml:space="preserve">    Tabakwaren insgesamt</t>
  </si>
  <si>
    <t>Haushalte von</t>
  </si>
  <si>
    <t>Nicht-</t>
  </si>
  <si>
    <t>erwerbs-</t>
  </si>
  <si>
    <t>tätigen</t>
  </si>
  <si>
    <t>Fußnoten siehe Seite ....</t>
  </si>
  <si>
    <t xml:space="preserve">   Fortsetzung Seite .....</t>
  </si>
  <si>
    <t>Monatliches Haushaltsnettoeinkommen von... bis unter...€</t>
  </si>
  <si>
    <t>Haushaltstyp</t>
  </si>
  <si>
    <t>Allein-lebender Mann</t>
  </si>
  <si>
    <t>Allein-lebende Frau</t>
  </si>
  <si>
    <t>...</t>
  </si>
  <si>
    <t>900 -</t>
  </si>
  <si>
    <t>2 000</t>
  </si>
  <si>
    <t>2 000 -</t>
  </si>
  <si>
    <t>2 600</t>
  </si>
  <si>
    <t>2 600 -</t>
  </si>
  <si>
    <t>3 600</t>
  </si>
  <si>
    <t>3 600 -</t>
  </si>
  <si>
    <t>5 000</t>
  </si>
  <si>
    <t>5 000 -</t>
  </si>
  <si>
    <t>18 000</t>
  </si>
  <si>
    <t>1 300</t>
  </si>
  <si>
    <t>1 300 -</t>
  </si>
  <si>
    <t>1 500</t>
  </si>
  <si>
    <t>1 500 -</t>
  </si>
  <si>
    <t xml:space="preserve">unter </t>
  </si>
  <si>
    <t>Haushalte</t>
  </si>
  <si>
    <t>€ je Haushalt und Monat</t>
  </si>
  <si>
    <t xml:space="preserve">b. Nach der sozialen Stellung des/der Haupteinkommensbeziehers/-bezieherin </t>
  </si>
  <si>
    <t xml:space="preserve">c. Nach dem Haushaltsnettoeinkommen </t>
  </si>
  <si>
    <t xml:space="preserve">d. Nach ausgewählten Haushaltstypen </t>
  </si>
  <si>
    <t xml:space="preserve">   dar. Fleisch- und Wurstwaren</t>
  </si>
  <si>
    <t xml:space="preserve">   dar. Milch</t>
  </si>
  <si>
    <t>Beamte/ Beamtinnen</t>
  </si>
  <si>
    <t>Zucker, Süßstoffe</t>
  </si>
  <si>
    <r>
      <t xml:space="preserve">Alkoholische Getränke </t>
    </r>
    <r>
      <rPr>
        <vertAlign val="superscript"/>
        <sz val="7"/>
        <rFont val="Times New Roman"/>
        <family val="1"/>
      </rPr>
      <t>2)</t>
    </r>
  </si>
  <si>
    <r>
      <t>Selbst-ständigen</t>
    </r>
    <r>
      <rPr>
        <vertAlign val="superscript"/>
        <sz val="7.5"/>
        <rFont val="Times New Roman"/>
        <family val="1"/>
      </rPr>
      <t>5)</t>
    </r>
  </si>
  <si>
    <t>Eier und Eiererzeugnisse</t>
  </si>
  <si>
    <t>Ange-stellten</t>
  </si>
  <si>
    <t>Arbeiter/
-innen</t>
  </si>
  <si>
    <t>Arbeits-losen</t>
  </si>
  <si>
    <r>
      <t xml:space="preserve">3 </t>
    </r>
    <r>
      <rPr>
        <sz val="7"/>
        <rFont val="Times New Roman"/>
        <family val="1"/>
      </rPr>
      <t>u. mehr</t>
    </r>
  </si>
  <si>
    <t>Im Durch-</t>
  </si>
  <si>
    <t>schnitt aller</t>
  </si>
  <si>
    <t>Brot und Getreideerzeugnisse</t>
  </si>
  <si>
    <t xml:space="preserve">   dar. Brot, Brötchen und andere Backw. </t>
  </si>
  <si>
    <t xml:space="preserve">   Pizza, Quiches u. Ä.                   </t>
  </si>
  <si>
    <t xml:space="preserve">   Teigwaren u. Zubereitungen aus Teigw.</t>
  </si>
  <si>
    <t xml:space="preserve">   Frühstückszubereitungen                </t>
  </si>
  <si>
    <t>Fisch, Fischwaren und Meeresfrüchte</t>
  </si>
  <si>
    <t>Konfitüre, Marmelade,  Bienenhonig</t>
  </si>
  <si>
    <t xml:space="preserve">  Soßen, Suppen, Säuglingsnahrung)</t>
  </si>
  <si>
    <t xml:space="preserve">   dar. Kaffee </t>
  </si>
  <si>
    <t xml:space="preserve">   Mineralwasser</t>
  </si>
  <si>
    <t xml:space="preserve">   Erfrischungsgetränke</t>
  </si>
  <si>
    <t xml:space="preserve">   Weine</t>
  </si>
  <si>
    <t xml:space="preserve">   Bier, auch alkoholfrei</t>
  </si>
  <si>
    <t xml:space="preserve">  Tabakwaren insgesamt</t>
  </si>
  <si>
    <r>
      <t xml:space="preserve">  außer Haus, Lieferservices </t>
    </r>
    <r>
      <rPr>
        <vertAlign val="superscript"/>
        <sz val="7"/>
        <rFont val="Times New Roman"/>
        <family val="1"/>
      </rPr>
      <t>3)</t>
    </r>
  </si>
  <si>
    <t>Käufe von Nahrungsmitteln, Getränken,</t>
  </si>
  <si>
    <t xml:space="preserve">   Tee</t>
  </si>
  <si>
    <r>
      <t xml:space="preserve">   außer Haus, Lieferservices </t>
    </r>
    <r>
      <rPr>
        <vertAlign val="superscript"/>
        <sz val="7"/>
        <rFont val="Times New Roman"/>
        <family val="1"/>
      </rPr>
      <t>3)</t>
    </r>
  </si>
  <si>
    <t>Gemüse, Kartoffeln</t>
  </si>
  <si>
    <t xml:space="preserve">   dar.  Frischgemüse</t>
  </si>
  <si>
    <t xml:space="preserve">   Tiefgefrorenes Gemüse </t>
  </si>
  <si>
    <t xml:space="preserve">   Konserviertes und verarbeitetes</t>
  </si>
  <si>
    <t xml:space="preserve">     Gemüse, Trockengemüse</t>
  </si>
  <si>
    <t>Obst</t>
  </si>
  <si>
    <t xml:space="preserve">   dar. Frischobst</t>
  </si>
  <si>
    <t xml:space="preserve">      dar. Bananen und Zitrusfrüchte</t>
  </si>
  <si>
    <t xml:space="preserve">   Obstkonserven, tiefgefrorenes Obst</t>
  </si>
  <si>
    <t xml:space="preserve">   Trocken- und Schalenobst</t>
  </si>
  <si>
    <t xml:space="preserve">   Kartoffeln frisch, gekühlt u. verarbeitet</t>
  </si>
  <si>
    <t xml:space="preserve">      Äpfel</t>
  </si>
  <si>
    <t xml:space="preserve">      Beeren und Weintrauben</t>
  </si>
  <si>
    <t>Süßwaren, Schokoladen, Speiseeis</t>
  </si>
  <si>
    <t xml:space="preserve">   dar. Frischgemüse</t>
  </si>
  <si>
    <t xml:space="preserve">  Haushalte mit … Personen</t>
  </si>
  <si>
    <t xml:space="preserve">   dar. Fertiggerichte, a. n. g.</t>
  </si>
  <si>
    <r>
      <t xml:space="preserve">Tabakwaren im Ausland </t>
    </r>
    <r>
      <rPr>
        <vertAlign val="superscript"/>
        <sz val="7"/>
        <rFont val="Times New Roman"/>
        <family val="1"/>
      </rPr>
      <t>4)</t>
    </r>
  </si>
  <si>
    <t xml:space="preserve">   Chips und -sticks, z. B. Kartoffelchips</t>
  </si>
  <si>
    <r>
      <t xml:space="preserve">Nahrungsmittel a. n. g. </t>
    </r>
    <r>
      <rPr>
        <vertAlign val="superscript"/>
        <sz val="7.5"/>
        <rFont val="Times New Roman"/>
        <family val="1"/>
      </rPr>
      <t>1)</t>
    </r>
    <r>
      <rPr>
        <sz val="7.5"/>
        <rFont val="Times New Roman"/>
        <family val="1"/>
      </rPr>
      <t xml:space="preserve"> (u. a. Gewürze, Soßen,</t>
    </r>
  </si>
  <si>
    <t xml:space="preserve">   Frucht-, Gemüse- u. a. Säfte</t>
  </si>
  <si>
    <t>Käufe von Nahrungsmitteln, Getränken</t>
  </si>
  <si>
    <r>
      <t xml:space="preserve">Alkoholische Getränke </t>
    </r>
    <r>
      <rPr>
        <vertAlign val="superscript"/>
        <sz val="7.5"/>
        <rFont val="Times New Roman"/>
        <family val="1"/>
      </rPr>
      <t>6)</t>
    </r>
  </si>
  <si>
    <r>
      <t xml:space="preserve">  außer Haus, Lieferservices </t>
    </r>
    <r>
      <rPr>
        <vertAlign val="superscript"/>
        <sz val="7.5"/>
        <rFont val="Times New Roman"/>
        <family val="1"/>
      </rPr>
      <t>3)</t>
    </r>
  </si>
  <si>
    <r>
      <t xml:space="preserve">Paare </t>
    </r>
    <r>
      <rPr>
        <vertAlign val="superscript"/>
        <sz val="7"/>
        <rFont val="Times New Roman"/>
        <family val="1"/>
      </rPr>
      <t>7)</t>
    </r>
    <r>
      <rPr>
        <sz val="7.5"/>
        <rFont val="Times New Roman"/>
        <family val="1"/>
      </rPr>
      <t xml:space="preserve"> ohne Kinder </t>
    </r>
    <r>
      <rPr>
        <vertAlign val="superscript"/>
        <sz val="7"/>
        <rFont val="Times New Roman"/>
        <family val="1"/>
      </rPr>
      <t>6)</t>
    </r>
  </si>
  <si>
    <r>
      <t xml:space="preserve">Paar </t>
    </r>
    <r>
      <rPr>
        <vertAlign val="superscript"/>
        <sz val="7"/>
        <rFont val="Times New Roman"/>
        <family val="1"/>
      </rPr>
      <t>7)</t>
    </r>
    <r>
      <rPr>
        <sz val="7.5"/>
        <rFont val="Times New Roman"/>
        <family val="1"/>
      </rPr>
      <t xml:space="preserve"> mit </t>
    </r>
  </si>
  <si>
    <r>
      <t xml:space="preserve">Kind </t>
    </r>
    <r>
      <rPr>
        <vertAlign val="superscript"/>
        <sz val="7"/>
        <rFont val="Times New Roman"/>
        <family val="1"/>
      </rPr>
      <t>6)</t>
    </r>
  </si>
  <si>
    <r>
      <t xml:space="preserve">Kindern </t>
    </r>
    <r>
      <rPr>
        <vertAlign val="superscript"/>
        <sz val="7"/>
        <rFont val="Times New Roman"/>
        <family val="1"/>
      </rPr>
      <t>6)</t>
    </r>
  </si>
  <si>
    <r>
      <t xml:space="preserve">Alleiner-zieh. mit Kind(ern) </t>
    </r>
    <r>
      <rPr>
        <vertAlign val="superscript"/>
        <sz val="7"/>
        <rFont val="Times New Roman"/>
        <family val="1"/>
      </rPr>
      <t>6)</t>
    </r>
  </si>
  <si>
    <r>
      <t xml:space="preserve">Tabakwaren im Ausland </t>
    </r>
    <r>
      <rPr>
        <vertAlign val="superscript"/>
        <sz val="7.5"/>
        <rFont val="Times New Roman"/>
        <family val="1"/>
      </rPr>
      <t>4)</t>
    </r>
  </si>
  <si>
    <t>Q u e l l e : Statistisches Bundesamt, BMEL (723).</t>
  </si>
  <si>
    <t xml:space="preserve">   dar. Spirituosen</t>
  </si>
  <si>
    <r>
      <t xml:space="preserve">Nahrungsmittel a .n. g. </t>
    </r>
    <r>
      <rPr>
        <vertAlign val="superscript"/>
        <sz val="7.5"/>
        <rFont val="Times New Roman"/>
        <family val="1"/>
      </rPr>
      <t xml:space="preserve">1) </t>
    </r>
    <r>
      <rPr>
        <sz val="7.5"/>
        <rFont val="Times New Roman"/>
        <family val="1"/>
      </rPr>
      <t>(u. a. Gewürze, Soßen,</t>
    </r>
  </si>
  <si>
    <t>Veröffentlicht unter: BMEL-Statistik.de</t>
  </si>
  <si>
    <t>E. Preise, Löhne, Wirtschaftsrechnungen</t>
  </si>
  <si>
    <t xml:space="preserve">Vorbemerkungen: Die hier aufgeführten Preise und Preisindizes werden mit Ausnahme der Endverbraucherpreise und ihrer Indizes entsprechend preisstatistischen Grundsätzen ohne Einrechnung der Umsatzsteuer dargestellt. </t>
  </si>
  <si>
    <t xml:space="preserve">Die Umsatzsteuersätze sind aus der Tabelle 5010300 ersichtlich. </t>
  </si>
  <si>
    <t>Die Tabellen 5060400, 506100, 5060800 enthalten Ergebnisse der Einkommens- und Verbrauchsstichprobe (EVS). Im Rahmen dieser Erhebungen werden rd. 60 000 private Haushalte im Abstand von fünf Jahren auf freiwilliger Basis zu ihren Einnahmen und Ausgaben, zur Vermögensbildung, zur Ausstattung mit Gebrauchsgütern und zur Wohnsituation befragt. Die Ergebnisse sind repräsentativ für alle Haushalte mit einem monatlichen Haushaltsnettoeinkommen von bis zu 18 000 Euro, ausgenommen Personen in Gemeinschaftsunterkünften und Anstalten.</t>
  </si>
  <si>
    <r>
      <t xml:space="preserve">In den Jahren zwischen den Erhebungsjahren der EVS werden die sog. laufenden Wirtschaftsrechnungen (LWR) durchgeführt. Dabei handelt es sich um eine Unterstichprobe zur vorangegangenen EVS. Hierzu wurden von den Teilnehmern, die ein Haushaltsbuch geführt haben, knapp 8 000 Haushalte ausgewählt. Landwirte und Selbstständige werden seit 2005 nicht mehr befragt. Die Ergebnisse der Aufzeichnungen wurden auf die Grundgesamtheit von etwa 36,5 Mill. Haushalten hochgerechnet. Ergebnisse der LWR werden vom Statistischen Bundesamt veröffentlicht (siehe </t>
    </r>
    <r>
      <rPr>
        <sz val="8.5"/>
        <rFont val="Times New Roman"/>
        <family val="1"/>
      </rPr>
      <t>https://www.destatis.de/DE/Themen/Gesellschaft-Umwelt/Einkommen-Konsum-Lebensbedingungen/Einkommen-Einnahmen-Ausgaben/Methoden/LaufendeWirtschaftsrechnungen.html</t>
    </r>
    <r>
      <rPr>
        <sz val="8.5"/>
        <color rgb="FF000000"/>
        <rFont val="Times New Roman"/>
        <family val="1"/>
      </rPr>
      <t>), ebenso auf https://</t>
    </r>
    <r>
      <rPr>
        <sz val="8.5"/>
        <rFont val="Times New Roman"/>
        <family val="1"/>
      </rPr>
      <t>www.bmel-statistik.de</t>
    </r>
    <r>
      <rPr>
        <sz val="8.5"/>
        <color rgb="FF000000"/>
        <rFont val="Times New Roman"/>
        <family val="1"/>
      </rPr>
      <t xml:space="preserve">.  </t>
    </r>
    <r>
      <rPr>
        <sz val="8"/>
        <rFont val="Times New Roman"/>
        <family val="1"/>
      </rPr>
      <t> </t>
    </r>
  </si>
  <si>
    <t xml:space="preserve">233. Aufwendungen privater Haushalte für Nahrungs- und Genussmittel   </t>
  </si>
  <si>
    <r>
      <t xml:space="preserve">Noch: </t>
    </r>
    <r>
      <rPr>
        <b/>
        <sz val="9"/>
        <rFont val="Times New Roman"/>
        <family val="1"/>
      </rPr>
      <t xml:space="preserve">233. Aufwendungen privater Haushalte für Nahrungs- und Genussmittel    </t>
    </r>
  </si>
  <si>
    <r>
      <t>Noch:</t>
    </r>
    <r>
      <rPr>
        <b/>
        <sz val="9"/>
        <rFont val="Times New Roman"/>
        <family val="1"/>
      </rPr>
      <t xml:space="preserve"> 233. Aufwendungen privater Haushalte für Nahrungs- und Genussmittel </t>
    </r>
  </si>
  <si>
    <t>Fortsetzung Seite 229.</t>
  </si>
  <si>
    <t>Fußnoten siehe Seite 231.</t>
  </si>
  <si>
    <t>Fortsetzung Seite 230.</t>
  </si>
  <si>
    <t>Fortsetzung Seite 231.</t>
  </si>
  <si>
    <t>Fußnoten siehe nächste Seite.</t>
  </si>
  <si>
    <r>
      <t xml:space="preserve">Nahrungsmittel a .n. g. </t>
    </r>
    <r>
      <rPr>
        <vertAlign val="superscript"/>
        <sz val="7"/>
        <rFont val="Times New Roman"/>
        <family val="1"/>
      </rPr>
      <t>1)</t>
    </r>
    <r>
      <rPr>
        <vertAlign val="superscript"/>
        <sz val="7.5"/>
        <rFont val="Times New Roman"/>
        <family val="1"/>
      </rPr>
      <t xml:space="preserve"> </t>
    </r>
    <r>
      <rPr>
        <sz val="7.5"/>
        <rFont val="Times New Roman"/>
        <family val="1"/>
      </rPr>
      <t>(u. a. Gewürze, Soßen,</t>
    </r>
  </si>
  <si>
    <r>
      <t xml:space="preserve">Nahrungsmittel a. n. g. </t>
    </r>
    <r>
      <rPr>
        <vertAlign val="superscript"/>
        <sz val="7"/>
        <rFont val="Times New Roman"/>
        <family val="1"/>
      </rPr>
      <t>1)</t>
    </r>
    <r>
      <rPr>
        <sz val="7.5"/>
        <rFont val="Times New Roman"/>
        <family val="1"/>
      </rPr>
      <t xml:space="preserve"> (u. a. Gewürze, Soßen,</t>
    </r>
  </si>
  <si>
    <t>Personen je Haushalt</t>
  </si>
  <si>
    <t xml:space="preserve">   dar. Kaffee  und Kaffeemittel</t>
  </si>
  <si>
    <t xml:space="preserve">   Tee und teeähnliche Erzeugnisse</t>
  </si>
  <si>
    <t>(37,68)</t>
  </si>
  <si>
    <t>(3,40)</t>
  </si>
  <si>
    <t>(1,16)</t>
  </si>
  <si>
    <t>(1,41)</t>
  </si>
  <si>
    <t>(2,13)</t>
  </si>
  <si>
    <t>(9,91)</t>
  </si>
  <si>
    <t>(9,72)</t>
  </si>
  <si>
    <t>(8,55)</t>
  </si>
  <si>
    <t>(2,55)</t>
  </si>
  <si>
    <t>(9,03)</t>
  </si>
  <si>
    <t>(12,08)</t>
  </si>
  <si>
    <t>(15,00)</t>
  </si>
  <si>
    <t>(5,76)</t>
  </si>
  <si>
    <t>(32,60)</t>
  </si>
  <si>
    <r>
      <t xml:space="preserve">Arbeitnehmer
/-innen </t>
    </r>
    <r>
      <rPr>
        <vertAlign val="superscript"/>
        <sz val="7.5"/>
        <rFont val="Times New Roman"/>
        <family val="1"/>
      </rPr>
      <t>6)</t>
    </r>
  </si>
  <si>
    <t>Arbeits-
losen</t>
  </si>
  <si>
    <t>(2,00)</t>
  </si>
  <si>
    <t>/</t>
  </si>
  <si>
    <t>(7,47)</t>
  </si>
  <si>
    <t>(5,33)</t>
  </si>
  <si>
    <t>(2,54)</t>
  </si>
  <si>
    <t>(1,14)</t>
  </si>
  <si>
    <t>(8,10)</t>
  </si>
  <si>
    <t>(7,88)</t>
  </si>
  <si>
    <t>(9,20)</t>
  </si>
  <si>
    <t>(5,15)</t>
  </si>
  <si>
    <t>(16,11)</t>
  </si>
  <si>
    <t>(26,96)</t>
  </si>
  <si>
    <t>(15,31)</t>
  </si>
  <si>
    <t>(8,50)</t>
  </si>
  <si>
    <t>(10,87)</t>
  </si>
  <si>
    <t>(1,20)</t>
  </si>
  <si>
    <t>(1,19)</t>
  </si>
  <si>
    <t>(1,33)</t>
  </si>
  <si>
    <t>(0,31)</t>
  </si>
  <si>
    <t>(0,33)</t>
  </si>
  <si>
    <t>(0,36)</t>
  </si>
  <si>
    <t>(0,80)</t>
  </si>
  <si>
    <t>(0,75)</t>
  </si>
  <si>
    <t>(0,93)</t>
  </si>
  <si>
    <t>(0,94)</t>
  </si>
  <si>
    <t>(4,06)</t>
  </si>
  <si>
    <t>(4,70)</t>
  </si>
  <si>
    <t>(5,47)</t>
  </si>
  <si>
    <t>(5,77)</t>
  </si>
  <si>
    <t>(6,88)</t>
  </si>
  <si>
    <t>(1,32)</t>
  </si>
  <si>
    <t>(1,27)</t>
  </si>
  <si>
    <t>(3,90)</t>
  </si>
  <si>
    <t>(3,76)</t>
  </si>
  <si>
    <t>(2,78)</t>
  </si>
  <si>
    <t>(3,01)</t>
  </si>
  <si>
    <t>(3,69)</t>
  </si>
  <si>
    <t>(4,80)</t>
  </si>
  <si>
    <t>(2,87)</t>
  </si>
  <si>
    <t>(2,82)</t>
  </si>
  <si>
    <t>(14,04)</t>
  </si>
  <si>
    <t>(15,04)</t>
  </si>
  <si>
    <t>(6,36)</t>
  </si>
  <si>
    <t>(7,85)</t>
  </si>
  <si>
    <t>(19,35)</t>
  </si>
  <si>
    <t>(1,76)</t>
  </si>
  <si>
    <t>(2,16)</t>
  </si>
  <si>
    <t>(2,64)</t>
  </si>
  <si>
    <t>(0,38)</t>
  </si>
  <si>
    <t>(0,56)</t>
  </si>
  <si>
    <t>(0,96)</t>
  </si>
  <si>
    <t>(2,69)</t>
  </si>
  <si>
    <t>(4,54)</t>
  </si>
  <si>
    <t>(5,84)</t>
  </si>
  <si>
    <t>(9,27)</t>
  </si>
  <si>
    <t>(8,72)</t>
  </si>
  <si>
    <t>(2,02)</t>
  </si>
  <si>
    <t>(2,86)</t>
  </si>
  <si>
    <t>(9,17)</t>
  </si>
  <si>
    <t>(15,23)</t>
  </si>
  <si>
    <t>(3,68)</t>
  </si>
  <si>
    <t>(7,04)</t>
  </si>
  <si>
    <t>(9,07)</t>
  </si>
  <si>
    <t>(11,70)</t>
  </si>
  <si>
    <t>(2,03)</t>
  </si>
  <si>
    <t>(3,56)</t>
  </si>
  <si>
    <t>(16,25)</t>
  </si>
  <si>
    <t>(17,96)</t>
  </si>
  <si>
    <t>(13,28)</t>
  </si>
  <si>
    <t>(21,94)</t>
  </si>
  <si>
    <t xml:space="preserve">    Tiefgefrorenes Gemüse </t>
  </si>
  <si>
    <t xml:space="preserve">    Konserviertes und verarbeitetes</t>
  </si>
  <si>
    <t xml:space="preserve">       Gemüse, Trockengemüse</t>
  </si>
  <si>
    <t>Haushaltsgröße
Warengruppe</t>
  </si>
  <si>
    <r>
      <t xml:space="preserve">Selbst-ständigen </t>
    </r>
    <r>
      <rPr>
        <vertAlign val="superscript"/>
        <sz val="7.5"/>
        <rFont val="Times New Roman"/>
        <family val="1"/>
      </rPr>
      <t>5)</t>
    </r>
  </si>
  <si>
    <t>darunter
im Ruhestand</t>
  </si>
  <si>
    <t>Nicht-
erwerbs-
tätigen</t>
  </si>
  <si>
    <r>
      <t xml:space="preserve">Paare </t>
    </r>
    <r>
      <rPr>
        <vertAlign val="superscript"/>
        <sz val="7"/>
        <rFont val="Times New Roman"/>
        <family val="1"/>
      </rPr>
      <t>8)</t>
    </r>
    <r>
      <rPr>
        <sz val="7.5"/>
        <rFont val="Times New Roman"/>
        <family val="1"/>
      </rPr>
      <t xml:space="preserve"> ohne Kinder </t>
    </r>
    <r>
      <rPr>
        <vertAlign val="superscript"/>
        <sz val="7"/>
        <rFont val="Times New Roman"/>
        <family val="1"/>
      </rPr>
      <t>7)</t>
    </r>
  </si>
  <si>
    <r>
      <t xml:space="preserve">Kind </t>
    </r>
    <r>
      <rPr>
        <vertAlign val="superscript"/>
        <sz val="7"/>
        <rFont val="Times New Roman"/>
        <family val="1"/>
      </rPr>
      <t>7)</t>
    </r>
  </si>
  <si>
    <r>
      <t xml:space="preserve">Kindern </t>
    </r>
    <r>
      <rPr>
        <vertAlign val="superscript"/>
        <sz val="7"/>
        <rFont val="Times New Roman"/>
        <family val="1"/>
      </rPr>
      <t>7)</t>
    </r>
  </si>
  <si>
    <r>
      <t xml:space="preserve">Paar </t>
    </r>
    <r>
      <rPr>
        <vertAlign val="superscript"/>
        <sz val="7"/>
        <rFont val="Times New Roman"/>
        <family val="1"/>
      </rPr>
      <t>8)</t>
    </r>
    <r>
      <rPr>
        <sz val="7.5"/>
        <rFont val="Times New Roman"/>
        <family val="1"/>
      </rPr>
      <t xml:space="preserve"> mit </t>
    </r>
  </si>
  <si>
    <t xml:space="preserve">    (6,1)</t>
  </si>
  <si>
    <t>Q u e l l e : Statistisches Bundesamt: Fachserie 15, Heft 3; BMEL (723).</t>
  </si>
  <si>
    <r>
      <t xml:space="preserve">Alleinerzieh. mit 
Kind(ern) </t>
    </r>
    <r>
      <rPr>
        <vertAlign val="superscript"/>
        <sz val="7"/>
        <rFont val="Times New Roman"/>
        <family val="1"/>
      </rPr>
      <t>7)</t>
    </r>
  </si>
  <si>
    <t xml:space="preserve">      Gemüse, Trockengemüse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</si>
</sst>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 &quot;DM&quot;;[Red]\-#,##0.00\ &quot;DM&quot;"/>
    <numFmt numFmtId="165" formatCode="0.00_)"/>
    <numFmt numFmtId="166" formatCode="#,##0.00_)"/>
    <numFmt numFmtId="167" formatCode="#\ ##0\ \ "/>
    <numFmt numFmtId="168" formatCode="#\ ##0.00\ "/>
    <numFmt numFmtId="169" formatCode="#\ ##0.00"/>
    <numFmt numFmtId="170" formatCode="\(##0.00\)"/>
    <numFmt numFmtId="171" formatCode="0.0"/>
    <numFmt numFmtId="172" formatCode="#,##0.0_)"/>
    <numFmt numFmtId="173" formatCode="\(##0.00\)_)"/>
    <numFmt numFmtId="174" formatCode="##\ ##0.00\ "/>
  </numFmts>
  <fonts count="29">
    <font>
      <sz val="8"/>
      <name val="Times New Roman"/>
      <family val="1"/>
    </font>
    <font>
      <sz val="10"/>
      <name val="Univers (WN)"/>
    </font>
    <font>
      <sz val="8"/>
      <name val="Times New Roman"/>
      <family val="1"/>
    </font>
    <font>
      <sz val="7"/>
      <name val="Times New Roman"/>
      <family val="1"/>
    </font>
    <font>
      <sz val="9"/>
      <name val="Times New Roman"/>
      <family val="1"/>
    </font>
    <font>
      <b/>
      <sz val="7"/>
      <name val="Times New Roman"/>
      <family val="1"/>
    </font>
    <font>
      <b/>
      <sz val="9"/>
      <name val="Times New Roman"/>
      <family val="1"/>
    </font>
    <font>
      <sz val="10.5"/>
      <name val="Times New Roman"/>
      <family val="1"/>
    </font>
    <font>
      <sz val="7.5"/>
      <name val="Times New Roman"/>
      <family val="1"/>
    </font>
    <font>
      <b/>
      <sz val="7.5"/>
      <name val="Times New Roman"/>
      <family val="1"/>
    </font>
    <font>
      <b/>
      <sz val="8"/>
      <name val="Times New Roman"/>
      <family val="1"/>
    </font>
    <font>
      <b/>
      <sz val="11"/>
      <name val="Times New Roman"/>
      <family val="1"/>
    </font>
    <font>
      <sz val="10"/>
      <name val="Times New Roman"/>
      <family val="1"/>
    </font>
    <font>
      <sz val="8"/>
      <color indexed="9"/>
      <name val="Times New Roman"/>
      <family val="1"/>
    </font>
    <font>
      <sz val="8"/>
      <color indexed="14"/>
      <name val="Times New Roman"/>
      <family val="1"/>
    </font>
    <font>
      <sz val="7"/>
      <color indexed="9"/>
      <name val="Times New Roman"/>
      <family val="1"/>
    </font>
    <font>
      <b/>
      <sz val="7"/>
      <color indexed="9"/>
      <name val="Times New Roman"/>
      <family val="1"/>
    </font>
    <font>
      <sz val="10"/>
      <name val="MetaNormalLF-Roman"/>
      <family val="2"/>
    </font>
    <font>
      <b/>
      <sz val="12"/>
      <color indexed="10"/>
      <name val="Times New Roman"/>
      <family val="1"/>
    </font>
    <font>
      <sz val="8"/>
      <name val="Times New Roman"/>
      <family val="1"/>
    </font>
    <font>
      <vertAlign val="superscript"/>
      <sz val="7"/>
      <name val="Times New Roman"/>
      <family val="1"/>
    </font>
    <font>
      <sz val="9"/>
      <name val="Times New Roman"/>
      <family val="1"/>
    </font>
    <font>
      <sz val="10"/>
      <name val="Times New Roman"/>
      <family val="1"/>
    </font>
    <font>
      <vertAlign val="superscript"/>
      <sz val="7.5"/>
      <name val="Times New Roman"/>
      <family val="1"/>
    </font>
    <font>
      <b/>
      <sz val="14"/>
      <color rgb="FF000000"/>
      <name val="Times New Roman"/>
      <family val="1"/>
    </font>
    <font>
      <b/>
      <sz val="6"/>
      <name val="Times New Roman"/>
      <family val="1"/>
    </font>
    <font>
      <sz val="8.5"/>
      <color rgb="FF000000"/>
      <name val="Times New Roman"/>
      <family val="1"/>
    </font>
    <font>
      <sz val="8.5"/>
      <name val="Times New Roman"/>
      <family val="1"/>
    </font>
    <font>
      <i/>
      <sz val="10"/>
      <color rgb="FFFF0000"/>
      <name val="Times New Roman"/>
      <family val="1"/>
    </font>
  </fonts>
  <fills count="2">
    <fill>
      <patternFill patternType="none"/>
    </fill>
    <fill>
      <patternFill patternType="gray125"/>
    </fill>
  </fills>
  <borders count="16">
    <border>
      <left/>
      <right/>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168" fontId="0" fillId="0" borderId="0">
      <alignment vertical="center"/>
    </xf>
    <xf numFmtId="164" fontId="1" fillId="0" borderId="0" applyFont="0" applyFill="0" applyBorder="0" applyAlignment="0" applyProtection="0"/>
  </cellStyleXfs>
  <cellXfs count="326">
    <xf numFmtId="168" fontId="0" fillId="0" borderId="0" xfId="0">
      <alignment vertical="center"/>
    </xf>
    <xf numFmtId="168" fontId="2" fillId="0" borderId="0" xfId="0" applyFont="1" applyAlignment="1">
      <alignment horizontal="centerContinuous"/>
    </xf>
    <xf numFmtId="168" fontId="2" fillId="0" borderId="0" xfId="0" applyFont="1" applyAlignment="1" applyProtection="1">
      <alignment horizontal="centerContinuous"/>
    </xf>
    <xf numFmtId="168" fontId="0" fillId="0" borderId="0" xfId="0" applyBorder="1">
      <alignment vertical="center"/>
    </xf>
    <xf numFmtId="168" fontId="4" fillId="0" borderId="0" xfId="0" applyFont="1" applyAlignment="1">
      <alignment horizontal="centerContinuous"/>
    </xf>
    <xf numFmtId="168" fontId="4" fillId="0" borderId="0" xfId="0" applyFont="1" applyAlignment="1" applyProtection="1">
      <alignment horizontal="centerContinuous"/>
    </xf>
    <xf numFmtId="168" fontId="3" fillId="0" borderId="0" xfId="0" applyFont="1" applyBorder="1">
      <alignment vertical="center"/>
    </xf>
    <xf numFmtId="168" fontId="3" fillId="0" borderId="0" xfId="0" applyFont="1" applyBorder="1" applyAlignment="1">
      <alignment vertical="center"/>
    </xf>
    <xf numFmtId="168" fontId="3" fillId="0" borderId="0" xfId="0" applyFont="1">
      <alignment vertical="center"/>
    </xf>
    <xf numFmtId="168" fontId="3" fillId="0" borderId="0" xfId="0" applyNumberFormat="1" applyFont="1" applyBorder="1" applyAlignment="1" applyProtection="1">
      <alignment vertical="center"/>
    </xf>
    <xf numFmtId="166" fontId="3" fillId="0" borderId="0" xfId="0" applyNumberFormat="1" applyFont="1">
      <alignment vertical="center"/>
    </xf>
    <xf numFmtId="168" fontId="5" fillId="0" borderId="0" xfId="0" applyFont="1">
      <alignment vertical="center"/>
    </xf>
    <xf numFmtId="168" fontId="5" fillId="0" borderId="0" xfId="0" applyNumberFormat="1" applyFont="1" applyBorder="1" applyAlignment="1" applyProtection="1">
      <alignment vertical="center"/>
    </xf>
    <xf numFmtId="168" fontId="5" fillId="0" borderId="0" xfId="0" applyFont="1" applyBorder="1">
      <alignment vertical="center"/>
    </xf>
    <xf numFmtId="168" fontId="3" fillId="0" borderId="0" xfId="0" applyFont="1" applyAlignment="1">
      <alignment vertical="center"/>
    </xf>
    <xf numFmtId="168" fontId="6" fillId="0" borderId="0" xfId="0" applyFont="1" applyAlignment="1" applyProtection="1">
      <alignment horizontal="centerContinuous"/>
    </xf>
    <xf numFmtId="168" fontId="4" fillId="0" borderId="0" xfId="0" applyFont="1">
      <alignment vertical="center"/>
    </xf>
    <xf numFmtId="168" fontId="4" fillId="0" borderId="0" xfId="0" applyFont="1" applyBorder="1">
      <alignment vertical="center"/>
    </xf>
    <xf numFmtId="168" fontId="7" fillId="0" borderId="0" xfId="0" applyFont="1" applyAlignment="1">
      <alignment vertical="center"/>
    </xf>
    <xf numFmtId="168" fontId="7" fillId="0" borderId="0" xfId="0" applyFont="1" applyAlignment="1">
      <alignment horizontal="centerContinuous" vertical="center"/>
    </xf>
    <xf numFmtId="168" fontId="2" fillId="0" borderId="0" xfId="0" applyFont="1">
      <alignment vertical="center"/>
    </xf>
    <xf numFmtId="168" fontId="8" fillId="0" borderId="0" xfId="0" applyNumberFormat="1" applyFont="1" applyBorder="1" applyAlignment="1" applyProtection="1">
      <alignment vertical="center"/>
    </xf>
    <xf numFmtId="168" fontId="8" fillId="0" borderId="0" xfId="0" applyFont="1" applyBorder="1">
      <alignment vertical="center"/>
    </xf>
    <xf numFmtId="168" fontId="9" fillId="0" borderId="0" xfId="0" applyNumberFormat="1" applyFont="1" applyBorder="1" applyAlignment="1" applyProtection="1">
      <alignment vertical="center"/>
    </xf>
    <xf numFmtId="168" fontId="2" fillId="0" borderId="0" xfId="0" applyFont="1" applyBorder="1" applyAlignment="1" applyProtection="1">
      <alignment horizontal="center" vertical="center"/>
    </xf>
    <xf numFmtId="168" fontId="0" fillId="0" borderId="0" xfId="0" applyBorder="1" applyAlignment="1">
      <alignment vertical="center"/>
    </xf>
    <xf numFmtId="168" fontId="5" fillId="0" borderId="1" xfId="0" applyFont="1" applyBorder="1">
      <alignment vertical="center"/>
    </xf>
    <xf numFmtId="168" fontId="3" fillId="0" borderId="2" xfId="0" applyFont="1" applyBorder="1">
      <alignment vertical="center"/>
    </xf>
    <xf numFmtId="168" fontId="4" fillId="0" borderId="0" xfId="0" applyFont="1" applyAlignment="1" applyProtection="1">
      <alignment horizontal="centerContinuous" wrapText="1"/>
    </xf>
    <xf numFmtId="168" fontId="12" fillId="0" borderId="0" xfId="0" applyFont="1" applyAlignment="1">
      <alignment horizontal="centerContinuous" wrapText="1"/>
    </xf>
    <xf numFmtId="168" fontId="13" fillId="0" borderId="0" xfId="0" applyFont="1">
      <alignment vertical="center"/>
    </xf>
    <xf numFmtId="1" fontId="4" fillId="0" borderId="0" xfId="0" applyNumberFormat="1" applyFont="1" applyAlignment="1" applyProtection="1">
      <alignment horizontal="centerContinuous"/>
    </xf>
    <xf numFmtId="168" fontId="12" fillId="0" borderId="0" xfId="0" applyFont="1" applyAlignment="1">
      <alignment horizontal="centerContinuous"/>
    </xf>
    <xf numFmtId="168" fontId="12" fillId="0" borderId="0" xfId="0" applyFont="1" applyAlignment="1" applyProtection="1">
      <alignment horizontal="centerContinuous"/>
    </xf>
    <xf numFmtId="168" fontId="12" fillId="0" borderId="0" xfId="0" applyFont="1" applyBorder="1" applyAlignment="1">
      <alignment vertical="center"/>
    </xf>
    <xf numFmtId="168" fontId="12" fillId="0" borderId="0" xfId="0" applyFont="1" applyAlignment="1">
      <alignment vertical="center"/>
    </xf>
    <xf numFmtId="168" fontId="12" fillId="0" borderId="0" xfId="0" applyFont="1">
      <alignment vertical="center"/>
    </xf>
    <xf numFmtId="168" fontId="2" fillId="0" borderId="0" xfId="0" applyFont="1" applyBorder="1" applyAlignment="1" applyProtection="1">
      <alignment horizontal="left" vertical="center"/>
    </xf>
    <xf numFmtId="168" fontId="2" fillId="0" borderId="0" xfId="0" applyFont="1" applyBorder="1" applyAlignment="1">
      <alignment horizontal="centerContinuous" vertical="center"/>
    </xf>
    <xf numFmtId="168" fontId="3" fillId="0" borderId="0" xfId="0" applyFont="1" applyBorder="1" applyAlignment="1" applyProtection="1">
      <alignment horizontal="right"/>
    </xf>
    <xf numFmtId="168" fontId="14" fillId="0" borderId="0" xfId="0" applyFont="1" applyBorder="1">
      <alignment vertical="center"/>
    </xf>
    <xf numFmtId="165" fontId="8" fillId="0" borderId="0" xfId="0" applyNumberFormat="1" applyFont="1" applyFill="1" applyBorder="1" applyAlignment="1" applyProtection="1">
      <alignment vertical="center"/>
    </xf>
    <xf numFmtId="168" fontId="4" fillId="0" borderId="0" xfId="0" applyFont="1" applyFill="1">
      <alignment vertical="center"/>
    </xf>
    <xf numFmtId="168" fontId="0" fillId="0" borderId="0" xfId="0" applyFill="1">
      <alignment vertical="center"/>
    </xf>
    <xf numFmtId="168" fontId="2" fillId="0" borderId="0" xfId="0" applyFont="1" applyFill="1" applyAlignment="1">
      <alignment horizontal="centerContinuous"/>
    </xf>
    <xf numFmtId="168" fontId="2" fillId="0" borderId="0" xfId="0" applyFont="1" applyFill="1" applyBorder="1" applyAlignment="1" applyProtection="1">
      <alignment horizontal="center" vertical="center"/>
    </xf>
    <xf numFmtId="168" fontId="3" fillId="0" borderId="0" xfId="0" applyFont="1" applyFill="1">
      <alignment vertical="center"/>
    </xf>
    <xf numFmtId="168" fontId="0" fillId="0" borderId="0" xfId="0" applyFill="1" applyBorder="1" applyAlignment="1">
      <alignment vertical="center"/>
    </xf>
    <xf numFmtId="168" fontId="8" fillId="0" borderId="0" xfId="0" applyFont="1" applyFill="1" applyBorder="1" applyAlignment="1" applyProtection="1">
      <alignment horizontal="left" vertical="center"/>
    </xf>
    <xf numFmtId="168" fontId="8" fillId="0" borderId="0" xfId="0" applyNumberFormat="1" applyFont="1" applyFill="1" applyBorder="1" applyAlignment="1" applyProtection="1">
      <alignment vertical="center"/>
    </xf>
    <xf numFmtId="168" fontId="8" fillId="0" borderId="0" xfId="0" applyFont="1" applyFill="1" applyBorder="1">
      <alignment vertical="center"/>
    </xf>
    <xf numFmtId="168" fontId="9" fillId="0" borderId="0" xfId="0" applyFont="1" applyFill="1" applyBorder="1" applyAlignment="1" applyProtection="1">
      <alignment horizontal="left" vertical="center" wrapText="1"/>
    </xf>
    <xf numFmtId="168" fontId="9" fillId="0" borderId="0" xfId="0" applyNumberFormat="1" applyFont="1" applyFill="1" applyBorder="1" applyAlignment="1" applyProtection="1">
      <alignment vertical="center"/>
    </xf>
    <xf numFmtId="168" fontId="5" fillId="0" borderId="1" xfId="0" applyFont="1" applyFill="1" applyBorder="1">
      <alignment vertical="center"/>
    </xf>
    <xf numFmtId="168" fontId="3" fillId="0" borderId="4" xfId="0" applyFont="1" applyFill="1" applyBorder="1">
      <alignment vertical="center"/>
    </xf>
    <xf numFmtId="168" fontId="3" fillId="0" borderId="4" xfId="0" applyFont="1" applyFill="1" applyBorder="1" applyAlignment="1">
      <alignment horizontal="right"/>
    </xf>
    <xf numFmtId="14" fontId="3" fillId="0" borderId="4" xfId="0" applyNumberFormat="1" applyFont="1" applyFill="1" applyBorder="1" applyAlignment="1">
      <alignment horizontal="left"/>
    </xf>
    <xf numFmtId="168" fontId="3" fillId="0" borderId="4" xfId="0" applyNumberFormat="1" applyFont="1" applyFill="1" applyBorder="1">
      <alignment vertical="center"/>
    </xf>
    <xf numFmtId="168" fontId="3" fillId="0" borderId="0" xfId="0" applyNumberFormat="1" applyFont="1" applyFill="1" applyBorder="1" applyAlignment="1" applyProtection="1">
      <alignment horizontal="right" vertical="center"/>
    </xf>
    <xf numFmtId="168" fontId="3" fillId="0" borderId="0" xfId="0" applyFont="1" applyFill="1" applyAlignment="1">
      <alignment horizontal="right"/>
    </xf>
    <xf numFmtId="14" fontId="3" fillId="0" borderId="0" xfId="0" applyNumberFormat="1" applyFont="1" applyFill="1" applyAlignment="1">
      <alignment horizontal="left"/>
    </xf>
    <xf numFmtId="168" fontId="3" fillId="0" borderId="0" xfId="0" applyNumberFormat="1" applyFont="1" applyFill="1">
      <alignment vertical="center"/>
    </xf>
    <xf numFmtId="168" fontId="0" fillId="0" borderId="0" xfId="0" applyFill="1" applyBorder="1">
      <alignment vertical="center"/>
    </xf>
    <xf numFmtId="168" fontId="2" fillId="0" borderId="0" xfId="0" applyNumberFormat="1" applyFont="1" applyFill="1">
      <alignment vertical="center"/>
    </xf>
    <xf numFmtId="168" fontId="5" fillId="0" borderId="0" xfId="0" applyNumberFormat="1" applyFont="1" applyFill="1" applyBorder="1" applyAlignment="1" applyProtection="1">
      <alignment vertical="center"/>
    </xf>
    <xf numFmtId="168" fontId="5" fillId="0" borderId="0" xfId="0" applyFont="1" applyFill="1" applyBorder="1">
      <alignment vertical="center"/>
    </xf>
    <xf numFmtId="168" fontId="2" fillId="0" borderId="0" xfId="0" applyNumberFormat="1" applyFont="1" applyFill="1" applyBorder="1">
      <alignment vertical="center"/>
    </xf>
    <xf numFmtId="168" fontId="17" fillId="0" borderId="0" xfId="0" applyFont="1" applyFill="1" applyBorder="1" applyAlignment="1">
      <alignment horizontal="right" vertical="center" wrapText="1"/>
    </xf>
    <xf numFmtId="168" fontId="12" fillId="0" borderId="0" xfId="0" applyFont="1" applyFill="1" applyAlignment="1">
      <alignment horizontal="centerContinuous" wrapText="1"/>
    </xf>
    <xf numFmtId="168" fontId="12" fillId="0" borderId="0" xfId="0" applyFont="1" applyFill="1" applyAlignment="1">
      <alignment horizontal="centerContinuous"/>
    </xf>
    <xf numFmtId="165" fontId="2" fillId="0" borderId="0" xfId="0" applyNumberFormat="1" applyFont="1" applyFill="1" applyBorder="1" applyAlignment="1" applyProtection="1">
      <alignment vertical="center"/>
    </xf>
    <xf numFmtId="168" fontId="18" fillId="0" borderId="0" xfId="0" applyFont="1" applyBorder="1">
      <alignment vertical="center"/>
    </xf>
    <xf numFmtId="164" fontId="6" fillId="0" borderId="0" xfId="1" applyFont="1" applyFill="1" applyAlignment="1" applyProtection="1">
      <alignment horizontal="centerContinuous" wrapText="1"/>
    </xf>
    <xf numFmtId="168" fontId="13" fillId="0" borderId="0" xfId="0" applyFont="1" applyFill="1">
      <alignment vertical="center"/>
    </xf>
    <xf numFmtId="168" fontId="16" fillId="0" borderId="0" xfId="0" applyNumberFormat="1" applyFont="1" applyFill="1" applyBorder="1" applyAlignment="1" applyProtection="1">
      <alignment vertical="center"/>
    </xf>
    <xf numFmtId="168" fontId="15" fillId="0" borderId="0" xfId="0" applyNumberFormat="1" applyFont="1" applyFill="1" applyBorder="1" applyAlignment="1" applyProtection="1">
      <alignment vertical="center"/>
    </xf>
    <xf numFmtId="168" fontId="3" fillId="0" borderId="0" xfId="0" applyNumberFormat="1" applyFont="1" applyFill="1" applyBorder="1" applyAlignment="1" applyProtection="1">
      <alignment horizontal="right"/>
    </xf>
    <xf numFmtId="168" fontId="4" fillId="0" borderId="0" xfId="0" applyFont="1" applyAlignment="1" applyProtection="1">
      <alignment horizontal="center"/>
    </xf>
    <xf numFmtId="168" fontId="6" fillId="0" borderId="0" xfId="0" applyFont="1" applyAlignment="1" applyProtection="1">
      <alignment horizontal="center"/>
    </xf>
    <xf numFmtId="1" fontId="4" fillId="0" borderId="0" xfId="0" applyNumberFormat="1" applyFont="1" applyAlignment="1">
      <alignment horizontal="center"/>
    </xf>
    <xf numFmtId="168" fontId="3" fillId="0" borderId="4" xfId="0" applyFont="1" applyFill="1" applyBorder="1" applyAlignment="1">
      <alignment horizontal="right" vertical="center"/>
    </xf>
    <xf numFmtId="1" fontId="4" fillId="0" borderId="0" xfId="0" applyNumberFormat="1" applyFont="1" applyFill="1" applyAlignment="1">
      <alignment horizontal="center"/>
    </xf>
    <xf numFmtId="168" fontId="6" fillId="0" borderId="0" xfId="0" applyFont="1" applyFill="1" applyAlignment="1" applyProtection="1">
      <alignment horizontal="center"/>
    </xf>
    <xf numFmtId="168" fontId="4" fillId="0" borderId="0" xfId="0" applyFont="1" applyFill="1" applyAlignment="1" applyProtection="1">
      <alignment horizontal="center"/>
    </xf>
    <xf numFmtId="168" fontId="2" fillId="0" borderId="0" xfId="0"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68" fontId="9" fillId="0" borderId="0" xfId="0" applyNumberFormat="1" applyFont="1" applyFill="1" applyBorder="1">
      <alignment vertical="center"/>
    </xf>
    <xf numFmtId="14" fontId="3" fillId="0" borderId="4" xfId="0" applyNumberFormat="1" applyFont="1" applyFill="1" applyBorder="1" applyAlignment="1">
      <alignment horizontal="left" vertical="center"/>
    </xf>
    <xf numFmtId="168" fontId="3" fillId="0" borderId="4" xfId="0" applyFont="1" applyFill="1" applyBorder="1" applyAlignment="1">
      <alignment vertical="center"/>
    </xf>
    <xf numFmtId="168" fontId="3" fillId="0" borderId="7" xfId="0" applyNumberFormat="1" applyFont="1" applyFill="1" applyBorder="1">
      <alignment vertical="center"/>
    </xf>
    <xf numFmtId="168" fontId="3" fillId="0" borderId="0" xfId="0" applyNumberFormat="1" applyFont="1" applyFill="1" applyBorder="1">
      <alignment vertical="center"/>
    </xf>
    <xf numFmtId="168" fontId="13" fillId="0" borderId="0" xfId="0" applyNumberFormat="1" applyFont="1" applyFill="1">
      <alignment vertical="center"/>
    </xf>
    <xf numFmtId="168" fontId="13" fillId="0" borderId="0" xfId="0" applyFont="1" applyFill="1" applyBorder="1">
      <alignment vertical="center"/>
    </xf>
    <xf numFmtId="168" fontId="16" fillId="0" borderId="0" xfId="0" applyFont="1" applyFill="1" applyBorder="1">
      <alignment vertical="center"/>
    </xf>
    <xf numFmtId="168" fontId="15" fillId="0" borderId="0" xfId="0" applyFont="1" applyFill="1" applyBorder="1">
      <alignment vertical="center"/>
    </xf>
    <xf numFmtId="164" fontId="4" fillId="0" borderId="0" xfId="1" applyFont="1" applyAlignment="1" applyProtection="1">
      <alignment horizontal="center" wrapText="1"/>
    </xf>
    <xf numFmtId="1" fontId="2" fillId="0" borderId="0" xfId="0" applyNumberFormat="1" applyFont="1" applyBorder="1" applyAlignment="1" applyProtection="1">
      <alignment vertical="center"/>
    </xf>
    <xf numFmtId="168" fontId="3" fillId="0" borderId="4" xfId="0" applyFont="1" applyFill="1" applyBorder="1" applyAlignment="1">
      <alignment vertical="center" wrapText="1"/>
    </xf>
    <xf numFmtId="168" fontId="3" fillId="0" borderId="0" xfId="0" applyFont="1" applyFill="1" applyAlignment="1">
      <alignment vertical="center" wrapText="1"/>
    </xf>
    <xf numFmtId="168" fontId="5" fillId="0" borderId="0" xfId="0" applyFont="1" applyFill="1" applyBorder="1" applyAlignment="1" applyProtection="1">
      <alignment horizontal="left" vertical="center" wrapText="1"/>
    </xf>
    <xf numFmtId="168" fontId="3" fillId="0" borderId="0" xfId="0" applyFont="1" applyFill="1" applyBorder="1" applyAlignment="1" applyProtection="1">
      <alignment horizontal="left" vertical="center" wrapText="1"/>
    </xf>
    <xf numFmtId="168" fontId="3" fillId="0" borderId="0" xfId="0" applyFont="1" applyFill="1" applyBorder="1" applyAlignment="1">
      <alignment vertical="center" wrapText="1"/>
    </xf>
    <xf numFmtId="168" fontId="10" fillId="0" borderId="0" xfId="0" applyFont="1" applyBorder="1" applyAlignment="1" applyProtection="1">
      <alignment horizontal="left" vertical="center"/>
    </xf>
    <xf numFmtId="168" fontId="12" fillId="0" borderId="0" xfId="0" applyFont="1" applyFill="1">
      <alignment vertical="center"/>
    </xf>
    <xf numFmtId="168" fontId="3" fillId="0" borderId="2" xfId="0" applyFont="1" applyFill="1" applyBorder="1" applyAlignment="1"/>
    <xf numFmtId="168" fontId="3" fillId="0" borderId="0" xfId="0" applyFont="1" applyFill="1" applyAlignment="1"/>
    <xf numFmtId="168" fontId="12" fillId="0" borderId="0" xfId="0" applyFont="1" applyBorder="1">
      <alignment vertical="center"/>
    </xf>
    <xf numFmtId="168" fontId="21" fillId="0" borderId="0" xfId="0" applyFont="1" applyFill="1" applyBorder="1" applyAlignment="1">
      <alignment horizontal="right" vertical="center"/>
    </xf>
    <xf numFmtId="168" fontId="22" fillId="0" borderId="0" xfId="0" applyFont="1" applyFill="1" applyBorder="1" applyAlignment="1">
      <alignment horizontal="right" vertical="center" wrapText="1"/>
    </xf>
    <xf numFmtId="168" fontId="2" fillId="0" borderId="0" xfId="0" applyFont="1" applyFill="1">
      <alignment vertical="center"/>
    </xf>
    <xf numFmtId="168" fontId="2" fillId="0" borderId="0" xfId="0" applyFont="1" applyFill="1" applyAlignment="1" applyProtection="1">
      <alignment horizontal="centerContinuous"/>
    </xf>
    <xf numFmtId="168" fontId="2" fillId="0" borderId="0" xfId="0" applyFont="1" applyBorder="1">
      <alignment vertical="center"/>
    </xf>
    <xf numFmtId="169" fontId="2" fillId="0" borderId="0" xfId="0" applyNumberFormat="1" applyFont="1" applyFill="1" applyBorder="1" applyAlignment="1" applyProtection="1">
      <alignment vertical="center"/>
    </xf>
    <xf numFmtId="169" fontId="2" fillId="0" borderId="0" xfId="0" applyNumberFormat="1" applyFont="1" applyFill="1" applyBorder="1">
      <alignment vertical="center"/>
    </xf>
    <xf numFmtId="168" fontId="2" fillId="0" borderId="0" xfId="0" applyFont="1" applyFill="1" applyBorder="1" applyAlignment="1">
      <alignment vertical="center" wrapText="1"/>
    </xf>
    <xf numFmtId="168" fontId="2" fillId="0" borderId="0" xfId="0" applyFont="1" applyFill="1" applyAlignment="1">
      <alignment vertical="center" wrapText="1"/>
    </xf>
    <xf numFmtId="168" fontId="2" fillId="0" borderId="0" xfId="0" applyFont="1" applyBorder="1" applyAlignment="1">
      <alignment vertical="center"/>
    </xf>
    <xf numFmtId="168" fontId="2" fillId="0" borderId="0" xfId="0" applyFont="1" applyFill="1" applyAlignment="1">
      <alignment vertical="center"/>
    </xf>
    <xf numFmtId="165" fontId="2" fillId="0" borderId="0" xfId="0" applyNumberFormat="1" applyFont="1" applyBorder="1" applyAlignment="1" applyProtection="1">
      <alignment vertical="center"/>
    </xf>
    <xf numFmtId="168" fontId="2" fillId="0" borderId="0" xfId="0" applyFont="1" applyFill="1" applyAlignment="1" applyProtection="1">
      <alignment horizontal="right" vertical="center"/>
    </xf>
    <xf numFmtId="168" fontId="2" fillId="0" borderId="0" xfId="0" applyFont="1" applyFill="1" applyAlignment="1" applyProtection="1">
      <alignment horizontal="right"/>
    </xf>
    <xf numFmtId="2" fontId="2" fillId="0" borderId="0" xfId="0" applyNumberFormat="1" applyFont="1" applyFill="1">
      <alignment vertical="center"/>
    </xf>
    <xf numFmtId="167" fontId="2" fillId="0" borderId="0" xfId="0" applyNumberFormat="1" applyFont="1" applyBorder="1" applyAlignment="1">
      <alignment horizontal="center"/>
    </xf>
    <xf numFmtId="168" fontId="2" fillId="0" borderId="0" xfId="0" applyFont="1" applyBorder="1" applyAlignment="1">
      <alignment horizontal="center"/>
    </xf>
    <xf numFmtId="168" fontId="2" fillId="0" borderId="0" xfId="0" applyFont="1" applyAlignment="1">
      <alignment horizontal="center"/>
    </xf>
    <xf numFmtId="168" fontId="2" fillId="0" borderId="4" xfId="0" applyFont="1" applyBorder="1">
      <alignment vertical="center"/>
    </xf>
    <xf numFmtId="166" fontId="3" fillId="0" borderId="0" xfId="0" applyNumberFormat="1" applyFont="1" applyAlignment="1">
      <alignment horizontal="center" vertical="center"/>
    </xf>
    <xf numFmtId="168" fontId="8" fillId="0" borderId="0" xfId="0" applyFont="1" applyFill="1" applyBorder="1" applyAlignment="1" applyProtection="1">
      <alignment horizontal="left" wrapText="1"/>
    </xf>
    <xf numFmtId="168" fontId="8" fillId="0" borderId="0" xfId="0" applyFont="1" applyFill="1" applyBorder="1" applyAlignment="1" applyProtection="1">
      <alignment horizontal="left" vertical="center" wrapText="1"/>
    </xf>
    <xf numFmtId="168" fontId="8" fillId="0" borderId="0" xfId="0" applyFont="1" applyBorder="1" applyAlignment="1" applyProtection="1">
      <alignment horizontal="left" vertical="center" wrapText="1"/>
    </xf>
    <xf numFmtId="168" fontId="8" fillId="0" borderId="6" xfId="0" applyFont="1" applyFill="1" applyBorder="1" applyAlignment="1" applyProtection="1">
      <alignment horizontal="centerContinuous" vertical="center"/>
    </xf>
    <xf numFmtId="168" fontId="8" fillId="0" borderId="6" xfId="0" applyFont="1" applyFill="1" applyBorder="1" applyAlignment="1">
      <alignment horizontal="centerContinuous" vertical="center"/>
    </xf>
    <xf numFmtId="0" fontId="8" fillId="0" borderId="7" xfId="0" applyNumberFormat="1" applyFont="1" applyBorder="1" applyAlignment="1">
      <alignment horizontal="center" vertical="center"/>
    </xf>
    <xf numFmtId="168" fontId="8" fillId="0" borderId="3" xfId="0" applyFont="1" applyFill="1" applyBorder="1">
      <alignment vertical="center"/>
    </xf>
    <xf numFmtId="168" fontId="8" fillId="0" borderId="0" xfId="0" applyFont="1" applyFill="1" applyBorder="1" applyAlignment="1" applyProtection="1">
      <alignment horizontal="center" vertical="center"/>
    </xf>
    <xf numFmtId="166" fontId="8" fillId="0" borderId="0" xfId="0" applyNumberFormat="1" applyFont="1" applyFill="1" applyBorder="1" applyAlignment="1" applyProtection="1">
      <alignment vertical="center"/>
    </xf>
    <xf numFmtId="166" fontId="8" fillId="0" borderId="8" xfId="0" applyNumberFormat="1" applyFont="1" applyFill="1" applyBorder="1" applyAlignment="1" applyProtection="1">
      <alignment vertical="center"/>
    </xf>
    <xf numFmtId="166" fontId="8" fillId="0" borderId="0" xfId="0" applyNumberFormat="1" applyFont="1" applyFill="1" applyBorder="1" applyAlignment="1">
      <alignment vertical="center"/>
    </xf>
    <xf numFmtId="166" fontId="8" fillId="0" borderId="0" xfId="0" applyNumberFormat="1" applyFont="1" applyFill="1" applyBorder="1">
      <alignment vertical="center"/>
    </xf>
    <xf numFmtId="166" fontId="8" fillId="0" borderId="8" xfId="0" applyNumberFormat="1" applyFont="1" applyFill="1" applyBorder="1">
      <alignment vertical="center"/>
    </xf>
    <xf numFmtId="166" fontId="9" fillId="0" borderId="0" xfId="0" applyNumberFormat="1" applyFont="1" applyFill="1" applyBorder="1" applyAlignment="1" applyProtection="1">
      <alignment horizontal="right" vertical="center"/>
    </xf>
    <xf numFmtId="166" fontId="9" fillId="0" borderId="8" xfId="0" applyNumberFormat="1" applyFont="1" applyFill="1" applyBorder="1" applyAlignment="1" applyProtection="1">
      <alignment horizontal="right" vertical="center"/>
    </xf>
    <xf numFmtId="166" fontId="9" fillId="0" borderId="0" xfId="0" applyNumberFormat="1" applyFont="1" applyFill="1" applyBorder="1" applyAlignment="1" applyProtection="1">
      <alignment vertical="center"/>
    </xf>
    <xf numFmtId="166" fontId="9" fillId="0" borderId="8" xfId="0" applyNumberFormat="1" applyFont="1" applyFill="1" applyBorder="1" applyAlignment="1" applyProtection="1">
      <alignment vertical="center"/>
    </xf>
    <xf numFmtId="166" fontId="9" fillId="0" borderId="0" xfId="0" applyNumberFormat="1" applyFont="1" applyFill="1" applyBorder="1" applyAlignment="1" applyProtection="1">
      <alignment horizontal="right" vertical="center"/>
      <protection locked="0"/>
    </xf>
    <xf numFmtId="166" fontId="9" fillId="0" borderId="8" xfId="0" applyNumberFormat="1" applyFont="1" applyFill="1" applyBorder="1" applyAlignment="1" applyProtection="1">
      <alignment horizontal="right" vertical="center"/>
      <protection locked="0"/>
    </xf>
    <xf numFmtId="168" fontId="9" fillId="0" borderId="0" xfId="0" applyFont="1" applyFill="1" applyBorder="1" applyAlignment="1" applyProtection="1">
      <alignment horizontal="right" vertical="center" wrapText="1"/>
    </xf>
    <xf numFmtId="166" fontId="9" fillId="0" borderId="0" xfId="0" applyNumberFormat="1" applyFont="1" applyFill="1" applyBorder="1">
      <alignment vertical="center"/>
    </xf>
    <xf numFmtId="166" fontId="9" fillId="0" borderId="8" xfId="0" applyNumberFormat="1" applyFont="1" applyFill="1" applyBorder="1">
      <alignment vertical="center"/>
    </xf>
    <xf numFmtId="168" fontId="8" fillId="0" borderId="10" xfId="0" applyFont="1" applyBorder="1" applyAlignment="1">
      <alignment vertical="center"/>
    </xf>
    <xf numFmtId="168" fontId="8" fillId="0" borderId="5" xfId="0" applyFont="1" applyFill="1" applyBorder="1" applyAlignment="1">
      <alignment horizontal="centerContinuous" vertical="center"/>
    </xf>
    <xf numFmtId="168" fontId="8" fillId="0" borderId="5" xfId="0" applyFont="1" applyBorder="1" applyAlignment="1">
      <alignment horizontal="centerContinuous" vertical="center"/>
    </xf>
    <xf numFmtId="168" fontId="8" fillId="0" borderId="3" xfId="0" applyFont="1" applyBorder="1" applyAlignment="1">
      <alignment vertical="center"/>
    </xf>
    <xf numFmtId="168" fontId="8" fillId="0" borderId="11" xfId="0" applyFont="1" applyFill="1" applyBorder="1" applyAlignment="1">
      <alignment horizontal="center" vertical="center"/>
    </xf>
    <xf numFmtId="168" fontId="8" fillId="0" borderId="13" xfId="0" applyFont="1" applyFill="1" applyBorder="1" applyAlignment="1">
      <alignment horizontal="center" vertical="center"/>
    </xf>
    <xf numFmtId="168" fontId="8" fillId="0" borderId="1" xfId="0" applyFont="1" applyBorder="1" applyAlignment="1">
      <alignment vertical="center"/>
    </xf>
    <xf numFmtId="168" fontId="8" fillId="0" borderId="12" xfId="0" applyFont="1" applyFill="1" applyBorder="1" applyAlignment="1">
      <alignment horizontal="center" vertical="center"/>
    </xf>
    <xf numFmtId="168" fontId="8" fillId="0" borderId="3" xfId="0" applyFont="1" applyBorder="1">
      <alignment vertical="center"/>
    </xf>
    <xf numFmtId="168" fontId="8" fillId="0" borderId="0" xfId="0" applyFont="1" applyBorder="1" applyAlignment="1">
      <alignment vertical="center"/>
    </xf>
    <xf numFmtId="168" fontId="8" fillId="0" borderId="0" xfId="0" applyFont="1" applyFill="1" applyBorder="1" applyAlignment="1">
      <alignment horizontal="center" vertical="center"/>
    </xf>
    <xf numFmtId="168" fontId="8" fillId="0" borderId="0" xfId="0" applyFont="1" applyBorder="1" applyAlignment="1">
      <alignment horizontal="center" vertical="center"/>
    </xf>
    <xf numFmtId="168" fontId="8" fillId="0" borderId="9" xfId="0" applyFont="1" applyFill="1" applyBorder="1" applyAlignment="1" applyProtection="1">
      <alignment horizontal="center" vertical="center"/>
    </xf>
    <xf numFmtId="167" fontId="8" fillId="0" borderId="11" xfId="0" applyNumberFormat="1" applyFont="1" applyFill="1" applyBorder="1" applyAlignment="1" applyProtection="1">
      <alignment horizontal="center" vertical="center"/>
    </xf>
    <xf numFmtId="167" fontId="8" fillId="0" borderId="11" xfId="0" applyNumberFormat="1" applyFont="1" applyBorder="1" applyAlignment="1" applyProtection="1">
      <alignment horizontal="center" vertical="center"/>
    </xf>
    <xf numFmtId="167" fontId="8" fillId="0" borderId="12" xfId="0" applyNumberFormat="1" applyFont="1" applyFill="1" applyBorder="1" applyAlignment="1" applyProtection="1">
      <alignment horizontal="center" vertical="center"/>
    </xf>
    <xf numFmtId="167" fontId="8" fillId="0" borderId="12" xfId="0" applyNumberFormat="1" applyFont="1" applyBorder="1" applyAlignment="1" applyProtection="1">
      <alignment horizontal="center" vertical="center"/>
    </xf>
    <xf numFmtId="168" fontId="8" fillId="0" borderId="2" xfId="0" applyFont="1" applyFill="1" applyBorder="1">
      <alignment vertical="center"/>
    </xf>
    <xf numFmtId="1" fontId="8" fillId="0" borderId="6" xfId="0" applyNumberFormat="1" applyFont="1" applyFill="1" applyBorder="1" applyAlignment="1">
      <alignment horizontal="center" vertical="center" wrapText="1"/>
    </xf>
    <xf numFmtId="1" fontId="8" fillId="0" borderId="5" xfId="0" applyNumberFormat="1" applyFont="1" applyFill="1" applyBorder="1" applyAlignment="1" applyProtection="1">
      <alignment horizontal="center" vertical="center" wrapText="1"/>
    </xf>
    <xf numFmtId="1" fontId="8" fillId="0" borderId="6" xfId="0" applyNumberFormat="1" applyFont="1" applyFill="1" applyBorder="1" applyAlignment="1" applyProtection="1">
      <alignment horizontal="center" vertical="center" wrapText="1"/>
    </xf>
    <xf numFmtId="168" fontId="8" fillId="0" borderId="10" xfId="0" applyFont="1" applyBorder="1">
      <alignment vertical="center"/>
    </xf>
    <xf numFmtId="168" fontId="8" fillId="0" borderId="2" xfId="0" applyFont="1" applyBorder="1">
      <alignment vertical="center"/>
    </xf>
    <xf numFmtId="168" fontId="8" fillId="0" borderId="2" xfId="0" applyFont="1" applyFill="1" applyBorder="1" applyAlignment="1" applyProtection="1">
      <alignment horizontal="center" vertical="top"/>
    </xf>
    <xf numFmtId="168" fontId="8" fillId="0" borderId="2" xfId="0" applyFont="1" applyFill="1" applyBorder="1" applyAlignment="1" applyProtection="1">
      <alignment horizontal="center" vertical="center"/>
    </xf>
    <xf numFmtId="168" fontId="8" fillId="0" borderId="9" xfId="0" applyFont="1" applyFill="1" applyBorder="1" applyAlignment="1">
      <alignment vertical="center"/>
    </xf>
    <xf numFmtId="166" fontId="8" fillId="0" borderId="8" xfId="0" applyNumberFormat="1" applyFont="1" applyFill="1" applyBorder="1" applyAlignment="1" applyProtection="1">
      <alignment horizontal="right" vertical="center" indent="1"/>
    </xf>
    <xf numFmtId="170" fontId="8" fillId="0" borderId="0" xfId="0" applyNumberFormat="1" applyFont="1" applyFill="1" applyAlignment="1">
      <alignment horizontal="right" vertical="center"/>
    </xf>
    <xf numFmtId="168" fontId="8" fillId="0" borderId="9" xfId="0" applyFont="1" applyBorder="1">
      <alignment vertical="center"/>
    </xf>
    <xf numFmtId="166" fontId="8" fillId="0" borderId="8" xfId="0" applyNumberFormat="1" applyFont="1" applyBorder="1">
      <alignment vertical="center"/>
    </xf>
    <xf numFmtId="168" fontId="8" fillId="0" borderId="8" xfId="0" applyFont="1" applyBorder="1">
      <alignment vertical="center"/>
    </xf>
    <xf numFmtId="166" fontId="9" fillId="0" borderId="8" xfId="0" applyNumberFormat="1" applyFont="1" applyBorder="1">
      <alignment vertical="center"/>
    </xf>
    <xf numFmtId="168" fontId="9" fillId="0" borderId="8" xfId="0" applyFont="1" applyBorder="1">
      <alignment vertical="center"/>
    </xf>
    <xf numFmtId="168" fontId="8" fillId="0" borderId="7" xfId="0" applyFont="1" applyBorder="1">
      <alignment vertical="center"/>
    </xf>
    <xf numFmtId="168" fontId="8" fillId="0" borderId="0" xfId="0" applyNumberFormat="1" applyFont="1" applyFill="1" applyBorder="1" applyAlignment="1">
      <alignment vertical="center"/>
    </xf>
    <xf numFmtId="168" fontId="0" fillId="0" borderId="0" xfId="0" applyAlignment="1">
      <alignment vertical="center"/>
    </xf>
    <xf numFmtId="168" fontId="2" fillId="0" borderId="0" xfId="0" applyFont="1" applyAlignment="1">
      <alignment vertical="center"/>
    </xf>
    <xf numFmtId="168" fontId="8" fillId="0" borderId="11" xfId="0" applyFont="1" applyFill="1" applyBorder="1" applyAlignment="1" applyProtection="1">
      <alignment horizontal="centerContinuous" vertical="center"/>
    </xf>
    <xf numFmtId="168" fontId="8" fillId="0" borderId="13" xfId="0" applyFont="1" applyFill="1" applyBorder="1" applyAlignment="1" applyProtection="1">
      <alignment horizontal="center" vertical="center"/>
    </xf>
    <xf numFmtId="168" fontId="8" fillId="0" borderId="0" xfId="0" applyFont="1" applyFill="1" applyBorder="1" applyAlignment="1" applyProtection="1">
      <alignment horizontal="left"/>
    </xf>
    <xf numFmtId="166" fontId="8" fillId="0" borderId="8" xfId="0" applyNumberFormat="1" applyFont="1" applyFill="1" applyBorder="1" applyAlignment="1">
      <alignment horizontal="right" vertical="center" indent="1"/>
    </xf>
    <xf numFmtId="166" fontId="9" fillId="0" borderId="8" xfId="0" applyNumberFormat="1" applyFont="1" applyFill="1" applyBorder="1" applyAlignment="1" applyProtection="1">
      <alignment horizontal="right" vertical="center" indent="1"/>
    </xf>
    <xf numFmtId="166" fontId="9" fillId="0" borderId="8" xfId="0" applyNumberFormat="1" applyFont="1" applyFill="1" applyBorder="1" applyAlignment="1" applyProtection="1">
      <alignment horizontal="right" vertical="center" indent="1"/>
      <protection locked="0"/>
    </xf>
    <xf numFmtId="166" fontId="9" fillId="0" borderId="8" xfId="0" applyNumberFormat="1" applyFont="1" applyFill="1" applyBorder="1" applyAlignment="1">
      <alignment horizontal="right" vertical="center" indent="1"/>
    </xf>
    <xf numFmtId="168" fontId="0" fillId="0" borderId="4" xfId="0" applyBorder="1">
      <alignment vertical="center"/>
    </xf>
    <xf numFmtId="168" fontId="0" fillId="0" borderId="9" xfId="0" applyBorder="1">
      <alignment vertical="center"/>
    </xf>
    <xf numFmtId="168" fontId="0" fillId="0" borderId="7" xfId="0" applyBorder="1">
      <alignment vertical="center"/>
    </xf>
    <xf numFmtId="168" fontId="0" fillId="0" borderId="8" xfId="0" applyBorder="1">
      <alignment vertical="center"/>
    </xf>
    <xf numFmtId="168" fontId="3" fillId="0" borderId="0" xfId="0" applyFont="1" applyAlignment="1">
      <alignment horizontal="right" vertical="center"/>
    </xf>
    <xf numFmtId="168" fontId="8" fillId="0" borderId="0" xfId="0" applyFont="1" applyFill="1" applyBorder="1" applyAlignment="1" applyProtection="1">
      <alignment horizontal="left" vertical="center" indent="1"/>
    </xf>
    <xf numFmtId="168" fontId="8" fillId="0" borderId="0" xfId="0" applyFont="1" applyFill="1" applyBorder="1" applyAlignment="1" applyProtection="1">
      <alignment horizontal="left" vertical="center" indent="2"/>
    </xf>
    <xf numFmtId="168" fontId="8" fillId="0" borderId="0" xfId="0" applyFont="1" applyFill="1" applyBorder="1" applyAlignment="1" applyProtection="1">
      <alignment horizontal="left" wrapText="1" indent="2"/>
    </xf>
    <xf numFmtId="168" fontId="8" fillId="0" borderId="0" xfId="0" applyFont="1" applyBorder="1" applyAlignment="1" applyProtection="1">
      <alignment horizontal="left" vertical="center" indent="2"/>
    </xf>
    <xf numFmtId="168" fontId="8" fillId="0" borderId="0" xfId="0" applyFont="1" applyFill="1" applyBorder="1" applyAlignment="1" applyProtection="1">
      <alignment horizontal="left" vertical="center" wrapText="1" indent="2"/>
    </xf>
    <xf numFmtId="168" fontId="8" fillId="0" borderId="0" xfId="0" applyFont="1" applyBorder="1" applyAlignment="1" applyProtection="1">
      <alignment horizontal="left" vertical="center" wrapText="1" indent="2"/>
    </xf>
    <xf numFmtId="168" fontId="8" fillId="0" borderId="0" xfId="0" applyFont="1" applyFill="1" applyBorder="1" applyAlignment="1" applyProtection="1">
      <alignment horizontal="left" indent="1"/>
    </xf>
    <xf numFmtId="170" fontId="8" fillId="0" borderId="8" xfId="0" applyNumberFormat="1" applyFont="1" applyFill="1" applyBorder="1" applyAlignment="1">
      <alignment horizontal="right" vertical="center"/>
    </xf>
    <xf numFmtId="168" fontId="8" fillId="0" borderId="8" xfId="0" applyNumberFormat="1" applyFont="1" applyFill="1" applyBorder="1" applyAlignment="1" applyProtection="1">
      <alignment vertical="center"/>
    </xf>
    <xf numFmtId="168" fontId="8" fillId="0" borderId="0" xfId="0" applyNumberFormat="1" applyFont="1" applyFill="1" applyBorder="1" applyAlignment="1" applyProtection="1">
      <alignment horizontal="right" vertical="center"/>
    </xf>
    <xf numFmtId="168" fontId="9" fillId="0" borderId="0" xfId="0" applyFont="1" applyBorder="1" applyAlignment="1" applyProtection="1">
      <alignment horizontal="left" vertical="center"/>
    </xf>
    <xf numFmtId="168" fontId="9" fillId="0" borderId="0" xfId="0" applyFont="1" applyFill="1" applyBorder="1">
      <alignment vertical="center"/>
    </xf>
    <xf numFmtId="168" fontId="9" fillId="0" borderId="0" xfId="0" applyFont="1" applyFill="1" applyBorder="1" applyAlignment="1">
      <alignment horizontal="right" vertical="center"/>
    </xf>
    <xf numFmtId="168" fontId="9" fillId="0" borderId="8" xfId="0" applyNumberFormat="1" applyFont="1" applyFill="1" applyBorder="1" applyAlignment="1" applyProtection="1">
      <alignment vertical="center"/>
    </xf>
    <xf numFmtId="168" fontId="9" fillId="0" borderId="0" xfId="0" applyFont="1" applyBorder="1" applyAlignment="1" applyProtection="1">
      <alignment horizontal="left"/>
    </xf>
    <xf numFmtId="168" fontId="9" fillId="0" borderId="8" xfId="0" applyNumberFormat="1" applyFont="1" applyFill="1" applyBorder="1">
      <alignment vertical="center"/>
    </xf>
    <xf numFmtId="168" fontId="8" fillId="0" borderId="8" xfId="0" applyFont="1" applyFill="1" applyBorder="1">
      <alignment vertical="center"/>
    </xf>
    <xf numFmtId="168" fontId="8" fillId="0" borderId="8" xfId="0" applyNumberFormat="1" applyFont="1" applyFill="1" applyBorder="1">
      <alignment vertical="center"/>
    </xf>
    <xf numFmtId="168" fontId="3" fillId="0" borderId="0" xfId="0" applyFont="1" applyFill="1" applyBorder="1" applyAlignment="1"/>
    <xf numFmtId="168" fontId="2" fillId="0" borderId="0" xfId="0" applyFont="1" applyAlignment="1"/>
    <xf numFmtId="168" fontId="2" fillId="0" borderId="0" xfId="0" applyFont="1" applyFill="1" applyBorder="1" applyAlignment="1"/>
    <xf numFmtId="168" fontId="0" fillId="0" borderId="0" xfId="0" applyAlignment="1"/>
    <xf numFmtId="168" fontId="25" fillId="0" borderId="0" xfId="0" applyFont="1" applyAlignment="1">
      <alignment horizontal="center" vertical="center"/>
    </xf>
    <xf numFmtId="168" fontId="0" fillId="0" borderId="0" xfId="0" applyFill="1" applyAlignment="1"/>
    <xf numFmtId="1" fontId="4" fillId="0" borderId="0" xfId="0" applyNumberFormat="1" applyFont="1" applyFill="1" applyAlignment="1">
      <alignment horizontal="center"/>
    </xf>
    <xf numFmtId="168" fontId="6" fillId="0" borderId="0" xfId="0" applyFont="1" applyFill="1" applyAlignment="1" applyProtection="1">
      <alignment horizontal="center"/>
    </xf>
    <xf numFmtId="168" fontId="4" fillId="0" borderId="0" xfId="0" applyFont="1" applyFill="1" applyAlignment="1" applyProtection="1">
      <alignment horizontal="center"/>
    </xf>
    <xf numFmtId="168" fontId="8" fillId="0" borderId="12" xfId="0" applyFont="1" applyFill="1" applyBorder="1" applyAlignment="1">
      <alignment horizontal="center" vertical="center" wrapText="1"/>
    </xf>
    <xf numFmtId="168" fontId="4" fillId="0" borderId="0" xfId="0" applyFont="1" applyAlignment="1" applyProtection="1">
      <alignment horizontal="center"/>
    </xf>
    <xf numFmtId="168" fontId="6" fillId="0" borderId="0" xfId="0" applyFont="1" applyAlignment="1" applyProtection="1">
      <alignment horizontal="center"/>
    </xf>
    <xf numFmtId="164" fontId="4" fillId="0" borderId="0" xfId="1" applyFont="1" applyAlignment="1" applyProtection="1">
      <alignment horizontal="center" wrapText="1"/>
    </xf>
    <xf numFmtId="1" fontId="4" fillId="0" borderId="0" xfId="0" applyNumberFormat="1" applyFont="1" applyAlignment="1">
      <alignment horizontal="center"/>
    </xf>
    <xf numFmtId="168" fontId="8" fillId="0" borderId="3" xfId="0" applyFont="1" applyBorder="1" applyAlignment="1">
      <alignment horizontal="center" vertical="center"/>
    </xf>
    <xf numFmtId="168" fontId="8" fillId="0" borderId="12" xfId="0" applyFont="1" applyFill="1" applyBorder="1" applyAlignment="1">
      <alignment horizontal="center" vertical="center" wrapText="1"/>
    </xf>
    <xf numFmtId="168" fontId="8" fillId="0" borderId="0" xfId="0" applyFont="1" applyBorder="1" applyAlignment="1">
      <alignment horizontal="left" vertical="center"/>
    </xf>
    <xf numFmtId="168" fontId="8" fillId="0" borderId="0" xfId="0" applyFont="1" applyFill="1" applyBorder="1" applyAlignment="1" applyProtection="1">
      <alignment horizontal="center" vertical="top"/>
    </xf>
    <xf numFmtId="170" fontId="8" fillId="0" borderId="0" xfId="0" quotePrefix="1" applyNumberFormat="1" applyFont="1" applyFill="1" applyAlignment="1">
      <alignment horizontal="right" vertical="center"/>
    </xf>
    <xf numFmtId="166" fontId="8" fillId="0" borderId="0" xfId="0" quotePrefix="1" applyNumberFormat="1" applyFont="1" applyFill="1" applyBorder="1" applyAlignment="1" applyProtection="1">
      <alignment horizontal="right" vertical="center"/>
    </xf>
    <xf numFmtId="171" fontId="28" fillId="0" borderId="0" xfId="0" applyNumberFormat="1" applyFont="1" applyAlignment="1">
      <alignment horizontal="center" vertical="center"/>
    </xf>
    <xf numFmtId="170" fontId="8" fillId="0" borderId="0" xfId="0" applyNumberFormat="1" applyFont="1" applyFill="1" applyAlignment="1">
      <alignment horizontal="right" vertical="center" indent="1"/>
    </xf>
    <xf numFmtId="166" fontId="8" fillId="0" borderId="0" xfId="0" applyNumberFormat="1" applyFont="1" applyFill="1" applyBorder="1" applyAlignment="1" applyProtection="1">
      <alignment horizontal="right" vertical="center" indent="1"/>
    </xf>
    <xf numFmtId="168" fontId="12" fillId="0" borderId="8" xfId="0" applyFont="1" applyBorder="1">
      <alignment vertical="center"/>
    </xf>
    <xf numFmtId="168" fontId="28" fillId="0" borderId="0" xfId="0" applyFont="1" applyAlignment="1">
      <alignment horizontal="center" vertical="center"/>
    </xf>
    <xf numFmtId="0" fontId="8" fillId="0" borderId="0" xfId="0" quotePrefix="1" applyNumberFormat="1" applyFont="1" applyFill="1" applyAlignment="1">
      <alignment horizontal="right" vertical="center"/>
    </xf>
    <xf numFmtId="0" fontId="8" fillId="0" borderId="0" xfId="0" applyNumberFormat="1" applyFont="1" applyFill="1" applyBorder="1" applyAlignment="1" applyProtection="1">
      <alignment horizontal="right" vertical="center"/>
    </xf>
    <xf numFmtId="0" fontId="8" fillId="0" borderId="0" xfId="0" quotePrefix="1" applyNumberFormat="1" applyFont="1" applyFill="1" applyBorder="1" applyAlignment="1" applyProtection="1">
      <alignment horizontal="right" vertical="center"/>
    </xf>
    <xf numFmtId="170" fontId="8" fillId="0" borderId="0" xfId="0" quotePrefix="1" applyNumberFormat="1" applyFont="1" applyFill="1" applyAlignment="1">
      <alignment horizontal="right" vertical="center" indent="1"/>
    </xf>
    <xf numFmtId="171" fontId="0" fillId="0" borderId="0" xfId="0" applyNumberFormat="1" applyFill="1" applyBorder="1" applyAlignment="1">
      <alignment horizontal="center" vertical="center"/>
    </xf>
    <xf numFmtId="168" fontId="8" fillId="0" borderId="8" xfId="0" applyFont="1" applyFill="1" applyBorder="1" applyAlignment="1">
      <alignment vertical="center"/>
    </xf>
    <xf numFmtId="168" fontId="8" fillId="0" borderId="2" xfId="0" applyFont="1" applyBorder="1" applyAlignment="1">
      <alignment horizontal="left" vertical="center"/>
    </xf>
    <xf numFmtId="171" fontId="8" fillId="0" borderId="9" xfId="0" quotePrefix="1" applyNumberFormat="1" applyFont="1" applyFill="1" applyBorder="1" applyAlignment="1" applyProtection="1">
      <alignment horizontal="center" vertical="center"/>
    </xf>
    <xf numFmtId="166" fontId="8" fillId="0" borderId="0" xfId="0" applyNumberFormat="1" applyFont="1" applyFill="1" applyBorder="1" applyAlignment="1" applyProtection="1">
      <alignment horizontal="right" vertical="center"/>
    </xf>
    <xf numFmtId="166" fontId="8" fillId="0" borderId="8" xfId="0" applyNumberFormat="1" applyFont="1" applyFill="1" applyBorder="1" applyAlignment="1" applyProtection="1">
      <alignment horizontal="right" vertical="center"/>
    </xf>
    <xf numFmtId="0" fontId="8" fillId="0" borderId="8" xfId="0" quotePrefix="1" applyNumberFormat="1" applyFont="1" applyFill="1" applyBorder="1" applyAlignment="1">
      <alignment horizontal="right" vertical="center"/>
    </xf>
    <xf numFmtId="166" fontId="8" fillId="0" borderId="0" xfId="0" quotePrefix="1" applyNumberFormat="1" applyFont="1" applyFill="1" applyBorder="1" applyAlignment="1" applyProtection="1">
      <alignment vertical="center"/>
    </xf>
    <xf numFmtId="170" fontId="8" fillId="0" borderId="8" xfId="0" quotePrefix="1" applyNumberFormat="1" applyFont="1" applyFill="1" applyBorder="1" applyAlignment="1">
      <alignment horizontal="right" vertical="center" indent="1"/>
    </xf>
    <xf numFmtId="166" fontId="8" fillId="0" borderId="8" xfId="0" quotePrefix="1" applyNumberFormat="1" applyFont="1" applyFill="1" applyBorder="1" applyAlignment="1">
      <alignment horizontal="right" vertical="center"/>
    </xf>
    <xf numFmtId="0" fontId="8" fillId="0" borderId="8" xfId="0" quotePrefix="1" applyNumberFormat="1" applyFont="1" applyFill="1" applyBorder="1" applyAlignment="1">
      <alignment horizontal="right" vertical="center" indent="1"/>
    </xf>
    <xf numFmtId="170" fontId="8" fillId="0" borderId="8" xfId="0" quotePrefix="1" applyNumberFormat="1" applyFont="1" applyFill="1" applyBorder="1" applyAlignment="1">
      <alignment horizontal="right" vertical="center"/>
    </xf>
    <xf numFmtId="168" fontId="8" fillId="0" borderId="0" xfId="0" quotePrefix="1" applyNumberFormat="1" applyFont="1" applyFill="1" applyBorder="1" applyAlignment="1" applyProtection="1">
      <alignment horizontal="right" vertical="center"/>
    </xf>
    <xf numFmtId="172" fontId="8" fillId="0" borderId="0" xfId="0" applyNumberFormat="1" applyFont="1" applyFill="1" applyBorder="1" applyAlignment="1" applyProtection="1">
      <alignment vertical="center"/>
    </xf>
    <xf numFmtId="173" fontId="8" fillId="0" borderId="0" xfId="0" quotePrefix="1" applyNumberFormat="1" applyFont="1" applyFill="1" applyAlignment="1">
      <alignment horizontal="right" vertical="center"/>
    </xf>
    <xf numFmtId="172" fontId="8" fillId="0" borderId="8" xfId="0" applyNumberFormat="1" applyFont="1" applyFill="1" applyBorder="1" applyAlignment="1" applyProtection="1">
      <alignment horizontal="right" vertical="center" indent="1"/>
    </xf>
    <xf numFmtId="172" fontId="8" fillId="0" borderId="8" xfId="0" applyNumberFormat="1" applyFont="1" applyFill="1" applyBorder="1" applyAlignment="1" applyProtection="1">
      <alignment vertical="center"/>
    </xf>
    <xf numFmtId="168" fontId="3" fillId="0" borderId="0" xfId="0" applyFont="1" applyFill="1" applyBorder="1">
      <alignment vertical="center"/>
    </xf>
    <xf numFmtId="168" fontId="8" fillId="0" borderId="0" xfId="0" applyFont="1" applyFill="1" applyBorder="1" applyAlignment="1" applyProtection="1">
      <alignment horizontal="left" vertical="center" wrapText="1" indent="1"/>
    </xf>
    <xf numFmtId="168" fontId="8" fillId="0" borderId="0" xfId="0" applyFont="1" applyFill="1" applyBorder="1" applyAlignment="1">
      <alignment horizontal="left" vertical="center" wrapText="1" indent="1"/>
    </xf>
    <xf numFmtId="168" fontId="24" fillId="0" borderId="0" xfId="0" applyFont="1" applyAlignment="1">
      <alignment horizontal="center" vertical="center"/>
    </xf>
    <xf numFmtId="168" fontId="26" fillId="0" borderId="0" xfId="0" applyFont="1" applyAlignment="1">
      <alignment horizontal="left" vertical="top" wrapText="1"/>
    </xf>
    <xf numFmtId="1" fontId="4" fillId="0" borderId="0" xfId="0" applyNumberFormat="1" applyFont="1" applyFill="1" applyAlignment="1">
      <alignment horizontal="center"/>
    </xf>
    <xf numFmtId="168" fontId="6" fillId="0" borderId="0" xfId="0" applyFont="1" applyFill="1" applyAlignment="1" applyProtection="1">
      <alignment horizontal="center"/>
    </xf>
    <xf numFmtId="168" fontId="4" fillId="0" borderId="0" xfId="0" applyFont="1" applyFill="1" applyAlignment="1" applyProtection="1">
      <alignment horizontal="center"/>
    </xf>
    <xf numFmtId="164" fontId="11" fillId="0" borderId="0" xfId="1" applyFont="1" applyFill="1" applyAlignment="1" applyProtection="1">
      <alignment horizontal="center"/>
    </xf>
    <xf numFmtId="168" fontId="8" fillId="0" borderId="10" xfId="0" applyFont="1" applyBorder="1" applyAlignment="1">
      <alignment horizontal="center" vertical="center" wrapText="1"/>
    </xf>
    <xf numFmtId="168" fontId="8" fillId="0" borderId="9" xfId="0" applyFont="1" applyBorder="1" applyAlignment="1">
      <alignment horizontal="center" vertical="center" wrapText="1"/>
    </xf>
    <xf numFmtId="168" fontId="8" fillId="0" borderId="3" xfId="0" applyFont="1" applyBorder="1" applyAlignment="1">
      <alignment horizontal="center" vertical="center" wrapText="1"/>
    </xf>
    <xf numFmtId="168" fontId="8" fillId="0" borderId="8" xfId="0" applyFont="1" applyBorder="1" applyAlignment="1">
      <alignment horizontal="center" vertical="center" wrapText="1"/>
    </xf>
    <xf numFmtId="168" fontId="8" fillId="0" borderId="1" xfId="0" applyFont="1" applyBorder="1" applyAlignment="1">
      <alignment horizontal="center" vertical="center" wrapText="1"/>
    </xf>
    <xf numFmtId="168" fontId="8" fillId="0" borderId="7" xfId="0" applyFont="1" applyBorder="1" applyAlignment="1">
      <alignment horizontal="center" vertical="center" wrapText="1"/>
    </xf>
    <xf numFmtId="168" fontId="8" fillId="0" borderId="11" xfId="0" applyFont="1" applyBorder="1" applyAlignment="1">
      <alignment horizontal="center" vertical="center" wrapText="1"/>
    </xf>
    <xf numFmtId="168" fontId="8" fillId="0" borderId="12" xfId="0" applyFont="1" applyBorder="1" applyAlignment="1">
      <alignment horizontal="center" vertical="center" wrapText="1"/>
    </xf>
    <xf numFmtId="168" fontId="8" fillId="0" borderId="2" xfId="0" applyFont="1" applyBorder="1" applyAlignment="1">
      <alignment horizontal="center" vertical="center" wrapText="1"/>
    </xf>
    <xf numFmtId="168" fontId="8" fillId="0" borderId="4" xfId="0" applyFont="1" applyBorder="1" applyAlignment="1">
      <alignment horizontal="center" vertical="center" wrapText="1"/>
    </xf>
    <xf numFmtId="168" fontId="8" fillId="0" borderId="11" xfId="0" applyFont="1" applyFill="1" applyBorder="1" applyAlignment="1">
      <alignment horizontal="center" vertical="center" wrapText="1"/>
    </xf>
    <xf numFmtId="168" fontId="8" fillId="0" borderId="13" xfId="0" applyFont="1" applyFill="1" applyBorder="1" applyAlignment="1">
      <alignment horizontal="center" vertical="center" wrapText="1"/>
    </xf>
    <xf numFmtId="168" fontId="8" fillId="0" borderId="12" xfId="0" applyFont="1" applyFill="1" applyBorder="1" applyAlignment="1">
      <alignment horizontal="center" vertical="center" wrapText="1"/>
    </xf>
    <xf numFmtId="168" fontId="8" fillId="0" borderId="9" xfId="0" applyFont="1" applyBorder="1" applyAlignment="1" applyProtection="1">
      <alignment horizontal="center" vertical="center" wrapText="1"/>
    </xf>
    <xf numFmtId="168" fontId="8" fillId="0" borderId="11" xfId="0" applyFont="1" applyFill="1" applyBorder="1" applyAlignment="1" applyProtection="1">
      <alignment horizontal="center" vertical="center" wrapText="1"/>
    </xf>
    <xf numFmtId="168" fontId="8" fillId="0" borderId="13" xfId="0" applyFont="1" applyFill="1" applyBorder="1" applyAlignment="1" applyProtection="1">
      <alignment horizontal="center" vertical="center" wrapText="1"/>
    </xf>
    <xf numFmtId="168" fontId="8" fillId="0" borderId="12" xfId="0" applyFont="1" applyFill="1" applyBorder="1" applyAlignment="1" applyProtection="1">
      <alignment horizontal="center" vertical="center" wrapText="1"/>
    </xf>
    <xf numFmtId="168" fontId="8" fillId="0" borderId="11" xfId="0" applyFont="1" applyBorder="1" applyAlignment="1" applyProtection="1">
      <alignment horizontal="center" vertical="center" wrapText="1"/>
    </xf>
    <xf numFmtId="168" fontId="8" fillId="0" borderId="13" xfId="0" applyFont="1" applyBorder="1" applyAlignment="1" applyProtection="1">
      <alignment horizontal="center" vertical="center" wrapText="1"/>
    </xf>
    <xf numFmtId="168" fontId="8" fillId="0" borderId="12" xfId="0" applyFont="1" applyBorder="1" applyAlignment="1" applyProtection="1">
      <alignment horizontal="center" vertical="center" wrapText="1"/>
    </xf>
    <xf numFmtId="168" fontId="8" fillId="0" borderId="10" xfId="0" applyFont="1" applyBorder="1" applyAlignment="1" applyProtection="1">
      <alignment horizontal="center" vertical="center" wrapText="1"/>
    </xf>
    <xf numFmtId="168" fontId="8" fillId="0" borderId="9" xfId="0" applyFont="1" applyBorder="1" applyAlignment="1" applyProtection="1">
      <alignment horizontal="center" vertical="center"/>
    </xf>
    <xf numFmtId="168" fontId="8" fillId="0" borderId="3" xfId="0" applyFont="1" applyBorder="1" applyAlignment="1" applyProtection="1">
      <alignment horizontal="center" vertical="center"/>
    </xf>
    <xf numFmtId="168" fontId="8" fillId="0" borderId="8" xfId="0" applyFont="1" applyBorder="1" applyAlignment="1" applyProtection="1">
      <alignment horizontal="center" vertical="center"/>
    </xf>
    <xf numFmtId="168" fontId="8" fillId="0" borderId="1" xfId="0" applyFont="1" applyBorder="1" applyAlignment="1" applyProtection="1">
      <alignment horizontal="center" vertical="center"/>
    </xf>
    <xf numFmtId="168" fontId="8" fillId="0" borderId="7" xfId="0" applyFont="1" applyBorder="1" applyAlignment="1" applyProtection="1">
      <alignment horizontal="center" vertical="center"/>
    </xf>
    <xf numFmtId="168" fontId="8" fillId="0" borderId="14" xfId="0" applyFont="1" applyBorder="1" applyAlignment="1" applyProtection="1">
      <alignment horizontal="center" vertical="center"/>
    </xf>
    <xf numFmtId="168" fontId="8" fillId="0" borderId="15" xfId="0" applyFont="1" applyBorder="1" applyAlignment="1" applyProtection="1">
      <alignment horizontal="center" vertical="center"/>
    </xf>
    <xf numFmtId="168" fontId="8" fillId="0" borderId="5" xfId="0" applyFont="1" applyBorder="1" applyAlignment="1" applyProtection="1">
      <alignment horizontal="center" vertical="center"/>
    </xf>
    <xf numFmtId="168" fontId="4" fillId="0" borderId="0" xfId="0" applyFont="1" applyAlignment="1" applyProtection="1">
      <alignment horizontal="center"/>
    </xf>
    <xf numFmtId="1" fontId="4" fillId="0" borderId="0" xfId="0" applyNumberFormat="1" applyFont="1" applyAlignment="1" applyProtection="1">
      <alignment horizontal="center"/>
    </xf>
    <xf numFmtId="168" fontId="6" fillId="0" borderId="0" xfId="0" applyFont="1" applyAlignment="1" applyProtection="1">
      <alignment horizontal="center"/>
    </xf>
    <xf numFmtId="168" fontId="8" fillId="0" borderId="6" xfId="0" applyFont="1" applyFill="1" applyBorder="1" applyAlignment="1" applyProtection="1">
      <alignment horizontal="center" vertical="center" wrapText="1"/>
    </xf>
    <xf numFmtId="168" fontId="8" fillId="0" borderId="14" xfId="0" applyFont="1" applyFill="1" applyBorder="1" applyAlignment="1" applyProtection="1">
      <alignment horizontal="center" vertical="center" wrapText="1"/>
    </xf>
    <xf numFmtId="168" fontId="8" fillId="0" borderId="15" xfId="0" applyFont="1" applyFill="1" applyBorder="1" applyAlignment="1" applyProtection="1">
      <alignment horizontal="center" vertical="center" wrapText="1"/>
    </xf>
    <xf numFmtId="168" fontId="8" fillId="0" borderId="5" xfId="0" applyFont="1" applyFill="1" applyBorder="1" applyAlignment="1" applyProtection="1">
      <alignment horizontal="center" vertical="center" wrapText="1"/>
    </xf>
    <xf numFmtId="168" fontId="3" fillId="0" borderId="14" xfId="0" applyFont="1" applyFill="1" applyBorder="1" applyAlignment="1" applyProtection="1">
      <alignment horizontal="center" vertical="center" wrapText="1"/>
    </xf>
    <xf numFmtId="168" fontId="3" fillId="0" borderId="5" xfId="0" applyFont="1" applyFill="1" applyBorder="1" applyAlignment="1" applyProtection="1">
      <alignment horizontal="center" vertical="center" wrapText="1"/>
    </xf>
    <xf numFmtId="164" fontId="4" fillId="0" borderId="0" xfId="1" applyFont="1" applyAlignment="1" applyProtection="1">
      <alignment horizontal="center" wrapText="1"/>
    </xf>
    <xf numFmtId="1" fontId="4" fillId="0" borderId="0" xfId="0" applyNumberFormat="1" applyFont="1" applyAlignment="1">
      <alignment horizontal="center"/>
    </xf>
    <xf numFmtId="168" fontId="8" fillId="0" borderId="6" xfId="0" applyFont="1" applyBorder="1" applyAlignment="1" applyProtection="1">
      <alignment horizontal="center" vertical="center" wrapText="1"/>
    </xf>
    <xf numFmtId="168" fontId="8" fillId="0" borderId="6" xfId="0" applyFont="1" applyBorder="1" applyAlignment="1" applyProtection="1">
      <alignment horizontal="center" vertical="center"/>
    </xf>
    <xf numFmtId="168" fontId="8" fillId="0" borderId="10" xfId="0" applyFont="1" applyBorder="1" applyAlignment="1">
      <alignment horizontal="center" vertical="center"/>
    </xf>
    <xf numFmtId="168" fontId="8" fillId="0" borderId="9" xfId="0" applyFont="1" applyBorder="1" applyAlignment="1">
      <alignment horizontal="center" vertical="center"/>
    </xf>
    <xf numFmtId="168" fontId="8" fillId="0" borderId="3" xfId="0" applyFont="1" applyBorder="1" applyAlignment="1">
      <alignment horizontal="center" vertical="center"/>
    </xf>
    <xf numFmtId="168" fontId="8" fillId="0" borderId="8" xfId="0" applyFont="1" applyBorder="1" applyAlignment="1">
      <alignment horizontal="center" vertical="center"/>
    </xf>
    <xf numFmtId="168" fontId="8" fillId="0" borderId="1" xfId="0" applyFont="1" applyBorder="1" applyAlignment="1">
      <alignment horizontal="center" vertical="center"/>
    </xf>
    <xf numFmtId="168" fontId="8" fillId="0" borderId="7" xfId="0" applyFont="1" applyBorder="1" applyAlignment="1">
      <alignment horizontal="center" vertical="center"/>
    </xf>
    <xf numFmtId="168" fontId="8" fillId="0" borderId="13" xfId="0" applyFont="1" applyBorder="1" applyAlignment="1">
      <alignment horizontal="center" vertical="center" wrapText="1"/>
    </xf>
    <xf numFmtId="168" fontId="8" fillId="0" borderId="10" xfId="0" applyFont="1" applyFill="1" applyBorder="1" applyAlignment="1" applyProtection="1">
      <alignment horizontal="center" vertical="center" wrapText="1"/>
    </xf>
    <xf numFmtId="168" fontId="8" fillId="0" borderId="3" xfId="0" applyFont="1" applyFill="1" applyBorder="1" applyAlignment="1" applyProtection="1">
      <alignment horizontal="center" vertical="center" wrapText="1"/>
    </xf>
    <xf numFmtId="168" fontId="8" fillId="0" borderId="1" xfId="0" applyFont="1" applyFill="1" applyBorder="1" applyAlignment="1" applyProtection="1">
      <alignment horizontal="center" vertical="center" wrapText="1"/>
    </xf>
    <xf numFmtId="168" fontId="8" fillId="0" borderId="10" xfId="0" applyFont="1" applyBorder="1" applyAlignment="1" applyProtection="1">
      <alignment horizontal="center" vertical="center"/>
    </xf>
    <xf numFmtId="174" fontId="8" fillId="0" borderId="0" xfId="0" applyNumberFormat="1" applyFont="1" applyFill="1" applyBorder="1" applyAlignment="1" applyProtection="1">
      <alignment horizontal="left" vertical="center" wrapText="1"/>
    </xf>
    <xf numFmtId="168" fontId="8" fillId="0" borderId="0" xfId="0" applyFont="1" applyBorder="1" applyAlignment="1" applyProtection="1">
      <alignment vertical="center" wrapText="1"/>
    </xf>
  </cellXfs>
  <cellStyles count="2">
    <cellStyle name="Standard" xfId="0" builtinId="0"/>
    <cellStyle name="Währung" xfId="1"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3</xdr:row>
      <xdr:rowOff>57150</xdr:rowOff>
    </xdr:from>
    <xdr:to>
      <xdr:col>7</xdr:col>
      <xdr:colOff>614001</xdr:colOff>
      <xdr:row>5</xdr:row>
      <xdr:rowOff>15437</xdr:rowOff>
    </xdr:to>
    <xdr:sp macro="" textlink="">
      <xdr:nvSpPr>
        <xdr:cNvPr id="9218" name="Textfeld 1"/>
        <xdr:cNvSpPr txBox="1">
          <a:spLocks noChangeArrowheads="1"/>
        </xdr:cNvSpPr>
      </xdr:nvSpPr>
      <xdr:spPr bwMode="auto">
        <a:xfrm>
          <a:off x="4552950" y="552450"/>
          <a:ext cx="499701" cy="158312"/>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5060500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68</xdr:row>
      <xdr:rowOff>12700</xdr:rowOff>
    </xdr:from>
    <xdr:to>
      <xdr:col>8</xdr:col>
      <xdr:colOff>415018</xdr:colOff>
      <xdr:row>73</xdr:row>
      <xdr:rowOff>6803</xdr:rowOff>
    </xdr:to>
    <xdr:sp macro="" textlink="">
      <xdr:nvSpPr>
        <xdr:cNvPr id="2" name="Text Box 1"/>
        <xdr:cNvSpPr txBox="1">
          <a:spLocks noChangeArrowheads="1"/>
        </xdr:cNvSpPr>
      </xdr:nvSpPr>
      <xdr:spPr bwMode="auto">
        <a:xfrm>
          <a:off x="0" y="7891236"/>
          <a:ext cx="5048250" cy="742496"/>
        </a:xfrm>
        <a:prstGeom prst="rect">
          <a:avLst/>
        </a:prstGeom>
        <a:noFill/>
        <a:ln w="9525">
          <a:noFill/>
          <a:miter lim="800000"/>
          <a:headEnd/>
          <a:tailEnd/>
        </a:ln>
      </xdr:spPr>
      <xdr:txBody>
        <a:bodyPr vertOverflow="clip" wrap="square" lIns="27432" tIns="18288" rIns="27432" bIns="0" anchor="t" upright="1"/>
        <a:lstStyle/>
        <a:p>
          <a:pPr rtl="0"/>
          <a:r>
            <a:rPr lang="de-DE" sz="700" b="0" i="0" baseline="0">
              <a:effectLst/>
              <a:latin typeface="Times New Roman" panose="02020603050405020304" pitchFamily="18" charset="0"/>
              <a:ea typeface="+mn-ea"/>
              <a:cs typeface="Times New Roman" panose="02020603050405020304" pitchFamily="18" charset="0"/>
            </a:rPr>
            <a:t>Anm.: Ergebnisse der Einkommens- und Verbrauchsstichprobe 2018.</a:t>
          </a:r>
          <a:endParaRPr lang="de-DE" sz="700">
            <a:effectLst/>
            <a:latin typeface="Times New Roman" panose="02020603050405020304" pitchFamily="18" charset="0"/>
            <a:cs typeface="Times New Roman" panose="02020603050405020304" pitchFamily="18" charset="0"/>
          </a:endParaRPr>
        </a:p>
        <a:p>
          <a:pPr rtl="0"/>
          <a:r>
            <a:rPr lang="de-DE" sz="700" b="0" i="0" baseline="0">
              <a:effectLst/>
              <a:latin typeface="Times New Roman" panose="02020603050405020304" pitchFamily="18" charset="0"/>
              <a:ea typeface="+mn-ea"/>
              <a:cs typeface="Times New Roman" panose="02020603050405020304" pitchFamily="18" charset="0"/>
            </a:rPr>
            <a:t>1) A.n.g. = anderweitig nicht genannt. - 2) Einschließlich Erfrischungsmixgetränke mit Alkohol unter 6 %. - 3) Diese Positionen gehören lt. Systematik der Einnahmen und Ausgaben 2013 (SEA 2013) zur Inanspruchnahme von Leistungen.         - 4) Einschl. Verzehr von Speisen und Getränken außer Haus, Lieferservices.  - 5) Gewerbetreibende, freiberuflich Tätige und selbstständige Landwirte/-wirtinnen. - 6) Beamte und Beamtinnen, Angestellte, Arbeiter und Arbeiterinnen. - 7) Ledige(s) Kind(er) unter 18 Jahren. - 8) Ehepaare und nichteheliche Lebensgemeinschaften einschl. gleichgeschlechtlicher Lebens-partnerschaften.  </a:t>
          </a:r>
          <a:endParaRPr lang="de-DE" sz="700">
            <a:effectLst/>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3</xdr:row>
      <xdr:rowOff>57150</xdr:rowOff>
    </xdr:from>
    <xdr:to>
      <xdr:col>7</xdr:col>
      <xdr:colOff>614001</xdr:colOff>
      <xdr:row>5</xdr:row>
      <xdr:rowOff>15437</xdr:rowOff>
    </xdr:to>
    <xdr:sp macro="" textlink="">
      <xdr:nvSpPr>
        <xdr:cNvPr id="2" name="Textfeld 1"/>
        <xdr:cNvSpPr txBox="1">
          <a:spLocks noChangeArrowheads="1"/>
        </xdr:cNvSpPr>
      </xdr:nvSpPr>
      <xdr:spPr bwMode="auto">
        <a:xfrm>
          <a:off x="4552950" y="552450"/>
          <a:ext cx="499701" cy="158312"/>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5060500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67</xdr:row>
      <xdr:rowOff>12700</xdr:rowOff>
    </xdr:from>
    <xdr:to>
      <xdr:col>8</xdr:col>
      <xdr:colOff>330200</xdr:colOff>
      <xdr:row>72</xdr:row>
      <xdr:rowOff>12699</xdr:rowOff>
    </xdr:to>
    <xdr:sp macro="" textlink="">
      <xdr:nvSpPr>
        <xdr:cNvPr id="2" name="Text Box 1"/>
        <xdr:cNvSpPr txBox="1">
          <a:spLocks noChangeArrowheads="1"/>
        </xdr:cNvSpPr>
      </xdr:nvSpPr>
      <xdr:spPr bwMode="auto">
        <a:xfrm>
          <a:off x="0" y="7756525"/>
          <a:ext cx="4978400" cy="866774"/>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Anm.: Ergebnisse der Einkommens- und Verbrauchsstichprobe 2013.</a:t>
          </a:r>
        </a:p>
        <a:p>
          <a:pPr algn="just" rtl="0">
            <a:defRPr sz="1000"/>
          </a:pPr>
          <a:r>
            <a:rPr lang="de-DE" sz="700" b="0" i="0" u="none" strike="noStrike" baseline="0">
              <a:solidFill>
                <a:srgbClr val="000000"/>
              </a:solidFill>
              <a:latin typeface="Times New Roman"/>
              <a:cs typeface="Times New Roman"/>
            </a:rPr>
            <a:t>1) A.n.g. = anderweitig nicht genannt. - 2) Einschließlich Erfrischungsmixgetränke mit Alkohol unter 6 %. - 3) Diese Positionen gehören lt. Systematik der Einnahmen und Ausgaben 1998 (SEA 98) zur Inanspruchnahme von Leistungen. </a:t>
          </a:r>
        </a:p>
        <a:p>
          <a:pPr algn="just" rtl="0">
            <a:defRPr sz="1000"/>
          </a:pPr>
          <a:r>
            <a:rPr lang="de-DE" sz="700" b="0" i="0" u="none" strike="noStrike" baseline="0">
              <a:solidFill>
                <a:srgbClr val="000000"/>
              </a:solidFill>
              <a:latin typeface="Times New Roman"/>
              <a:cs typeface="Times New Roman"/>
            </a:rPr>
            <a:t>- 4) Einschl. Verzehr von Speisen und Getränken außer Haus, Lieferservices. - 5) Gewerbetreibende, freiberuflich Tätige und selbstständige Landwirte/-wirtinnen. - 6) Ledige(s) Kind(er) unter 18 Jahren. - 7) Ehepaare und nichteheliche Lebensgemeinschaften einschl. gleichgeschlechtlicher Lebenspartnerschaften.  </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7"/>
  <sheetViews>
    <sheetView zoomScale="115" zoomScaleNormal="115" workbookViewId="0">
      <selection sqref="A1:H1"/>
    </sheetView>
  </sheetViews>
  <sheetFormatPr baseColWidth="10" defaultRowHeight="11.25"/>
  <cols>
    <col min="1" max="16384" width="12" style="219"/>
  </cols>
  <sheetData>
    <row r="1" spans="1:10" ht="18.75">
      <c r="A1" s="265" t="s">
        <v>116</v>
      </c>
      <c r="B1" s="265"/>
      <c r="C1" s="265"/>
      <c r="D1" s="265"/>
      <c r="E1" s="265"/>
      <c r="F1" s="265"/>
      <c r="G1" s="265"/>
      <c r="H1" s="265"/>
    </row>
    <row r="2" spans="1:10">
      <c r="A2" s="220"/>
    </row>
    <row r="3" spans="1:10" ht="24" customHeight="1">
      <c r="A3" s="266" t="s">
        <v>117</v>
      </c>
      <c r="B3" s="266"/>
      <c r="C3" s="266"/>
      <c r="D3" s="266"/>
      <c r="E3" s="266"/>
      <c r="F3" s="266"/>
      <c r="G3" s="266"/>
      <c r="H3" s="266"/>
    </row>
    <row r="4" spans="1:10">
      <c r="A4" s="266" t="s">
        <v>118</v>
      </c>
      <c r="B4" s="266"/>
      <c r="C4" s="266"/>
      <c r="D4" s="266"/>
      <c r="E4" s="266"/>
      <c r="F4" s="266"/>
      <c r="G4" s="266"/>
      <c r="H4" s="266"/>
    </row>
    <row r="5" spans="1:10" ht="57.75" customHeight="1">
      <c r="A5" s="266" t="s">
        <v>119</v>
      </c>
      <c r="B5" s="266"/>
      <c r="C5" s="266"/>
      <c r="D5" s="266"/>
      <c r="E5" s="266"/>
      <c r="F5" s="266"/>
      <c r="G5" s="266"/>
      <c r="H5" s="266"/>
    </row>
    <row r="6" spans="1:10" ht="81" customHeight="1">
      <c r="A6" s="266" t="s">
        <v>120</v>
      </c>
      <c r="B6" s="266"/>
      <c r="C6" s="266"/>
      <c r="D6" s="266"/>
      <c r="E6" s="266"/>
      <c r="F6" s="266"/>
      <c r="G6" s="266"/>
      <c r="H6" s="266"/>
      <c r="J6" s="221"/>
    </row>
    <row r="7" spans="1:10">
      <c r="A7" s="185"/>
    </row>
  </sheetData>
  <mergeCells count="5">
    <mergeCell ref="A1:H1"/>
    <mergeCell ref="A3:H3"/>
    <mergeCell ref="A4:H4"/>
    <mergeCell ref="A5:H5"/>
    <mergeCell ref="A6:H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P128"/>
  <sheetViews>
    <sheetView tabSelected="1" zoomScale="140" zoomScaleNormal="140" workbookViewId="0">
      <selection sqref="A1:H1"/>
    </sheetView>
  </sheetViews>
  <sheetFormatPr baseColWidth="10" defaultColWidth="9.83203125" defaultRowHeight="11.25"/>
  <cols>
    <col min="1" max="1" width="0.83203125" style="109" customWidth="1"/>
    <col min="2" max="2" width="34.33203125" style="109" customWidth="1"/>
    <col min="3" max="7" width="8.5" customWidth="1"/>
    <col min="8" max="8" width="11" customWidth="1"/>
    <col min="9" max="9" width="9.1640625" customWidth="1"/>
    <col min="10" max="12" width="7.83203125" style="20" customWidth="1"/>
    <col min="13" max="13" width="9.83203125" style="20" customWidth="1"/>
    <col min="14" max="16384" width="9.83203125" style="20"/>
  </cols>
  <sheetData>
    <row r="1" spans="1:13" s="18" customFormat="1" ht="13.5" customHeight="1">
      <c r="A1" s="270" t="s">
        <v>121</v>
      </c>
      <c r="B1" s="270"/>
      <c r="C1" s="270"/>
      <c r="D1" s="270"/>
      <c r="E1" s="270"/>
      <c r="F1" s="270"/>
      <c r="G1" s="270"/>
      <c r="H1" s="270"/>
      <c r="I1"/>
    </row>
    <row r="2" spans="1:13" s="16" customFormat="1" ht="12" customHeight="1">
      <c r="A2" s="42"/>
      <c r="B2" s="267">
        <v>2018</v>
      </c>
      <c r="C2" s="267"/>
      <c r="D2" s="267"/>
      <c r="E2" s="267"/>
      <c r="F2" s="267"/>
      <c r="G2" s="267"/>
      <c r="H2" s="267"/>
      <c r="I2"/>
      <c r="K2" s="16" t="s">
        <v>10</v>
      </c>
    </row>
    <row r="3" spans="1:13" s="16" customFormat="1" ht="12.95" customHeight="1">
      <c r="A3" s="42"/>
      <c r="B3" s="268" t="s">
        <v>0</v>
      </c>
      <c r="C3" s="268"/>
      <c r="D3" s="268"/>
      <c r="E3" s="268"/>
      <c r="F3" s="268"/>
      <c r="G3" s="268"/>
      <c r="H3" s="268"/>
      <c r="I3"/>
    </row>
    <row r="4" spans="1:13" s="16" customFormat="1" ht="12" customHeight="1">
      <c r="A4" s="42"/>
      <c r="B4" s="269" t="s">
        <v>47</v>
      </c>
      <c r="C4" s="269"/>
      <c r="D4" s="269"/>
      <c r="E4" s="269"/>
      <c r="F4" s="269"/>
      <c r="G4" s="269"/>
      <c r="H4" s="269"/>
      <c r="I4"/>
      <c r="J4" s="17"/>
      <c r="K4" s="17"/>
      <c r="L4" s="17"/>
    </row>
    <row r="5" spans="1:13" ht="4.1500000000000004" customHeight="1">
      <c r="B5" s="110"/>
      <c r="J5" s="111"/>
      <c r="K5" s="111"/>
      <c r="L5" s="111"/>
    </row>
    <row r="6" spans="1:13" s="14" customFormat="1" ht="10.5" customHeight="1">
      <c r="A6" s="271" t="s">
        <v>223</v>
      </c>
      <c r="B6" s="272"/>
      <c r="C6" s="130" t="s">
        <v>97</v>
      </c>
      <c r="D6" s="131"/>
      <c r="E6" s="131"/>
      <c r="F6" s="131"/>
      <c r="G6" s="131"/>
      <c r="H6" s="186" t="s">
        <v>62</v>
      </c>
      <c r="I6"/>
      <c r="J6" s="7"/>
      <c r="K6" s="7"/>
      <c r="L6" s="7"/>
    </row>
    <row r="7" spans="1:13" s="14" customFormat="1" ht="10.9" customHeight="1">
      <c r="A7" s="273"/>
      <c r="B7" s="274"/>
      <c r="C7" s="271" t="s">
        <v>2</v>
      </c>
      <c r="D7" s="277" t="s">
        <v>3</v>
      </c>
      <c r="E7" s="279" t="s">
        <v>4</v>
      </c>
      <c r="F7" s="277" t="s">
        <v>5</v>
      </c>
      <c r="G7" s="272" t="s">
        <v>16</v>
      </c>
      <c r="H7" s="187" t="s">
        <v>63</v>
      </c>
      <c r="I7"/>
    </row>
    <row r="8" spans="1:13" s="14" customFormat="1" ht="10.5" customHeight="1">
      <c r="A8" s="275"/>
      <c r="B8" s="276"/>
      <c r="C8" s="275"/>
      <c r="D8" s="278"/>
      <c r="E8" s="280"/>
      <c r="F8" s="278"/>
      <c r="G8" s="276"/>
      <c r="H8" s="132" t="s">
        <v>46</v>
      </c>
      <c r="I8"/>
    </row>
    <row r="9" spans="1:13" s="8" customFormat="1" ht="2.4500000000000002" customHeight="1">
      <c r="A9" s="133"/>
      <c r="B9" s="50"/>
      <c r="C9"/>
      <c r="D9"/>
      <c r="E9"/>
      <c r="F9"/>
      <c r="G9"/>
      <c r="H9" s="194"/>
      <c r="I9"/>
    </row>
    <row r="10" spans="1:13" s="14" customFormat="1" ht="9.75" customHeight="1">
      <c r="A10" s="230"/>
      <c r="B10" s="232" t="s">
        <v>131</v>
      </c>
      <c r="C10" s="258">
        <v>1</v>
      </c>
      <c r="D10" s="258">
        <v>2</v>
      </c>
      <c r="E10" s="258">
        <v>3</v>
      </c>
      <c r="F10" s="258">
        <v>4</v>
      </c>
      <c r="G10" s="258">
        <v>5.3</v>
      </c>
      <c r="H10" s="260">
        <v>2</v>
      </c>
    </row>
    <row r="11" spans="1:13" s="8" customFormat="1" ht="2.4500000000000002" customHeight="1">
      <c r="A11" s="133"/>
      <c r="B11" s="50"/>
      <c r="C11" s="50"/>
      <c r="D11" s="50"/>
      <c r="E11" s="50"/>
      <c r="F11" s="50"/>
      <c r="G11" s="233"/>
      <c r="H11" s="214"/>
    </row>
    <row r="12" spans="1:13" s="8" customFormat="1" ht="9.75" customHeight="1">
      <c r="A12" s="133"/>
      <c r="B12" s="128" t="s">
        <v>64</v>
      </c>
      <c r="C12" s="135">
        <v>25.03</v>
      </c>
      <c r="D12" s="135">
        <v>45.98</v>
      </c>
      <c r="E12" s="135">
        <v>60.58</v>
      </c>
      <c r="F12" s="135">
        <v>77.91</v>
      </c>
      <c r="G12" s="135">
        <v>87.27</v>
      </c>
      <c r="H12" s="175">
        <v>43.19</v>
      </c>
      <c r="I12"/>
      <c r="J12" s="10"/>
    </row>
    <row r="13" spans="1:13" s="8" customFormat="1" ht="9.75" customHeight="1">
      <c r="A13" s="133"/>
      <c r="B13" s="127" t="s">
        <v>65</v>
      </c>
      <c r="C13" s="135">
        <v>18.04</v>
      </c>
      <c r="D13" s="135">
        <v>33.879999999999995</v>
      </c>
      <c r="E13" s="135">
        <v>41.64</v>
      </c>
      <c r="F13" s="135">
        <v>52.83</v>
      </c>
      <c r="G13" s="135">
        <v>56.319999999999993</v>
      </c>
      <c r="H13" s="175">
        <v>30.630000000000003</v>
      </c>
      <c r="I13"/>
      <c r="J13" s="10"/>
    </row>
    <row r="14" spans="1:13" s="8" customFormat="1" ht="9.75" customHeight="1">
      <c r="A14" s="133"/>
      <c r="B14" s="199" t="s">
        <v>66</v>
      </c>
      <c r="C14" s="135">
        <v>1.39</v>
      </c>
      <c r="D14" s="135">
        <v>2.27</v>
      </c>
      <c r="E14" s="135">
        <v>3.92</v>
      </c>
      <c r="F14" s="135">
        <v>5.01</v>
      </c>
      <c r="G14" s="135">
        <v>6.4</v>
      </c>
      <c r="H14" s="175">
        <v>2.48</v>
      </c>
      <c r="I14"/>
    </row>
    <row r="15" spans="1:13" s="8" customFormat="1" ht="9.75" customHeight="1">
      <c r="A15" s="133"/>
      <c r="B15" s="199" t="s">
        <v>67</v>
      </c>
      <c r="C15" s="135">
        <v>2.25</v>
      </c>
      <c r="D15" s="135">
        <v>3.75</v>
      </c>
      <c r="E15" s="135">
        <v>6.06</v>
      </c>
      <c r="F15" s="135">
        <v>7.42</v>
      </c>
      <c r="G15" s="135">
        <v>8.5500000000000007</v>
      </c>
      <c r="H15" s="175">
        <v>3.88</v>
      </c>
      <c r="I15"/>
    </row>
    <row r="16" spans="1:13" s="8" customFormat="1" ht="9.75" customHeight="1">
      <c r="A16" s="133"/>
      <c r="B16" s="199" t="s">
        <v>68</v>
      </c>
      <c r="C16" s="135">
        <v>1.28</v>
      </c>
      <c r="D16" s="135">
        <v>2.1</v>
      </c>
      <c r="E16" s="135">
        <v>3.83</v>
      </c>
      <c r="F16" s="135">
        <v>5.83</v>
      </c>
      <c r="G16" s="135">
        <v>7.75</v>
      </c>
      <c r="H16" s="175">
        <v>2.4900000000000002</v>
      </c>
      <c r="I16"/>
      <c r="J16" s="126"/>
      <c r="L16" s="8" t="s">
        <v>10</v>
      </c>
      <c r="M16" s="8" t="s">
        <v>10</v>
      </c>
    </row>
    <row r="17" spans="1:10" s="8" customFormat="1" ht="9.75" customHeight="1">
      <c r="A17" s="133"/>
      <c r="B17" s="128" t="s">
        <v>6</v>
      </c>
      <c r="C17" s="135">
        <v>24.54</v>
      </c>
      <c r="D17" s="135">
        <v>57.86</v>
      </c>
      <c r="E17" s="135">
        <v>70.39</v>
      </c>
      <c r="F17" s="135">
        <v>85.17</v>
      </c>
      <c r="G17" s="135">
        <v>91.09</v>
      </c>
      <c r="H17" s="175">
        <v>48.96</v>
      </c>
      <c r="I17"/>
      <c r="J17" s="126"/>
    </row>
    <row r="18" spans="1:10" s="8" customFormat="1" ht="9.75" customHeight="1">
      <c r="A18" s="133"/>
      <c r="B18" s="128" t="s">
        <v>51</v>
      </c>
      <c r="C18" s="135">
        <v>12.25</v>
      </c>
      <c r="D18" s="135">
        <v>28.02</v>
      </c>
      <c r="E18" s="135">
        <v>32.340000000000003</v>
      </c>
      <c r="F18" s="135">
        <v>39.630000000000003</v>
      </c>
      <c r="G18" s="135">
        <v>41.19</v>
      </c>
      <c r="H18" s="175">
        <v>23.41</v>
      </c>
      <c r="I18"/>
    </row>
    <row r="19" spans="1:10" s="8" customFormat="1" ht="9.75" customHeight="1">
      <c r="A19" s="133"/>
      <c r="B19" s="128" t="s">
        <v>69</v>
      </c>
      <c r="C19" s="135">
        <v>5.73</v>
      </c>
      <c r="D19" s="135">
        <v>11.76</v>
      </c>
      <c r="E19" s="135">
        <v>12.57</v>
      </c>
      <c r="F19" s="135">
        <v>13.48</v>
      </c>
      <c r="G19" s="135">
        <v>13.35</v>
      </c>
      <c r="H19" s="175">
        <v>9.5399999999999991</v>
      </c>
      <c r="I19"/>
    </row>
    <row r="20" spans="1:10" s="8" customFormat="1" ht="9.75" customHeight="1">
      <c r="A20" s="133"/>
      <c r="B20" s="188" t="s">
        <v>17</v>
      </c>
      <c r="C20" s="135">
        <v>9.51</v>
      </c>
      <c r="D20" s="135">
        <v>17.350000000000001</v>
      </c>
      <c r="E20" s="135">
        <v>24.009999999999998</v>
      </c>
      <c r="F20" s="135">
        <v>30.940000000000005</v>
      </c>
      <c r="G20" s="259" t="s">
        <v>134</v>
      </c>
      <c r="H20" s="175">
        <v>16.75</v>
      </c>
      <c r="I20"/>
    </row>
    <row r="21" spans="1:10" s="8" customFormat="1" ht="9.75" customHeight="1">
      <c r="A21" s="133"/>
      <c r="B21" s="48" t="s">
        <v>52</v>
      </c>
      <c r="C21" s="135">
        <v>3.19</v>
      </c>
      <c r="D21" s="135">
        <v>5.94</v>
      </c>
      <c r="E21" s="135">
        <v>9.65</v>
      </c>
      <c r="F21" s="135">
        <v>13.06</v>
      </c>
      <c r="G21" s="135">
        <v>17.239999999999998</v>
      </c>
      <c r="H21" s="175">
        <v>6.24</v>
      </c>
      <c r="I21"/>
      <c r="J21" s="10"/>
    </row>
    <row r="22" spans="1:10" s="8" customFormat="1" ht="9.75" customHeight="1">
      <c r="A22" s="133"/>
      <c r="B22" s="128" t="s">
        <v>12</v>
      </c>
      <c r="C22" s="135">
        <v>12</v>
      </c>
      <c r="D22" s="135">
        <v>23.24</v>
      </c>
      <c r="E22" s="135">
        <v>27.1</v>
      </c>
      <c r="F22" s="135">
        <v>31.82</v>
      </c>
      <c r="G22" s="135">
        <v>36.04</v>
      </c>
      <c r="H22" s="175">
        <v>20.190000000000001</v>
      </c>
      <c r="I22"/>
      <c r="J22" s="10"/>
    </row>
    <row r="23" spans="1:10" s="8" customFormat="1" ht="9.75" customHeight="1">
      <c r="A23" s="133"/>
      <c r="B23" s="48" t="s">
        <v>57</v>
      </c>
      <c r="C23" s="135">
        <v>2.76</v>
      </c>
      <c r="D23" s="135">
        <v>5.71</v>
      </c>
      <c r="E23" s="135">
        <v>6.17</v>
      </c>
      <c r="F23" s="135">
        <v>7.38</v>
      </c>
      <c r="G23" s="135">
        <v>9.49</v>
      </c>
      <c r="H23" s="175">
        <v>4.8099999999999996</v>
      </c>
      <c r="I23"/>
    </row>
    <row r="24" spans="1:10" s="8" customFormat="1" ht="9.75" customHeight="1">
      <c r="A24" s="133"/>
      <c r="B24" s="128" t="s">
        <v>7</v>
      </c>
      <c r="C24" s="135">
        <v>2.74</v>
      </c>
      <c r="D24" s="135">
        <v>5.88</v>
      </c>
      <c r="E24" s="135">
        <v>6.21</v>
      </c>
      <c r="F24" s="135">
        <v>7.68</v>
      </c>
      <c r="G24" s="135">
        <v>9.64</v>
      </c>
      <c r="H24" s="175">
        <v>4.9000000000000004</v>
      </c>
      <c r="I24"/>
    </row>
    <row r="25" spans="1:10" s="8" customFormat="1" ht="9.75" customHeight="1">
      <c r="A25" s="133"/>
      <c r="B25" s="128" t="s">
        <v>15</v>
      </c>
      <c r="C25" s="135">
        <v>2.12</v>
      </c>
      <c r="D25" s="135">
        <v>4.22</v>
      </c>
      <c r="E25" s="135">
        <v>4.2</v>
      </c>
      <c r="F25" s="135">
        <v>4.8000000000000007</v>
      </c>
      <c r="G25" s="135">
        <v>6.879999999999999</v>
      </c>
      <c r="H25" s="175">
        <v>3.4800000000000004</v>
      </c>
      <c r="I25"/>
    </row>
    <row r="26" spans="1:10" s="8" customFormat="1" ht="9.75" customHeight="1">
      <c r="A26" s="133"/>
      <c r="B26" s="128" t="s">
        <v>87</v>
      </c>
      <c r="C26" s="135">
        <v>17.850000000000001</v>
      </c>
      <c r="D26" s="135">
        <v>33.14</v>
      </c>
      <c r="E26" s="135">
        <v>35.31</v>
      </c>
      <c r="F26" s="135">
        <v>43.34</v>
      </c>
      <c r="G26" s="135">
        <v>48.94</v>
      </c>
      <c r="H26" s="175">
        <v>28.45</v>
      </c>
      <c r="I26"/>
    </row>
    <row r="27" spans="1:10" s="8" customFormat="1" ht="9.75" customHeight="1">
      <c r="A27" s="133"/>
      <c r="B27" s="127" t="s">
        <v>88</v>
      </c>
      <c r="C27" s="135">
        <v>13.43</v>
      </c>
      <c r="D27" s="135">
        <v>25.53</v>
      </c>
      <c r="E27" s="135">
        <v>27.2</v>
      </c>
      <c r="F27" s="135">
        <v>34.04</v>
      </c>
      <c r="G27" s="135">
        <v>39</v>
      </c>
      <c r="H27" s="175">
        <v>21.88</v>
      </c>
      <c r="I27"/>
    </row>
    <row r="28" spans="1:10" s="8" customFormat="1" ht="9.75" customHeight="1">
      <c r="A28" s="133"/>
      <c r="B28" s="127" t="s">
        <v>89</v>
      </c>
      <c r="C28" s="135">
        <v>3.37</v>
      </c>
      <c r="D28" s="135">
        <v>6.05</v>
      </c>
      <c r="E28" s="135">
        <v>6.65</v>
      </c>
      <c r="F28" s="135">
        <v>7.7900000000000009</v>
      </c>
      <c r="G28" s="135">
        <v>8.1199999999999992</v>
      </c>
      <c r="H28" s="175">
        <v>5.2200000000000006</v>
      </c>
      <c r="I28"/>
    </row>
    <row r="29" spans="1:10" s="8" customFormat="1" ht="9.75" customHeight="1">
      <c r="A29" s="133"/>
      <c r="B29" s="200" t="s">
        <v>93</v>
      </c>
      <c r="C29" s="135">
        <v>2.33</v>
      </c>
      <c r="D29" s="135">
        <v>4.88</v>
      </c>
      <c r="E29" s="135">
        <v>5.15</v>
      </c>
      <c r="F29" s="135">
        <v>7.2</v>
      </c>
      <c r="G29" s="135">
        <v>10.01</v>
      </c>
      <c r="H29" s="175">
        <v>4.2300000000000004</v>
      </c>
      <c r="I29"/>
    </row>
    <row r="30" spans="1:10" s="8" customFormat="1" ht="9.75" customHeight="1">
      <c r="A30" s="133"/>
      <c r="B30" s="200" t="s">
        <v>94</v>
      </c>
      <c r="C30" s="135">
        <v>3.56</v>
      </c>
      <c r="D30" s="135">
        <v>6.65</v>
      </c>
      <c r="E30" s="135">
        <v>6.79</v>
      </c>
      <c r="F30" s="135">
        <v>8.43</v>
      </c>
      <c r="G30" s="135">
        <v>9.41</v>
      </c>
      <c r="H30" s="175">
        <v>5.62</v>
      </c>
      <c r="I30"/>
    </row>
    <row r="31" spans="1:10" s="8" customFormat="1" ht="9.75" customHeight="1">
      <c r="A31" s="133"/>
      <c r="B31" s="127" t="s">
        <v>90</v>
      </c>
      <c r="C31" s="135">
        <v>1.19</v>
      </c>
      <c r="D31" s="135">
        <v>2.13</v>
      </c>
      <c r="E31" s="135">
        <v>2.11</v>
      </c>
      <c r="F31" s="135">
        <v>2.94</v>
      </c>
      <c r="G31" s="234" t="s">
        <v>135</v>
      </c>
      <c r="H31" s="175">
        <v>1.8499999999999999</v>
      </c>
      <c r="I31"/>
    </row>
    <row r="32" spans="1:10" s="8" customFormat="1" ht="9.75" customHeight="1">
      <c r="A32" s="133"/>
      <c r="B32" s="127" t="s">
        <v>91</v>
      </c>
      <c r="C32" s="135">
        <v>3.11</v>
      </c>
      <c r="D32" s="135">
        <v>5.31</v>
      </c>
      <c r="E32" s="135">
        <v>5.74</v>
      </c>
      <c r="F32" s="135">
        <v>6.24</v>
      </c>
      <c r="G32" s="135">
        <v>6.43</v>
      </c>
      <c r="H32" s="175">
        <v>4.5599999999999996</v>
      </c>
      <c r="I32"/>
    </row>
    <row r="33" spans="1:12" s="8" customFormat="1" ht="9.75" customHeight="1">
      <c r="A33" s="133"/>
      <c r="B33" s="127" t="s">
        <v>82</v>
      </c>
      <c r="C33" s="135">
        <v>19.829999999999998</v>
      </c>
      <c r="D33" s="135">
        <v>38.1</v>
      </c>
      <c r="E33" s="135">
        <v>44.18</v>
      </c>
      <c r="F33" s="135">
        <v>51.63</v>
      </c>
      <c r="G33" s="135">
        <v>58.6</v>
      </c>
      <c r="H33" s="175">
        <v>33.07</v>
      </c>
      <c r="I33" s="135"/>
      <c r="K33"/>
      <c r="L33"/>
    </row>
    <row r="34" spans="1:12" s="8" customFormat="1" ht="9.75" customHeight="1">
      <c r="A34" s="133"/>
      <c r="B34" s="128" t="s">
        <v>96</v>
      </c>
      <c r="C34" s="135">
        <v>11.73</v>
      </c>
      <c r="D34" s="135">
        <v>23.29</v>
      </c>
      <c r="E34" s="135">
        <v>25.64</v>
      </c>
      <c r="F34" s="135">
        <v>30.18</v>
      </c>
      <c r="G34" s="135">
        <v>33.24</v>
      </c>
      <c r="H34" s="175">
        <v>19.68</v>
      </c>
      <c r="I34"/>
      <c r="J34" s="10"/>
      <c r="L34" s="8" t="s">
        <v>10</v>
      </c>
    </row>
    <row r="35" spans="1:12" s="8" customFormat="1" ht="9.75" customHeight="1">
      <c r="A35" s="133"/>
      <c r="B35" s="199" t="s">
        <v>84</v>
      </c>
      <c r="C35" s="135">
        <v>0.84</v>
      </c>
      <c r="D35" s="135">
        <v>1.57</v>
      </c>
      <c r="E35" s="135">
        <v>1.89</v>
      </c>
      <c r="F35" s="135">
        <v>2.16</v>
      </c>
      <c r="G35" s="135">
        <v>2.4500000000000002</v>
      </c>
      <c r="H35" s="175">
        <v>1.39</v>
      </c>
      <c r="I35"/>
      <c r="J35" s="10"/>
    </row>
    <row r="36" spans="1:12" s="8" customFormat="1" ht="9.75" customHeight="1">
      <c r="A36" s="133"/>
      <c r="B36" s="201" t="s">
        <v>85</v>
      </c>
      <c r="C36" s="135"/>
      <c r="D36" s="135"/>
      <c r="E36" s="135"/>
      <c r="F36" s="135"/>
      <c r="G36" s="135"/>
      <c r="H36" s="175"/>
      <c r="I36"/>
      <c r="J36" s="10"/>
    </row>
    <row r="37" spans="1:12" s="8" customFormat="1" ht="9.75" customHeight="1">
      <c r="A37" s="133"/>
      <c r="B37" s="198" t="s">
        <v>234</v>
      </c>
      <c r="C37" s="135">
        <v>3.45</v>
      </c>
      <c r="D37" s="135">
        <v>6.13</v>
      </c>
      <c r="E37" s="135">
        <v>7.42</v>
      </c>
      <c r="F37" s="135">
        <v>8.49</v>
      </c>
      <c r="G37" s="135">
        <v>9.17</v>
      </c>
      <c r="H37" s="175">
        <v>5.48</v>
      </c>
      <c r="I37"/>
    </row>
    <row r="38" spans="1:12" s="8" customFormat="1" ht="9.75" customHeight="1">
      <c r="A38" s="133"/>
      <c r="B38" s="324" t="s">
        <v>92</v>
      </c>
      <c r="C38" s="135">
        <v>2.67</v>
      </c>
      <c r="D38" s="135">
        <v>5.27</v>
      </c>
      <c r="E38" s="135">
        <v>5.99</v>
      </c>
      <c r="F38" s="135">
        <v>6.85</v>
      </c>
      <c r="G38" s="135">
        <v>8.75</v>
      </c>
      <c r="H38" s="175">
        <v>4.53</v>
      </c>
      <c r="I38"/>
      <c r="J38" s="10"/>
    </row>
    <row r="39" spans="1:12" s="8" customFormat="1" ht="9.75" customHeight="1">
      <c r="A39" s="133"/>
      <c r="B39" s="325" t="s">
        <v>100</v>
      </c>
      <c r="C39" s="135">
        <v>0.7</v>
      </c>
      <c r="D39" s="135">
        <v>1.19</v>
      </c>
      <c r="E39" s="135">
        <v>2.4700000000000002</v>
      </c>
      <c r="F39" s="135">
        <v>3.2</v>
      </c>
      <c r="G39" s="135">
        <v>3.91</v>
      </c>
      <c r="H39" s="175">
        <v>1.41</v>
      </c>
      <c r="I39"/>
      <c r="J39" s="10"/>
    </row>
    <row r="40" spans="1:12" s="8" customFormat="1" ht="9.75" customHeight="1">
      <c r="A40" s="133"/>
      <c r="B40" s="128" t="s">
        <v>54</v>
      </c>
      <c r="C40" s="135">
        <v>0.49</v>
      </c>
      <c r="D40" s="135">
        <v>1.1099999999999999</v>
      </c>
      <c r="E40" s="235" t="s">
        <v>136</v>
      </c>
      <c r="F40" s="234" t="s">
        <v>137</v>
      </c>
      <c r="G40" s="234" t="s">
        <v>138</v>
      </c>
      <c r="H40" s="175">
        <v>0.92</v>
      </c>
      <c r="I40"/>
    </row>
    <row r="41" spans="1:12" s="8" customFormat="1" ht="9.75" customHeight="1">
      <c r="A41" s="133"/>
      <c r="B41" s="127" t="s">
        <v>70</v>
      </c>
      <c r="C41" s="135">
        <v>1.82</v>
      </c>
      <c r="D41" s="135">
        <v>3.49</v>
      </c>
      <c r="E41" s="135">
        <v>4.6100000000000003</v>
      </c>
      <c r="F41" s="135">
        <v>6.94</v>
      </c>
      <c r="G41" s="135">
        <v>7.21</v>
      </c>
      <c r="H41" s="175">
        <v>3.36</v>
      </c>
      <c r="I41"/>
    </row>
    <row r="42" spans="1:12" s="8" customFormat="1" ht="9.75" customHeight="1">
      <c r="A42" s="133"/>
      <c r="B42" s="127" t="s">
        <v>95</v>
      </c>
      <c r="C42" s="135">
        <v>8.8000000000000007</v>
      </c>
      <c r="D42" s="135">
        <v>15.850000000000001</v>
      </c>
      <c r="E42" s="135">
        <v>19.05</v>
      </c>
      <c r="F42" s="135">
        <v>24.03</v>
      </c>
      <c r="G42" s="135">
        <v>28.25</v>
      </c>
      <c r="H42" s="175">
        <v>14.43</v>
      </c>
      <c r="I42"/>
    </row>
    <row r="43" spans="1:12" s="8" customFormat="1" ht="10.5" customHeight="1">
      <c r="A43" s="133"/>
      <c r="B43" s="127" t="s">
        <v>129</v>
      </c>
      <c r="C43" s="137"/>
      <c r="D43" s="135"/>
      <c r="E43" s="135"/>
      <c r="F43" s="135"/>
      <c r="G43" s="135"/>
      <c r="H43" s="189"/>
      <c r="I43"/>
      <c r="J43" s="10"/>
    </row>
    <row r="44" spans="1:12" s="8" customFormat="1" ht="9.75" customHeight="1">
      <c r="A44" s="133"/>
      <c r="B44" s="127" t="s">
        <v>71</v>
      </c>
      <c r="C44" s="135">
        <v>8.19</v>
      </c>
      <c r="D44" s="135">
        <v>14.02</v>
      </c>
      <c r="E44" s="135">
        <v>19.38</v>
      </c>
      <c r="F44" s="135">
        <v>21.1</v>
      </c>
      <c r="G44" s="135">
        <v>23.97</v>
      </c>
      <c r="H44" s="175">
        <v>13.18</v>
      </c>
      <c r="I44"/>
      <c r="J44" s="10"/>
    </row>
    <row r="45" spans="1:12" s="8" customFormat="1" ht="9.75" customHeight="1">
      <c r="A45" s="133"/>
      <c r="B45" s="127" t="s">
        <v>98</v>
      </c>
      <c r="C45" s="135">
        <v>1.8</v>
      </c>
      <c r="D45" s="135">
        <v>1.83</v>
      </c>
      <c r="E45" s="135">
        <v>2.63</v>
      </c>
      <c r="F45" s="135">
        <v>2.65</v>
      </c>
      <c r="G45" s="135">
        <v>2.9</v>
      </c>
      <c r="H45" s="175">
        <v>2.02</v>
      </c>
      <c r="I45"/>
    </row>
    <row r="46" spans="1:12" s="8" customFormat="1" ht="2.25" customHeight="1">
      <c r="A46" s="133"/>
      <c r="B46" s="128"/>
      <c r="C46" s="135"/>
      <c r="D46" s="135"/>
      <c r="E46" s="135"/>
      <c r="F46" s="135"/>
      <c r="G46" s="135"/>
      <c r="H46" s="189"/>
      <c r="I46"/>
    </row>
    <row r="47" spans="1:12" s="8" customFormat="1" ht="10.5" customHeight="1">
      <c r="A47" s="133"/>
      <c r="B47" s="51" t="s">
        <v>18</v>
      </c>
      <c r="C47" s="140">
        <v>141.38999999999999</v>
      </c>
      <c r="D47" s="140">
        <v>277.73</v>
      </c>
      <c r="E47" s="140">
        <v>334.91</v>
      </c>
      <c r="F47" s="140">
        <v>407.63</v>
      </c>
      <c r="G47" s="140">
        <v>460.54</v>
      </c>
      <c r="H47" s="190">
        <v>245.22</v>
      </c>
      <c r="I47"/>
      <c r="J47" s="10"/>
      <c r="K47" s="10"/>
      <c r="L47" s="10"/>
    </row>
    <row r="48" spans="1:12" s="8" customFormat="1" ht="2.25" customHeight="1">
      <c r="A48" s="133"/>
      <c r="B48" s="51"/>
      <c r="C48" s="142"/>
      <c r="D48" s="142"/>
      <c r="E48" s="142"/>
      <c r="F48" s="142"/>
      <c r="G48" s="142"/>
      <c r="H48" s="190"/>
      <c r="I48"/>
      <c r="J48" s="10"/>
      <c r="K48" s="10"/>
      <c r="L48" s="10"/>
    </row>
    <row r="49" spans="1:16" s="8" customFormat="1" ht="9.75" customHeight="1">
      <c r="A49" s="133"/>
      <c r="B49" s="128" t="s">
        <v>8</v>
      </c>
      <c r="C49" s="135">
        <v>18.940000000000001</v>
      </c>
      <c r="D49" s="135">
        <v>34.979999999999997</v>
      </c>
      <c r="E49" s="135">
        <v>48.69</v>
      </c>
      <c r="F49" s="135">
        <v>57.11</v>
      </c>
      <c r="G49" s="135">
        <v>62.49</v>
      </c>
      <c r="H49" s="175">
        <v>32.79</v>
      </c>
      <c r="I49"/>
    </row>
    <row r="50" spans="1:16" s="8" customFormat="1" ht="9.75" customHeight="1">
      <c r="A50" s="133"/>
      <c r="B50" s="128" t="s">
        <v>132</v>
      </c>
      <c r="C50" s="135">
        <v>5.17</v>
      </c>
      <c r="D50" s="135">
        <v>9.5599999999999987</v>
      </c>
      <c r="E50" s="235" t="s">
        <v>139</v>
      </c>
      <c r="F50" s="234" t="s">
        <v>140</v>
      </c>
      <c r="G50" s="234" t="s">
        <v>141</v>
      </c>
      <c r="H50" s="175">
        <v>7.76</v>
      </c>
      <c r="I50"/>
    </row>
    <row r="51" spans="1:16" s="8" customFormat="1" ht="9.75" customHeight="1">
      <c r="A51" s="133"/>
      <c r="B51" s="202" t="s">
        <v>133</v>
      </c>
      <c r="C51" s="135">
        <v>1.4</v>
      </c>
      <c r="D51" s="135">
        <v>2.69</v>
      </c>
      <c r="E51" s="135">
        <v>2.5700000000000003</v>
      </c>
      <c r="F51" s="135">
        <v>2.4500000000000002</v>
      </c>
      <c r="G51" s="234" t="s">
        <v>142</v>
      </c>
      <c r="H51" s="175">
        <v>2.11</v>
      </c>
      <c r="I51"/>
    </row>
    <row r="52" spans="1:16" s="8" customFormat="1" ht="9.75" customHeight="1">
      <c r="A52" s="133"/>
      <c r="B52" s="202" t="s">
        <v>73</v>
      </c>
      <c r="C52" s="135">
        <v>4.4400000000000004</v>
      </c>
      <c r="D52" s="135">
        <v>8.9600000000000009</v>
      </c>
      <c r="E52" s="135">
        <v>12.71</v>
      </c>
      <c r="F52" s="135">
        <v>15.22</v>
      </c>
      <c r="G52" s="135">
        <v>15.61</v>
      </c>
      <c r="H52" s="175">
        <v>8.3000000000000007</v>
      </c>
      <c r="I52"/>
    </row>
    <row r="53" spans="1:16" s="8" customFormat="1" ht="9.75" customHeight="1">
      <c r="A53" s="133"/>
      <c r="B53" s="202" t="s">
        <v>74</v>
      </c>
      <c r="C53" s="135">
        <v>4.03</v>
      </c>
      <c r="D53" s="135">
        <v>6.57</v>
      </c>
      <c r="E53" s="135">
        <v>12.93</v>
      </c>
      <c r="F53" s="135">
        <v>15.58</v>
      </c>
      <c r="G53" s="135">
        <v>18.329999999999998</v>
      </c>
      <c r="H53" s="175">
        <v>7.4599999999999991</v>
      </c>
      <c r="I53"/>
    </row>
    <row r="54" spans="1:16" s="8" customFormat="1" ht="9.75" customHeight="1">
      <c r="A54" s="133"/>
      <c r="B54" s="202" t="s">
        <v>102</v>
      </c>
      <c r="C54" s="135">
        <v>3.3000000000000003</v>
      </c>
      <c r="D54" s="135">
        <v>6.3900000000000006</v>
      </c>
      <c r="E54" s="235" t="s">
        <v>143</v>
      </c>
      <c r="F54" s="234" t="s">
        <v>144</v>
      </c>
      <c r="G54" s="234" t="s">
        <v>145</v>
      </c>
      <c r="H54" s="175">
        <v>6.21</v>
      </c>
      <c r="I54"/>
      <c r="L54" s="112"/>
      <c r="M54" s="112"/>
      <c r="N54" s="112"/>
      <c r="O54" s="112"/>
      <c r="P54" s="112"/>
    </row>
    <row r="55" spans="1:16" s="8" customFormat="1" ht="9.75" customHeight="1">
      <c r="A55" s="133"/>
      <c r="B55" s="128" t="s">
        <v>55</v>
      </c>
      <c r="C55" s="135">
        <v>16.28</v>
      </c>
      <c r="D55" s="135">
        <v>36.32</v>
      </c>
      <c r="E55" s="135">
        <v>35.29</v>
      </c>
      <c r="F55" s="135">
        <v>32.770000000000003</v>
      </c>
      <c r="G55" s="135">
        <v>32.93</v>
      </c>
      <c r="H55" s="175">
        <v>27.38</v>
      </c>
      <c r="I55"/>
      <c r="N55" s="13"/>
    </row>
    <row r="56" spans="1:16" s="8" customFormat="1" ht="9.75" customHeight="1">
      <c r="A56" s="133"/>
      <c r="B56" s="127" t="s">
        <v>113</v>
      </c>
      <c r="C56" s="135">
        <v>3.03</v>
      </c>
      <c r="D56" s="135">
        <v>6.34</v>
      </c>
      <c r="E56" s="135">
        <v>5.98</v>
      </c>
      <c r="F56" s="135">
        <v>4.92</v>
      </c>
      <c r="G56" s="234" t="s">
        <v>146</v>
      </c>
      <c r="H56" s="175">
        <v>4.76</v>
      </c>
      <c r="I56"/>
      <c r="K56" s="8" t="s">
        <v>10</v>
      </c>
      <c r="N56" s="13"/>
    </row>
    <row r="57" spans="1:16" s="8" customFormat="1" ht="9.75" customHeight="1">
      <c r="A57" s="133"/>
      <c r="B57" s="202" t="s">
        <v>75</v>
      </c>
      <c r="C57" s="135">
        <v>7.43</v>
      </c>
      <c r="D57" s="135">
        <v>17.03</v>
      </c>
      <c r="E57" s="135">
        <v>14.58</v>
      </c>
      <c r="F57" s="135">
        <v>12.55</v>
      </c>
      <c r="G57" s="135">
        <v>10.93</v>
      </c>
      <c r="H57" s="175">
        <v>12.11</v>
      </c>
      <c r="I57"/>
      <c r="L57" s="8" t="s">
        <v>10</v>
      </c>
      <c r="M57" s="8" t="s">
        <v>10</v>
      </c>
      <c r="N57" s="6"/>
    </row>
    <row r="58" spans="1:16" s="8" customFormat="1" ht="9.75" customHeight="1">
      <c r="A58" s="133"/>
      <c r="B58" s="200" t="s">
        <v>76</v>
      </c>
      <c r="C58" s="135">
        <v>5.83</v>
      </c>
      <c r="D58" s="135">
        <v>12.95</v>
      </c>
      <c r="E58" s="135">
        <v>14.74</v>
      </c>
      <c r="F58" s="135">
        <v>15.31</v>
      </c>
      <c r="G58" s="135">
        <v>16.239999999999998</v>
      </c>
      <c r="H58" s="175">
        <v>10.5</v>
      </c>
      <c r="I58"/>
      <c r="N58" s="6"/>
    </row>
    <row r="59" spans="1:16" s="8" customFormat="1" ht="9.75" customHeight="1">
      <c r="A59" s="133"/>
      <c r="B59" s="128" t="s">
        <v>9</v>
      </c>
      <c r="C59" s="135">
        <v>12.91</v>
      </c>
      <c r="D59" s="135">
        <v>16.29</v>
      </c>
      <c r="E59" s="135">
        <v>22.03</v>
      </c>
      <c r="F59" s="135">
        <v>19.670000000000002</v>
      </c>
      <c r="G59" s="176">
        <v>23.14</v>
      </c>
      <c r="H59" s="175">
        <v>16.079999999999998</v>
      </c>
      <c r="I59"/>
      <c r="N59" s="6"/>
    </row>
    <row r="60" spans="1:16" s="8" customFormat="1" ht="2.25" customHeight="1">
      <c r="A60" s="133"/>
      <c r="B60" s="51"/>
      <c r="C60" s="135"/>
      <c r="D60" s="135"/>
      <c r="E60" s="135"/>
      <c r="F60" s="135"/>
      <c r="G60" s="135"/>
      <c r="H60" s="175"/>
      <c r="I60"/>
      <c r="N60" s="6"/>
    </row>
    <row r="61" spans="1:16" s="11" customFormat="1" ht="10.5" customHeight="1">
      <c r="A61" s="133"/>
      <c r="B61" s="51" t="s">
        <v>14</v>
      </c>
      <c r="C61" s="138"/>
      <c r="D61" s="138"/>
      <c r="E61" s="138"/>
      <c r="F61" s="138"/>
      <c r="G61" s="138"/>
      <c r="H61" s="189"/>
      <c r="I61"/>
      <c r="J61" s="8"/>
      <c r="K61" s="20"/>
      <c r="L61" s="20"/>
    </row>
    <row r="62" spans="1:16" ht="10.5" customHeight="1">
      <c r="A62" s="133"/>
      <c r="B62" s="51" t="s">
        <v>77</v>
      </c>
      <c r="C62" s="140">
        <v>189.51</v>
      </c>
      <c r="D62" s="140">
        <v>365.33</v>
      </c>
      <c r="E62" s="140">
        <v>440.92</v>
      </c>
      <c r="F62" s="140">
        <v>517.17999999999995</v>
      </c>
      <c r="G62" s="140">
        <v>579.1</v>
      </c>
      <c r="H62" s="191">
        <v>321.47000000000003</v>
      </c>
      <c r="J62" s="8"/>
      <c r="K62" s="8"/>
      <c r="L62" s="10"/>
    </row>
    <row r="63" spans="1:16" ht="2.25" customHeight="1">
      <c r="A63" s="133"/>
      <c r="B63" s="146"/>
      <c r="C63" s="147"/>
      <c r="D63" s="147"/>
      <c r="E63" s="147"/>
      <c r="F63" s="147"/>
      <c r="G63" s="147"/>
      <c r="H63" s="192"/>
      <c r="J63" s="8"/>
    </row>
    <row r="64" spans="1:16" ht="9.75" customHeight="1">
      <c r="A64" s="133"/>
      <c r="B64" s="51" t="s">
        <v>11</v>
      </c>
      <c r="C64" s="142"/>
      <c r="D64" s="142"/>
      <c r="E64" s="142"/>
      <c r="F64" s="142"/>
      <c r="G64" s="142"/>
      <c r="H64" s="189"/>
      <c r="J64" s="8"/>
    </row>
    <row r="65" spans="1:16" ht="9.75" customHeight="1">
      <c r="A65" s="133"/>
      <c r="B65" s="127" t="s">
        <v>13</v>
      </c>
      <c r="C65" s="142"/>
      <c r="D65" s="142"/>
      <c r="E65" s="142"/>
      <c r="F65" s="142"/>
      <c r="G65" s="142"/>
      <c r="H65" s="189"/>
      <c r="J65" s="8"/>
    </row>
    <row r="66" spans="1:16" ht="10.5" customHeight="1">
      <c r="A66" s="133"/>
      <c r="B66" s="127" t="s">
        <v>78</v>
      </c>
      <c r="C66" s="138">
        <v>74.03</v>
      </c>
      <c r="D66" s="138">
        <v>146.41</v>
      </c>
      <c r="E66" s="138">
        <v>160.36000000000001</v>
      </c>
      <c r="F66" s="138">
        <v>183.11</v>
      </c>
      <c r="G66" s="138">
        <v>166.8</v>
      </c>
      <c r="H66" s="189">
        <v>121.75</v>
      </c>
      <c r="J66" s="8"/>
      <c r="L66" s="113"/>
      <c r="M66" s="113"/>
      <c r="N66" s="113"/>
      <c r="O66" s="113"/>
      <c r="P66" s="113"/>
    </row>
    <row r="67" spans="1:16" ht="9.75" customHeight="1">
      <c r="A67" s="133"/>
      <c r="B67" s="127" t="s">
        <v>79</v>
      </c>
      <c r="C67" s="138"/>
      <c r="D67" s="138"/>
      <c r="E67" s="138"/>
      <c r="F67" s="138"/>
      <c r="G67" s="138"/>
      <c r="H67" s="189"/>
      <c r="J67" s="8"/>
    </row>
    <row r="68" spans="1:16" ht="10.5" customHeight="1">
      <c r="A68" s="133"/>
      <c r="B68" s="127" t="s">
        <v>99</v>
      </c>
      <c r="C68" s="138">
        <v>10.61</v>
      </c>
      <c r="D68" s="138">
        <v>23.09</v>
      </c>
      <c r="E68" s="138">
        <v>21.04</v>
      </c>
      <c r="F68" s="138">
        <v>26.52</v>
      </c>
      <c r="G68" s="234" t="s">
        <v>147</v>
      </c>
      <c r="H68" s="189">
        <v>18.260000000000002</v>
      </c>
      <c r="J68" s="8"/>
    </row>
    <row r="69" spans="1:16" ht="2.4500000000000002" customHeight="1">
      <c r="A69" s="53"/>
      <c r="B69" s="97"/>
      <c r="C69" s="193"/>
      <c r="D69" s="193"/>
      <c r="E69" s="193"/>
      <c r="F69" s="193"/>
      <c r="G69" s="193"/>
      <c r="H69" s="195"/>
      <c r="J69" s="111"/>
    </row>
    <row r="70" spans="1:16" ht="10.9" customHeight="1">
      <c r="A70" s="104" t="s">
        <v>125</v>
      </c>
      <c r="B70" s="105"/>
      <c r="H70" s="197" t="s">
        <v>124</v>
      </c>
    </row>
    <row r="71" spans="1:16">
      <c r="B71" s="98"/>
    </row>
    <row r="72" spans="1:16">
      <c r="B72" s="98"/>
    </row>
    <row r="73" spans="1:16">
      <c r="B73" s="98"/>
    </row>
    <row r="74" spans="1:16">
      <c r="B74" s="114"/>
    </row>
    <row r="75" spans="1:16">
      <c r="B75" s="115"/>
    </row>
    <row r="76" spans="1:16">
      <c r="B76" s="99"/>
    </row>
    <row r="77" spans="1:16">
      <c r="B77" s="99"/>
    </row>
    <row r="78" spans="1:16">
      <c r="B78" s="100"/>
    </row>
    <row r="79" spans="1:16">
      <c r="B79" s="101"/>
    </row>
    <row r="80" spans="1:16">
      <c r="B80" s="100"/>
    </row>
    <row r="81" spans="2:2">
      <c r="B81" s="99"/>
    </row>
    <row r="82" spans="2:2">
      <c r="B82" s="114"/>
    </row>
    <row r="83" spans="2:2">
      <c r="B83" s="114"/>
    </row>
    <row r="84" spans="2:2">
      <c r="B84" s="114"/>
    </row>
    <row r="85" spans="2:2">
      <c r="B85" s="115"/>
    </row>
    <row r="86" spans="2:2">
      <c r="B86" s="115"/>
    </row>
    <row r="87" spans="2:2">
      <c r="B87" s="115"/>
    </row>
    <row r="88" spans="2:2">
      <c r="B88" s="115"/>
    </row>
    <row r="89" spans="2:2">
      <c r="B89" s="115"/>
    </row>
    <row r="90" spans="2:2">
      <c r="B90" s="115"/>
    </row>
    <row r="91" spans="2:2">
      <c r="B91" s="115"/>
    </row>
    <row r="92" spans="2:2">
      <c r="B92" s="115"/>
    </row>
    <row r="93" spans="2:2">
      <c r="B93" s="115"/>
    </row>
    <row r="94" spans="2:2">
      <c r="B94" s="115"/>
    </row>
    <row r="95" spans="2:2">
      <c r="B95" s="115"/>
    </row>
    <row r="96" spans="2:2">
      <c r="B96" s="115"/>
    </row>
    <row r="97" spans="2:2">
      <c r="B97" s="115"/>
    </row>
    <row r="98" spans="2:2">
      <c r="B98" s="115"/>
    </row>
    <row r="99" spans="2:2">
      <c r="B99" s="115"/>
    </row>
    <row r="100" spans="2:2">
      <c r="B100" s="115"/>
    </row>
    <row r="101" spans="2:2">
      <c r="B101" s="115"/>
    </row>
    <row r="102" spans="2:2">
      <c r="B102" s="115"/>
    </row>
    <row r="103" spans="2:2">
      <c r="B103" s="115"/>
    </row>
    <row r="104" spans="2:2">
      <c r="B104" s="115"/>
    </row>
    <row r="105" spans="2:2">
      <c r="B105" s="115"/>
    </row>
    <row r="106" spans="2:2">
      <c r="B106" s="115"/>
    </row>
    <row r="107" spans="2:2">
      <c r="B107" s="115"/>
    </row>
    <row r="108" spans="2:2">
      <c r="B108" s="115"/>
    </row>
    <row r="109" spans="2:2">
      <c r="B109" s="115"/>
    </row>
    <row r="110" spans="2:2">
      <c r="B110" s="115"/>
    </row>
    <row r="111" spans="2:2">
      <c r="B111" s="115"/>
    </row>
    <row r="112" spans="2:2">
      <c r="B112" s="115"/>
    </row>
    <row r="113" spans="2:2">
      <c r="B113" s="115"/>
    </row>
    <row r="114" spans="2:2">
      <c r="B114" s="115"/>
    </row>
    <row r="115" spans="2:2">
      <c r="B115" s="115"/>
    </row>
    <row r="116" spans="2:2">
      <c r="B116" s="115"/>
    </row>
    <row r="117" spans="2:2">
      <c r="B117" s="115"/>
    </row>
    <row r="118" spans="2:2">
      <c r="B118" s="115"/>
    </row>
    <row r="119" spans="2:2">
      <c r="B119" s="115"/>
    </row>
    <row r="120" spans="2:2">
      <c r="B120" s="115"/>
    </row>
    <row r="121" spans="2:2">
      <c r="B121" s="115"/>
    </row>
    <row r="122" spans="2:2">
      <c r="B122" s="115"/>
    </row>
    <row r="123" spans="2:2">
      <c r="B123" s="115"/>
    </row>
    <row r="124" spans="2:2">
      <c r="B124" s="115"/>
    </row>
    <row r="125" spans="2:2">
      <c r="B125" s="115"/>
    </row>
    <row r="126" spans="2:2">
      <c r="B126" s="115"/>
    </row>
    <row r="127" spans="2:2">
      <c r="B127" s="115"/>
    </row>
    <row r="128" spans="2:2">
      <c r="B128" s="115"/>
    </row>
  </sheetData>
  <mergeCells count="10">
    <mergeCell ref="B2:H2"/>
    <mergeCell ref="B3:H3"/>
    <mergeCell ref="B4:H4"/>
    <mergeCell ref="A1:H1"/>
    <mergeCell ref="A6:B8"/>
    <mergeCell ref="F7:F8"/>
    <mergeCell ref="G7:G8"/>
    <mergeCell ref="C7:C8"/>
    <mergeCell ref="D7:D8"/>
    <mergeCell ref="E7:E8"/>
  </mergeCells>
  <phoneticPr fontId="19" type="noConversion"/>
  <pageMargins left="1.5748031496062993" right="1.6535433070866143" top="0.59055118110236227" bottom="2.2834645669291338" header="0.51181102362204722" footer="0.51181102362204722"/>
  <pageSetup paperSize="9" orientation="portrait" r:id="rId1"/>
  <headerFooter alignWithMargins="0"/>
  <ignoredErrors>
    <ignoredError sqref="C7:F8 G20 G3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R190"/>
  <sheetViews>
    <sheetView zoomScale="140" zoomScaleNormal="140" workbookViewId="0">
      <selection activeCell="B1" sqref="B1"/>
    </sheetView>
  </sheetViews>
  <sheetFormatPr baseColWidth="10" defaultColWidth="9.83203125" defaultRowHeight="11.25"/>
  <cols>
    <col min="1" max="1" width="0.6640625" style="20" customWidth="1"/>
    <col min="2" max="2" width="34.33203125" style="20" customWidth="1"/>
    <col min="3" max="3" width="10" style="109" customWidth="1"/>
    <col min="4" max="4" width="11.5" style="109" customWidth="1"/>
    <col min="5" max="5" width="10.1640625" style="109" customWidth="1"/>
    <col min="6" max="6" width="10.1640625" style="20" customWidth="1"/>
    <col min="7" max="7" width="11.33203125" style="109" customWidth="1"/>
    <col min="8" max="8" width="2.33203125" customWidth="1"/>
    <col min="10" max="15" width="0" style="30" hidden="1" customWidth="1"/>
    <col min="16" max="16384" width="9.83203125" style="20"/>
  </cols>
  <sheetData>
    <row r="1" spans="1:18" ht="12" customHeight="1">
      <c r="B1" s="28" t="s">
        <v>122</v>
      </c>
      <c r="C1" s="68"/>
      <c r="D1" s="68"/>
      <c r="E1" s="68"/>
      <c r="F1" s="29"/>
      <c r="G1" s="68"/>
    </row>
    <row r="2" spans="1:18" ht="12" customHeight="1">
      <c r="B2" s="31">
        <v>2018</v>
      </c>
      <c r="C2" s="69"/>
      <c r="D2" s="69"/>
      <c r="E2" s="69"/>
      <c r="F2" s="32"/>
      <c r="G2" s="69"/>
      <c r="J2" s="20"/>
      <c r="K2" s="20"/>
      <c r="L2" s="20"/>
      <c r="M2" s="20"/>
      <c r="N2" s="20"/>
      <c r="O2" s="20"/>
    </row>
    <row r="3" spans="1:18" ht="12.75" customHeight="1">
      <c r="B3" s="15" t="s">
        <v>48</v>
      </c>
      <c r="C3" s="69"/>
      <c r="D3" s="69"/>
      <c r="E3" s="69"/>
      <c r="F3" s="32"/>
      <c r="G3" s="69"/>
      <c r="J3" s="20"/>
      <c r="K3" s="20"/>
      <c r="L3" s="20"/>
      <c r="M3" s="20"/>
      <c r="N3" s="20"/>
      <c r="O3" s="20"/>
    </row>
    <row r="4" spans="1:18" ht="12" customHeight="1">
      <c r="B4" s="5" t="s">
        <v>47</v>
      </c>
      <c r="C4" s="69"/>
      <c r="D4" s="69"/>
      <c r="E4" s="69"/>
      <c r="F4" s="32"/>
      <c r="G4" s="69"/>
      <c r="J4" s="111"/>
      <c r="K4" s="111"/>
      <c r="L4" s="111"/>
      <c r="M4" s="20"/>
      <c r="N4" s="20"/>
      <c r="O4" s="20"/>
    </row>
    <row r="5" spans="1:18" ht="3.75" customHeight="1">
      <c r="B5" s="33"/>
      <c r="C5" s="69"/>
      <c r="D5" s="69"/>
      <c r="E5" s="69"/>
      <c r="F5" s="32"/>
      <c r="G5" s="69"/>
      <c r="J5" s="111"/>
      <c r="K5" s="111"/>
      <c r="L5" s="111"/>
      <c r="M5" s="20"/>
      <c r="N5" s="20"/>
      <c r="O5" s="20"/>
    </row>
    <row r="6" spans="1:18" s="35" customFormat="1" ht="10.5" customHeight="1">
      <c r="A6" s="149"/>
      <c r="B6" s="284" t="s">
        <v>223</v>
      </c>
      <c r="C6" s="130" t="s">
        <v>20</v>
      </c>
      <c r="D6" s="150"/>
      <c r="E6" s="150"/>
      <c r="F6" s="151"/>
      <c r="G6" s="131"/>
      <c r="H6"/>
      <c r="I6"/>
      <c r="J6" s="34"/>
      <c r="K6" s="34"/>
      <c r="L6" s="34"/>
    </row>
    <row r="7" spans="1:18" s="35" customFormat="1" ht="10.5" customHeight="1">
      <c r="A7" s="152"/>
      <c r="B7" s="274"/>
      <c r="C7" s="285" t="s">
        <v>224</v>
      </c>
      <c r="D7" s="285" t="s">
        <v>148</v>
      </c>
      <c r="E7" s="281" t="s">
        <v>149</v>
      </c>
      <c r="F7" s="288" t="s">
        <v>226</v>
      </c>
      <c r="G7" s="288" t="s">
        <v>225</v>
      </c>
      <c r="H7"/>
      <c r="I7"/>
    </row>
    <row r="8" spans="1:18" s="35" customFormat="1" ht="10.5" customHeight="1">
      <c r="A8" s="152"/>
      <c r="B8" s="274"/>
      <c r="C8" s="286"/>
      <c r="D8" s="286"/>
      <c r="E8" s="282"/>
      <c r="F8" s="289"/>
      <c r="G8" s="289"/>
      <c r="H8"/>
      <c r="I8"/>
    </row>
    <row r="9" spans="1:18" s="35" customFormat="1" ht="10.5" customHeight="1">
      <c r="A9" s="155"/>
      <c r="B9" s="276"/>
      <c r="C9" s="287"/>
      <c r="D9" s="287"/>
      <c r="E9" s="283"/>
      <c r="F9" s="290"/>
      <c r="G9" s="290"/>
      <c r="H9"/>
      <c r="I9"/>
    </row>
    <row r="10" spans="1:18" s="36" customFormat="1" ht="2.25" customHeight="1">
      <c r="A10" s="157"/>
      <c r="B10" s="158"/>
      <c r="C10" s="134"/>
      <c r="D10" s="159"/>
      <c r="E10" s="159"/>
      <c r="F10" s="160"/>
      <c r="G10" s="161"/>
      <c r="H10"/>
      <c r="I10"/>
    </row>
    <row r="11" spans="1:18" s="35" customFormat="1" ht="10.5" customHeight="1">
      <c r="A11" s="152"/>
      <c r="B11" s="232" t="s">
        <v>131</v>
      </c>
      <c r="C11" s="258">
        <v>2.4</v>
      </c>
      <c r="D11" s="258">
        <v>2.2000000000000002</v>
      </c>
      <c r="E11" s="258">
        <v>1.7</v>
      </c>
      <c r="F11" s="258">
        <v>1.5</v>
      </c>
      <c r="G11" s="261">
        <v>1.5</v>
      </c>
    </row>
    <row r="12" spans="1:18" s="36" customFormat="1" ht="2.25" customHeight="1">
      <c r="A12" s="157"/>
      <c r="B12" s="158"/>
      <c r="C12" s="134"/>
      <c r="D12" s="159"/>
      <c r="E12" s="159"/>
      <c r="F12" s="160"/>
      <c r="G12" s="239"/>
    </row>
    <row r="13" spans="1:18" s="8" customFormat="1" ht="9.75" customHeight="1">
      <c r="A13" s="133"/>
      <c r="B13" s="128" t="s">
        <v>64</v>
      </c>
      <c r="C13" s="135">
        <v>52.76</v>
      </c>
      <c r="D13" s="135">
        <v>47.89</v>
      </c>
      <c r="E13" s="135">
        <v>30.51</v>
      </c>
      <c r="F13" s="135">
        <v>35.380000000000003</v>
      </c>
      <c r="G13" s="136">
        <v>36.46</v>
      </c>
      <c r="H13"/>
      <c r="I13"/>
    </row>
    <row r="14" spans="1:18" s="8" customFormat="1" ht="9.75" customHeight="1">
      <c r="A14" s="133"/>
      <c r="B14" s="127" t="s">
        <v>65</v>
      </c>
      <c r="C14" s="135">
        <v>35.879999999999995</v>
      </c>
      <c r="D14" s="135">
        <v>32.659999999999997</v>
      </c>
      <c r="E14" s="135">
        <v>20.67</v>
      </c>
      <c r="F14" s="135">
        <v>27.55</v>
      </c>
      <c r="G14" s="136">
        <v>29.049999999999997</v>
      </c>
      <c r="H14"/>
      <c r="I14"/>
    </row>
    <row r="15" spans="1:18" s="8" customFormat="1" ht="9.75" customHeight="1">
      <c r="A15" s="133"/>
      <c r="B15" s="199" t="s">
        <v>66</v>
      </c>
      <c r="C15" s="135">
        <v>3.31</v>
      </c>
      <c r="D15" s="135">
        <v>3.07</v>
      </c>
      <c r="E15" s="135">
        <v>2.52</v>
      </c>
      <c r="F15" s="135">
        <v>1.38</v>
      </c>
      <c r="G15" s="136">
        <v>1.3</v>
      </c>
      <c r="H15"/>
      <c r="I15"/>
      <c r="R15" s="262"/>
    </row>
    <row r="16" spans="1:18" s="8" customFormat="1" ht="9.75" customHeight="1">
      <c r="A16" s="133"/>
      <c r="B16" s="199" t="s">
        <v>67</v>
      </c>
      <c r="C16" s="135">
        <v>5.39</v>
      </c>
      <c r="D16" s="135">
        <v>4.5999999999999996</v>
      </c>
      <c r="E16" s="135">
        <v>3.59</v>
      </c>
      <c r="F16" s="135">
        <v>2.5</v>
      </c>
      <c r="G16" s="136">
        <v>2.4</v>
      </c>
      <c r="H16"/>
      <c r="I16"/>
      <c r="R16" s="263"/>
    </row>
    <row r="17" spans="1:18" s="8" customFormat="1" ht="9.75" customHeight="1">
      <c r="A17" s="133"/>
      <c r="B17" s="199" t="s">
        <v>68</v>
      </c>
      <c r="C17" s="135">
        <v>3.51</v>
      </c>
      <c r="D17" s="135">
        <v>3.21</v>
      </c>
      <c r="E17" s="135">
        <v>1.44</v>
      </c>
      <c r="F17" s="135">
        <v>1.26</v>
      </c>
      <c r="G17" s="136">
        <v>1.1399999999999999</v>
      </c>
      <c r="H17"/>
      <c r="I17"/>
      <c r="K17" s="8" t="s">
        <v>10</v>
      </c>
      <c r="L17" s="8" t="s">
        <v>10</v>
      </c>
      <c r="R17" s="264"/>
    </row>
    <row r="18" spans="1:18" s="8" customFormat="1" ht="9.75" customHeight="1">
      <c r="A18" s="133"/>
      <c r="B18" s="128" t="s">
        <v>6</v>
      </c>
      <c r="C18" s="135">
        <v>56.29</v>
      </c>
      <c r="D18" s="135">
        <v>52.2</v>
      </c>
      <c r="E18" s="135">
        <v>35.700000000000003</v>
      </c>
      <c r="F18" s="135">
        <v>43.97</v>
      </c>
      <c r="G18" s="136">
        <v>47.66</v>
      </c>
      <c r="H18"/>
      <c r="I18"/>
      <c r="R18" s="264"/>
    </row>
    <row r="19" spans="1:18" s="8" customFormat="1" ht="9.75" customHeight="1">
      <c r="A19" s="133"/>
      <c r="B19" s="128" t="s">
        <v>51</v>
      </c>
      <c r="C19" s="135">
        <v>25.73</v>
      </c>
      <c r="D19" s="135">
        <v>24.67</v>
      </c>
      <c r="E19" s="135">
        <v>15.59</v>
      </c>
      <c r="F19" s="135">
        <v>21.89</v>
      </c>
      <c r="G19" s="136">
        <v>23.73</v>
      </c>
      <c r="H19"/>
      <c r="I19"/>
      <c r="R19" s="262"/>
    </row>
    <row r="20" spans="1:18" s="8" customFormat="1" ht="9.75" customHeight="1">
      <c r="A20" s="133"/>
      <c r="B20" s="128" t="s">
        <v>69</v>
      </c>
      <c r="C20" s="135">
        <v>12.17</v>
      </c>
      <c r="D20" s="135">
        <v>9.3699999999999992</v>
      </c>
      <c r="E20" s="135">
        <v>6.08</v>
      </c>
      <c r="F20" s="135">
        <v>9.74</v>
      </c>
      <c r="G20" s="136">
        <v>10.49</v>
      </c>
      <c r="H20"/>
      <c r="I20"/>
    </row>
    <row r="21" spans="1:18" s="8" customFormat="1" ht="9.75" customHeight="1">
      <c r="A21" s="133"/>
      <c r="B21" s="188" t="s">
        <v>17</v>
      </c>
      <c r="C21" s="135">
        <v>20.439999999999998</v>
      </c>
      <c r="D21" s="135">
        <v>18.72</v>
      </c>
      <c r="E21" s="135">
        <v>13.24</v>
      </c>
      <c r="F21" s="135">
        <v>13.21</v>
      </c>
      <c r="G21" s="136">
        <v>13.59</v>
      </c>
      <c r="H21"/>
      <c r="I21"/>
    </row>
    <row r="22" spans="1:18" s="8" customFormat="1" ht="9.75" customHeight="1">
      <c r="A22" s="133"/>
      <c r="B22" s="48" t="s">
        <v>52</v>
      </c>
      <c r="C22" s="135">
        <v>8.16</v>
      </c>
      <c r="D22" s="135">
        <v>7.23</v>
      </c>
      <c r="E22" s="135">
        <v>5.53</v>
      </c>
      <c r="F22" s="135">
        <v>4.4000000000000004</v>
      </c>
      <c r="G22" s="136">
        <v>4.47</v>
      </c>
      <c r="H22"/>
      <c r="I22"/>
    </row>
    <row r="23" spans="1:18" s="8" customFormat="1" ht="9.75" customHeight="1">
      <c r="A23" s="133"/>
      <c r="B23" s="128" t="s">
        <v>12</v>
      </c>
      <c r="C23" s="135">
        <v>25.57</v>
      </c>
      <c r="D23" s="135">
        <v>21.89</v>
      </c>
      <c r="E23" s="135">
        <v>13.84</v>
      </c>
      <c r="F23" s="135">
        <v>17.23</v>
      </c>
      <c r="G23" s="136">
        <v>17.88</v>
      </c>
      <c r="H23"/>
      <c r="I23"/>
    </row>
    <row r="24" spans="1:18" s="8" customFormat="1" ht="9.75" customHeight="1">
      <c r="A24" s="133"/>
      <c r="B24" s="48" t="s">
        <v>57</v>
      </c>
      <c r="C24" s="135">
        <v>6.26</v>
      </c>
      <c r="D24" s="135">
        <v>4.95</v>
      </c>
      <c r="E24" s="135">
        <v>3.33</v>
      </c>
      <c r="F24" s="135">
        <v>4.49</v>
      </c>
      <c r="G24" s="136">
        <v>4.72</v>
      </c>
      <c r="H24"/>
      <c r="I24"/>
    </row>
    <row r="25" spans="1:18" s="8" customFormat="1" ht="9.75" customHeight="1">
      <c r="A25" s="133"/>
      <c r="B25" s="128" t="s">
        <v>7</v>
      </c>
      <c r="C25" s="135">
        <v>6.05</v>
      </c>
      <c r="D25" s="135">
        <v>4.6399999999999997</v>
      </c>
      <c r="E25" s="135">
        <v>3.37</v>
      </c>
      <c r="F25" s="135">
        <v>5.28</v>
      </c>
      <c r="G25" s="136">
        <v>5.67</v>
      </c>
      <c r="H25"/>
      <c r="I25"/>
    </row>
    <row r="26" spans="1:18" s="8" customFormat="1" ht="9.75" customHeight="1">
      <c r="A26" s="133"/>
      <c r="B26" s="128" t="s">
        <v>15</v>
      </c>
      <c r="C26" s="135">
        <v>4.3600000000000003</v>
      </c>
      <c r="D26" s="135">
        <v>3.45</v>
      </c>
      <c r="E26" s="135">
        <v>2.4900000000000002</v>
      </c>
      <c r="F26" s="135">
        <v>3.4899999999999993</v>
      </c>
      <c r="G26" s="136">
        <v>3.6899999999999995</v>
      </c>
      <c r="H26"/>
      <c r="I26"/>
    </row>
    <row r="27" spans="1:18" s="8" customFormat="1" ht="9.75" customHeight="1">
      <c r="A27" s="133"/>
      <c r="B27" s="128" t="s">
        <v>87</v>
      </c>
      <c r="C27" s="135">
        <v>35.01</v>
      </c>
      <c r="D27" s="135">
        <v>29.32</v>
      </c>
      <c r="E27" s="135">
        <v>17.07</v>
      </c>
      <c r="F27" s="135">
        <v>27.21</v>
      </c>
      <c r="G27" s="136">
        <v>28.44</v>
      </c>
      <c r="H27"/>
      <c r="I27"/>
    </row>
    <row r="28" spans="1:18" s="8" customFormat="1" ht="9.75" customHeight="1">
      <c r="A28" s="133"/>
      <c r="B28" s="127" t="s">
        <v>88</v>
      </c>
      <c r="C28" s="135">
        <v>25.96</v>
      </c>
      <c r="D28" s="135">
        <v>22.43</v>
      </c>
      <c r="E28" s="135">
        <v>13.45</v>
      </c>
      <c r="F28" s="135">
        <v>21.25</v>
      </c>
      <c r="G28" s="136">
        <v>22.32</v>
      </c>
      <c r="H28"/>
      <c r="I28"/>
    </row>
    <row r="29" spans="1:18" s="8" customFormat="1" ht="9.75" customHeight="1">
      <c r="A29" s="133"/>
      <c r="B29" s="127" t="s">
        <v>89</v>
      </c>
      <c r="C29" s="135">
        <v>6.04</v>
      </c>
      <c r="D29" s="135">
        <v>5.4</v>
      </c>
      <c r="E29" s="135">
        <v>3.1500000000000004</v>
      </c>
      <c r="F29" s="135">
        <v>5.04</v>
      </c>
      <c r="G29" s="136">
        <v>5.21</v>
      </c>
      <c r="H29"/>
      <c r="I29"/>
    </row>
    <row r="30" spans="1:18" s="8" customFormat="1" ht="9.75" customHeight="1">
      <c r="A30" s="133"/>
      <c r="B30" s="200" t="s">
        <v>93</v>
      </c>
      <c r="C30" s="135">
        <v>4.62</v>
      </c>
      <c r="D30" s="135">
        <v>4.38</v>
      </c>
      <c r="E30" s="135">
        <v>3.35</v>
      </c>
      <c r="F30" s="135">
        <v>4.01</v>
      </c>
      <c r="G30" s="136">
        <v>4.2</v>
      </c>
      <c r="H30"/>
      <c r="I30"/>
    </row>
    <row r="31" spans="1:18" s="8" customFormat="1" ht="9.75" customHeight="1">
      <c r="A31" s="133"/>
      <c r="B31" s="200" t="s">
        <v>94</v>
      </c>
      <c r="C31" s="135">
        <v>6.95</v>
      </c>
      <c r="D31" s="135">
        <v>5.51</v>
      </c>
      <c r="E31" s="135">
        <v>3.84</v>
      </c>
      <c r="F31" s="135">
        <v>5.77</v>
      </c>
      <c r="G31" s="136">
        <v>6.24</v>
      </c>
      <c r="H31"/>
      <c r="I31"/>
    </row>
    <row r="32" spans="1:18" s="8" customFormat="1" ht="9.75" customHeight="1">
      <c r="A32" s="133"/>
      <c r="B32" s="127" t="s">
        <v>90</v>
      </c>
      <c r="C32" s="234" t="s">
        <v>150</v>
      </c>
      <c r="D32" s="135">
        <v>1.96</v>
      </c>
      <c r="E32" s="237" t="s">
        <v>151</v>
      </c>
      <c r="F32" s="135">
        <v>1.7000000000000002</v>
      </c>
      <c r="G32" s="136">
        <v>1.73</v>
      </c>
      <c r="H32"/>
      <c r="I32"/>
    </row>
    <row r="33" spans="1:11" s="8" customFormat="1" ht="9.75" customHeight="1">
      <c r="A33" s="133"/>
      <c r="B33" s="127" t="s">
        <v>91</v>
      </c>
      <c r="C33" s="135">
        <v>6.58</v>
      </c>
      <c r="D33" s="135">
        <v>4.7699999999999996</v>
      </c>
      <c r="E33" s="135">
        <v>2.11</v>
      </c>
      <c r="F33" s="135">
        <v>4.17</v>
      </c>
      <c r="G33" s="136">
        <v>4.29</v>
      </c>
      <c r="H33"/>
      <c r="I33"/>
    </row>
    <row r="34" spans="1:11" s="8" customFormat="1" ht="9.75" customHeight="1">
      <c r="A34" s="133"/>
      <c r="B34" s="127" t="s">
        <v>82</v>
      </c>
      <c r="C34" s="135">
        <v>41.71</v>
      </c>
      <c r="D34" s="135">
        <v>35.36</v>
      </c>
      <c r="E34" s="135">
        <v>22.41</v>
      </c>
      <c r="F34" s="135">
        <v>29.1</v>
      </c>
      <c r="G34" s="136">
        <v>29.69</v>
      </c>
      <c r="H34"/>
      <c r="I34"/>
    </row>
    <row r="35" spans="1:11" s="8" customFormat="1" ht="9.75" customHeight="1">
      <c r="A35" s="133"/>
      <c r="B35" s="128" t="s">
        <v>96</v>
      </c>
      <c r="C35" s="135">
        <v>25.65</v>
      </c>
      <c r="D35" s="135">
        <v>20.87</v>
      </c>
      <c r="E35" s="135">
        <v>11.42</v>
      </c>
      <c r="F35" s="135">
        <v>17.66</v>
      </c>
      <c r="G35" s="136">
        <v>18.079999999999998</v>
      </c>
      <c r="H35"/>
      <c r="I35"/>
      <c r="K35" s="8" t="s">
        <v>10</v>
      </c>
    </row>
    <row r="36" spans="1:11" s="8" customFormat="1" ht="9.75" customHeight="1">
      <c r="A36" s="133"/>
      <c r="B36" s="199" t="s">
        <v>84</v>
      </c>
      <c r="C36" s="135">
        <v>1.2</v>
      </c>
      <c r="D36" s="135">
        <v>1.47</v>
      </c>
      <c r="E36" s="135">
        <v>1.1100000000000001</v>
      </c>
      <c r="F36" s="135">
        <v>1.31</v>
      </c>
      <c r="G36" s="136">
        <v>1.35</v>
      </c>
      <c r="H36"/>
      <c r="I36"/>
    </row>
    <row r="37" spans="1:11" s="8" customFormat="1" ht="9.75" customHeight="1">
      <c r="A37" s="133"/>
      <c r="B37" s="201" t="s">
        <v>85</v>
      </c>
      <c r="C37" s="135"/>
      <c r="D37" s="135"/>
      <c r="E37" s="135"/>
      <c r="F37" s="135"/>
      <c r="G37" s="136"/>
      <c r="H37"/>
      <c r="I37"/>
    </row>
    <row r="38" spans="1:11" s="8" customFormat="1" ht="9.75" customHeight="1">
      <c r="A38" s="133"/>
      <c r="B38" s="204" t="s">
        <v>234</v>
      </c>
      <c r="C38" s="135">
        <v>6.92</v>
      </c>
      <c r="D38" s="135">
        <v>6.11</v>
      </c>
      <c r="E38" s="135">
        <v>3.86</v>
      </c>
      <c r="F38" s="135">
        <v>4.3899999999999997</v>
      </c>
      <c r="G38" s="136">
        <v>4.28</v>
      </c>
      <c r="H38"/>
      <c r="I38"/>
    </row>
    <row r="39" spans="1:11" s="8" customFormat="1" ht="9.75" customHeight="1">
      <c r="A39" s="133"/>
      <c r="B39" s="128" t="s">
        <v>92</v>
      </c>
      <c r="C39" s="135">
        <v>5.0599999999999996</v>
      </c>
      <c r="D39" s="135">
        <v>4.4000000000000004</v>
      </c>
      <c r="E39" s="135">
        <v>4.1500000000000004</v>
      </c>
      <c r="F39" s="135">
        <v>4.6900000000000004</v>
      </c>
      <c r="G39" s="136">
        <v>5</v>
      </c>
      <c r="H39"/>
      <c r="I39"/>
    </row>
    <row r="40" spans="1:11" s="8" customFormat="1" ht="9.75" customHeight="1">
      <c r="A40" s="133"/>
      <c r="B40" s="129" t="s">
        <v>100</v>
      </c>
      <c r="C40" s="135">
        <v>1.67</v>
      </c>
      <c r="D40" s="135">
        <v>1.89</v>
      </c>
      <c r="E40" s="135">
        <v>1.34</v>
      </c>
      <c r="F40" s="135">
        <v>0.59</v>
      </c>
      <c r="G40" s="136">
        <v>0.5</v>
      </c>
      <c r="H40"/>
      <c r="I40"/>
    </row>
    <row r="41" spans="1:11" s="8" customFormat="1" ht="9.75" customHeight="1">
      <c r="A41" s="133"/>
      <c r="B41" s="127" t="s">
        <v>54</v>
      </c>
      <c r="C41" s="238" t="s">
        <v>151</v>
      </c>
      <c r="D41" s="135">
        <v>0.84</v>
      </c>
      <c r="E41" s="238" t="s">
        <v>151</v>
      </c>
      <c r="F41" s="135">
        <v>1</v>
      </c>
      <c r="G41" s="136">
        <v>1.07</v>
      </c>
      <c r="H41"/>
      <c r="I41"/>
    </row>
    <row r="42" spans="1:11" s="8" customFormat="1" ht="9.75" customHeight="1">
      <c r="A42" s="133"/>
      <c r="B42" s="128" t="s">
        <v>70</v>
      </c>
      <c r="C42" s="135">
        <v>3.84</v>
      </c>
      <c r="D42" s="135">
        <v>3.67</v>
      </c>
      <c r="E42" s="135">
        <v>2.66</v>
      </c>
      <c r="F42" s="135">
        <v>2.84</v>
      </c>
      <c r="G42" s="136">
        <v>2.96</v>
      </c>
      <c r="H42"/>
      <c r="I42"/>
    </row>
    <row r="43" spans="1:11" s="8" customFormat="1" ht="9.75" customHeight="1">
      <c r="A43" s="133"/>
      <c r="B43" s="127" t="s">
        <v>95</v>
      </c>
      <c r="C43" s="135">
        <v>15.04</v>
      </c>
      <c r="D43" s="135">
        <v>16.25</v>
      </c>
      <c r="E43" s="135">
        <v>10.510000000000002</v>
      </c>
      <c r="F43" s="135">
        <v>11.84</v>
      </c>
      <c r="G43" s="136">
        <v>12.400000000000002</v>
      </c>
      <c r="H43"/>
      <c r="I43"/>
    </row>
    <row r="44" spans="1:11" s="8" customFormat="1" ht="10.5" customHeight="1">
      <c r="A44" s="133"/>
      <c r="B44" s="127" t="s">
        <v>130</v>
      </c>
      <c r="C44" s="137"/>
      <c r="D44" s="135"/>
      <c r="E44" s="135"/>
      <c r="F44" s="135"/>
      <c r="G44" s="139"/>
      <c r="H44"/>
      <c r="I44"/>
    </row>
    <row r="45" spans="1:11" s="8" customFormat="1" ht="9.75" customHeight="1">
      <c r="A45" s="133"/>
      <c r="B45" s="127" t="s">
        <v>71</v>
      </c>
      <c r="C45" s="137">
        <v>16.7</v>
      </c>
      <c r="D45" s="135">
        <v>14.71</v>
      </c>
      <c r="E45" s="135">
        <v>10.54</v>
      </c>
      <c r="F45" s="135">
        <v>10.4</v>
      </c>
      <c r="G45" s="139">
        <v>10.56</v>
      </c>
      <c r="H45"/>
      <c r="I45"/>
    </row>
    <row r="46" spans="1:11" s="8" customFormat="1" ht="9.75" customHeight="1">
      <c r="A46" s="133"/>
      <c r="B46" s="127" t="s">
        <v>98</v>
      </c>
      <c r="C46" s="135">
        <v>2.12</v>
      </c>
      <c r="D46" s="135">
        <v>2.35</v>
      </c>
      <c r="E46" s="135">
        <v>1.32</v>
      </c>
      <c r="F46" s="135">
        <v>1.56</v>
      </c>
      <c r="G46" s="136">
        <v>1.48</v>
      </c>
      <c r="H46"/>
      <c r="I46"/>
    </row>
    <row r="47" spans="1:11" s="8" customFormat="1" ht="2.25" customHeight="1">
      <c r="A47" s="133"/>
      <c r="B47" s="128"/>
      <c r="C47" s="135"/>
      <c r="D47" s="135"/>
      <c r="E47" s="135"/>
      <c r="F47" s="135"/>
      <c r="G47" s="139"/>
      <c r="H47"/>
      <c r="I47"/>
    </row>
    <row r="48" spans="1:11" s="8" customFormat="1" ht="10.5" customHeight="1">
      <c r="A48" s="133"/>
      <c r="B48" s="51" t="s">
        <v>18</v>
      </c>
      <c r="C48" s="140">
        <v>297.98</v>
      </c>
      <c r="D48" s="140">
        <v>263.25</v>
      </c>
      <c r="E48" s="140">
        <v>172.96</v>
      </c>
      <c r="F48" s="140">
        <v>215.18</v>
      </c>
      <c r="G48" s="141">
        <v>225.29</v>
      </c>
      <c r="H48"/>
      <c r="I48"/>
      <c r="J48" s="10"/>
      <c r="K48" s="10"/>
    </row>
    <row r="49" spans="1:15" s="8" customFormat="1" ht="2.25" customHeight="1">
      <c r="A49" s="133"/>
      <c r="B49" s="51"/>
      <c r="C49" s="142"/>
      <c r="D49" s="142"/>
      <c r="E49" s="142"/>
      <c r="F49" s="142"/>
      <c r="G49" s="143"/>
      <c r="H49"/>
      <c r="I49"/>
      <c r="J49" s="10"/>
      <c r="K49" s="10"/>
    </row>
    <row r="50" spans="1:15" s="8" customFormat="1" ht="9" customHeight="1">
      <c r="A50" s="133"/>
      <c r="B50" s="128" t="s">
        <v>8</v>
      </c>
      <c r="C50" s="135">
        <v>38.67</v>
      </c>
      <c r="D50" s="135">
        <v>37.75</v>
      </c>
      <c r="E50" s="135">
        <v>26.41</v>
      </c>
      <c r="F50" s="135">
        <v>24.49</v>
      </c>
      <c r="G50" s="136">
        <v>25.32</v>
      </c>
      <c r="H50"/>
      <c r="I50"/>
    </row>
    <row r="51" spans="1:15" s="8" customFormat="1" ht="9.75" customHeight="1">
      <c r="A51" s="133"/>
      <c r="B51" s="128" t="s">
        <v>132</v>
      </c>
      <c r="C51" s="234" t="s">
        <v>152</v>
      </c>
      <c r="D51" s="135">
        <v>7.88</v>
      </c>
      <c r="E51" s="234" t="s">
        <v>153</v>
      </c>
      <c r="F51" s="135">
        <v>7.86</v>
      </c>
      <c r="G51" s="136">
        <v>8.5</v>
      </c>
      <c r="H51"/>
      <c r="I51"/>
    </row>
    <row r="52" spans="1:15" s="8" customFormat="1" ht="9" customHeight="1">
      <c r="A52" s="133"/>
      <c r="B52" s="202" t="s">
        <v>133</v>
      </c>
      <c r="C52" s="234" t="s">
        <v>154</v>
      </c>
      <c r="D52" s="135">
        <v>2.2599999999999998</v>
      </c>
      <c r="E52" s="234" t="s">
        <v>155</v>
      </c>
      <c r="F52" s="135">
        <v>1.91</v>
      </c>
      <c r="G52" s="136">
        <v>1.93</v>
      </c>
      <c r="H52"/>
      <c r="I52"/>
    </row>
    <row r="53" spans="1:15" s="8" customFormat="1" ht="9" customHeight="1">
      <c r="A53" s="133"/>
      <c r="B53" s="202" t="s">
        <v>73</v>
      </c>
      <c r="C53" s="135">
        <v>10.01</v>
      </c>
      <c r="D53" s="135">
        <v>9.42</v>
      </c>
      <c r="E53" s="135">
        <v>5.8</v>
      </c>
      <c r="F53" s="135">
        <v>6.46</v>
      </c>
      <c r="G53" s="136">
        <v>6.83</v>
      </c>
      <c r="H53"/>
      <c r="I53"/>
    </row>
    <row r="54" spans="1:15" s="8" customFormat="1" ht="9.75" customHeight="1">
      <c r="A54" s="133"/>
      <c r="B54" s="202" t="s">
        <v>74</v>
      </c>
      <c r="C54" s="234" t="s">
        <v>156</v>
      </c>
      <c r="D54" s="135">
        <v>9.83</v>
      </c>
      <c r="E54" s="234" t="s">
        <v>157</v>
      </c>
      <c r="F54" s="135">
        <v>3.48</v>
      </c>
      <c r="G54" s="136">
        <v>3.33</v>
      </c>
      <c r="H54"/>
      <c r="I54"/>
    </row>
    <row r="55" spans="1:15" s="8" customFormat="1" ht="9.75" customHeight="1">
      <c r="A55" s="133"/>
      <c r="B55" s="202" t="s">
        <v>102</v>
      </c>
      <c r="C55" s="234" t="s">
        <v>158</v>
      </c>
      <c r="D55" s="135">
        <v>7.1300000000000008</v>
      </c>
      <c r="E55" s="234" t="s">
        <v>159</v>
      </c>
      <c r="F55" s="234">
        <v>4.33</v>
      </c>
      <c r="G55" s="136">
        <v>4.3499999999999996</v>
      </c>
      <c r="H55"/>
      <c r="I55"/>
      <c r="K55" s="112"/>
      <c r="L55" s="112"/>
      <c r="M55" s="112"/>
      <c r="N55" s="112"/>
      <c r="O55" s="112"/>
    </row>
    <row r="56" spans="1:15" s="8" customFormat="1" ht="9.75" customHeight="1">
      <c r="A56" s="133"/>
      <c r="B56" s="128" t="s">
        <v>55</v>
      </c>
      <c r="C56" s="135">
        <v>33.700000000000003</v>
      </c>
      <c r="D56" s="135">
        <v>27.38</v>
      </c>
      <c r="E56" s="135">
        <v>14.79</v>
      </c>
      <c r="F56" s="135">
        <v>27.72</v>
      </c>
      <c r="G56" s="136">
        <v>29.5</v>
      </c>
      <c r="H56"/>
      <c r="I56"/>
      <c r="M56" s="13"/>
    </row>
    <row r="57" spans="1:15" s="8" customFormat="1" ht="9.75" customHeight="1">
      <c r="A57" s="133"/>
      <c r="B57" s="127" t="s">
        <v>113</v>
      </c>
      <c r="C57" s="135">
        <v>4.6399999999999997</v>
      </c>
      <c r="D57" s="135">
        <v>5.09</v>
      </c>
      <c r="E57" s="176">
        <v>3.92</v>
      </c>
      <c r="F57" s="135">
        <v>4.3499999999999996</v>
      </c>
      <c r="G57" s="136">
        <v>4.45</v>
      </c>
      <c r="H57"/>
      <c r="I57"/>
      <c r="J57" s="8" t="s">
        <v>10</v>
      </c>
      <c r="M57" s="13"/>
    </row>
    <row r="58" spans="1:15" s="8" customFormat="1" ht="9" customHeight="1">
      <c r="A58" s="133"/>
      <c r="B58" s="202" t="s">
        <v>75</v>
      </c>
      <c r="C58" s="135">
        <v>17.21</v>
      </c>
      <c r="D58" s="135">
        <v>10.81</v>
      </c>
      <c r="E58" s="135">
        <v>4.58</v>
      </c>
      <c r="F58" s="135">
        <v>14.19</v>
      </c>
      <c r="G58" s="136">
        <v>15.46</v>
      </c>
      <c r="H58"/>
      <c r="I58"/>
      <c r="K58" s="8" t="s">
        <v>10</v>
      </c>
      <c r="L58" s="8" t="s">
        <v>10</v>
      </c>
      <c r="M58" s="6"/>
    </row>
    <row r="59" spans="1:15" s="8" customFormat="1" ht="9" customHeight="1">
      <c r="A59" s="133"/>
      <c r="B59" s="200" t="s">
        <v>76</v>
      </c>
      <c r="C59" s="135">
        <v>11.85</v>
      </c>
      <c r="D59" s="135">
        <v>11.48</v>
      </c>
      <c r="E59" s="135">
        <v>6.29</v>
      </c>
      <c r="F59" s="135">
        <v>9.17</v>
      </c>
      <c r="G59" s="136">
        <v>9.58</v>
      </c>
      <c r="H59"/>
      <c r="I59"/>
      <c r="M59" s="6"/>
    </row>
    <row r="60" spans="1:15" s="8" customFormat="1" ht="9.75" customHeight="1">
      <c r="A60" s="133"/>
      <c r="B60" s="128" t="s">
        <v>9</v>
      </c>
      <c r="C60" s="234" t="s">
        <v>160</v>
      </c>
      <c r="D60" s="135">
        <v>19.559999999999999</v>
      </c>
      <c r="E60" s="135">
        <v>24.69</v>
      </c>
      <c r="F60" s="135">
        <v>9.4700000000000006</v>
      </c>
      <c r="G60" s="136">
        <v>10.11</v>
      </c>
      <c r="H60"/>
      <c r="I60"/>
      <c r="M60" s="6"/>
    </row>
    <row r="61" spans="1:15" s="8" customFormat="1" ht="2.25" customHeight="1">
      <c r="A61" s="133"/>
      <c r="B61" s="51"/>
      <c r="C61" s="135"/>
      <c r="D61" s="135"/>
      <c r="E61" s="135"/>
      <c r="F61" s="135"/>
      <c r="G61" s="136"/>
      <c r="H61"/>
      <c r="I61"/>
      <c r="M61" s="6"/>
    </row>
    <row r="62" spans="1:15" s="11" customFormat="1" ht="10.5" customHeight="1">
      <c r="A62" s="133"/>
      <c r="B62" s="51" t="s">
        <v>14</v>
      </c>
      <c r="C62" s="138"/>
      <c r="D62" s="138"/>
      <c r="E62" s="138"/>
      <c r="F62" s="138"/>
      <c r="G62" s="139"/>
      <c r="H62"/>
      <c r="I62"/>
      <c r="J62" s="20"/>
      <c r="K62" s="20"/>
    </row>
    <row r="63" spans="1:15" ht="10.5" customHeight="1">
      <c r="A63" s="133"/>
      <c r="B63" s="51" t="s">
        <v>19</v>
      </c>
      <c r="C63" s="140">
        <v>386.46</v>
      </c>
      <c r="D63" s="140">
        <v>347.94</v>
      </c>
      <c r="E63" s="140">
        <v>238.84</v>
      </c>
      <c r="F63" s="140">
        <v>276.86</v>
      </c>
      <c r="G63" s="145">
        <v>290.22000000000003</v>
      </c>
      <c r="J63" s="8"/>
      <c r="K63" s="10"/>
      <c r="L63" s="20"/>
      <c r="M63" s="20"/>
      <c r="N63" s="20"/>
      <c r="O63" s="20"/>
    </row>
    <row r="64" spans="1:15" ht="2.25" customHeight="1">
      <c r="A64" s="133"/>
      <c r="B64" s="146"/>
      <c r="C64" s="147"/>
      <c r="D64" s="147"/>
      <c r="E64" s="147"/>
      <c r="F64" s="147"/>
      <c r="G64" s="148"/>
      <c r="J64" s="20"/>
      <c r="K64" s="20"/>
      <c r="L64" s="20"/>
      <c r="M64" s="20"/>
      <c r="N64" s="20"/>
      <c r="O64" s="20"/>
    </row>
    <row r="65" spans="1:15" ht="9.75" customHeight="1">
      <c r="A65" s="133"/>
      <c r="B65" s="51" t="s">
        <v>11</v>
      </c>
      <c r="C65" s="142"/>
      <c r="D65" s="142"/>
      <c r="E65" s="142"/>
      <c r="F65" s="142"/>
      <c r="G65" s="139"/>
      <c r="J65" s="20"/>
      <c r="K65" s="20"/>
      <c r="L65" s="20"/>
      <c r="M65" s="20"/>
      <c r="N65" s="20"/>
      <c r="O65" s="20"/>
    </row>
    <row r="66" spans="1:15" ht="9.75" customHeight="1">
      <c r="A66" s="133"/>
      <c r="B66" s="127" t="s">
        <v>13</v>
      </c>
      <c r="C66" s="142"/>
      <c r="D66" s="142"/>
      <c r="E66" s="142"/>
      <c r="F66" s="142"/>
      <c r="G66" s="139"/>
      <c r="J66" s="20"/>
      <c r="K66" s="20"/>
      <c r="L66" s="20"/>
      <c r="M66" s="20"/>
      <c r="N66" s="20"/>
      <c r="O66" s="20"/>
    </row>
    <row r="67" spans="1:15" ht="10.5" customHeight="1">
      <c r="A67" s="133"/>
      <c r="B67" s="127" t="s">
        <v>81</v>
      </c>
      <c r="C67" s="138">
        <v>179.49</v>
      </c>
      <c r="D67" s="138">
        <v>137.82</v>
      </c>
      <c r="E67" s="138">
        <v>44.33</v>
      </c>
      <c r="F67" s="138">
        <v>94.61</v>
      </c>
      <c r="G67" s="139">
        <v>97.05</v>
      </c>
      <c r="J67" s="20"/>
      <c r="K67" s="113"/>
      <c r="L67" s="113"/>
      <c r="M67" s="113"/>
      <c r="N67" s="113"/>
      <c r="O67" s="113"/>
    </row>
    <row r="68" spans="1:15" ht="9.75" customHeight="1">
      <c r="A68" s="133"/>
      <c r="B68" s="127" t="s">
        <v>103</v>
      </c>
      <c r="C68" s="138"/>
      <c r="D68" s="138"/>
      <c r="E68" s="138"/>
      <c r="F68" s="138"/>
      <c r="G68" s="139"/>
      <c r="J68" s="20"/>
      <c r="K68" s="20"/>
      <c r="L68" s="20"/>
      <c r="M68" s="20"/>
      <c r="N68" s="20"/>
      <c r="O68" s="20"/>
    </row>
    <row r="69" spans="1:15" ht="10.5" customHeight="1">
      <c r="A69" s="133"/>
      <c r="B69" s="127" t="s">
        <v>99</v>
      </c>
      <c r="C69" s="234" t="s">
        <v>161</v>
      </c>
      <c r="D69" s="138">
        <v>20.71</v>
      </c>
      <c r="E69" s="234" t="s">
        <v>162</v>
      </c>
      <c r="F69" s="138">
        <v>13.1</v>
      </c>
      <c r="G69" s="139">
        <v>12.85</v>
      </c>
      <c r="J69" s="20"/>
      <c r="K69" s="20"/>
      <c r="L69" s="20"/>
      <c r="M69" s="20"/>
      <c r="N69" s="20"/>
      <c r="O69" s="20"/>
    </row>
    <row r="70" spans="1:15" ht="2.4500000000000002" customHeight="1">
      <c r="A70" s="53"/>
      <c r="B70" s="97"/>
      <c r="C70" s="54"/>
      <c r="D70" s="54"/>
      <c r="E70" s="54"/>
      <c r="F70" s="56"/>
      <c r="G70" s="89"/>
      <c r="J70" s="20"/>
      <c r="K70" s="20"/>
      <c r="L70" s="20"/>
      <c r="M70" s="20"/>
      <c r="N70" s="20"/>
      <c r="O70" s="20"/>
    </row>
    <row r="71" spans="1:15" ht="10.9" customHeight="1">
      <c r="A71" s="104" t="s">
        <v>125</v>
      </c>
      <c r="B71" s="105"/>
      <c r="C71" s="59"/>
      <c r="D71" s="60"/>
      <c r="E71" s="105"/>
      <c r="F71" s="105"/>
      <c r="G71" s="76" t="s">
        <v>126</v>
      </c>
      <c r="H71" s="105"/>
      <c r="J71" s="20"/>
      <c r="K71" s="20"/>
      <c r="L71" s="20"/>
      <c r="M71" s="20"/>
      <c r="N71" s="20"/>
      <c r="O71" s="20"/>
    </row>
    <row r="72" spans="1:15" customFormat="1" ht="9.6" customHeight="1"/>
    <row r="73" spans="1:15" customFormat="1" ht="9.6" customHeight="1"/>
    <row r="74" spans="1:15" customFormat="1" ht="9.6" customHeight="1"/>
    <row r="75" spans="1:15" customFormat="1" ht="9.6" customHeight="1"/>
    <row r="76" spans="1:15" customFormat="1" ht="9.6" customHeight="1"/>
    <row r="77" spans="1:15" customFormat="1" ht="9.6" customHeight="1"/>
    <row r="78" spans="1:15" customFormat="1" ht="9.6" customHeight="1"/>
    <row r="79" spans="1:15" customFormat="1" ht="9.6" customHeight="1"/>
    <row r="80" spans="1:15" customFormat="1" ht="9.6" customHeight="1"/>
    <row r="81" customFormat="1" ht="9.6" customHeight="1"/>
    <row r="82" customFormat="1" ht="9.6" customHeight="1"/>
    <row r="83" customFormat="1" ht="9.6" customHeight="1"/>
    <row r="84" customFormat="1" ht="9.6" customHeight="1"/>
    <row r="85" customFormat="1" ht="9.6" customHeight="1"/>
    <row r="86" customFormat="1" ht="9.6" customHeight="1"/>
    <row r="87" customFormat="1" ht="9.6" customHeight="1"/>
    <row r="88" customFormat="1" ht="9.6" customHeight="1"/>
    <row r="89" customFormat="1" ht="9.6" customHeight="1"/>
    <row r="90" customFormat="1" ht="9.6" customHeight="1"/>
    <row r="91" customFormat="1" ht="9.6" customHeight="1"/>
    <row r="92" customFormat="1" ht="9.6" customHeight="1"/>
    <row r="93" customFormat="1" ht="9.6" customHeight="1"/>
    <row r="94" customFormat="1" ht="9.6" customHeight="1"/>
    <row r="95" customFormat="1" ht="9.6" customHeight="1"/>
    <row r="96" customFormat="1" ht="9.6" customHeight="1"/>
    <row r="97" customFormat="1" ht="9.6" customHeight="1"/>
    <row r="98" customFormat="1" ht="9.6" customHeight="1"/>
    <row r="99" customFormat="1" ht="9.6" customHeight="1"/>
    <row r="100" customFormat="1" ht="9.6" customHeight="1"/>
    <row r="101" customFormat="1" ht="9.6" customHeight="1"/>
    <row r="102" customFormat="1" ht="9.6" customHeight="1"/>
    <row r="103" customFormat="1" ht="10.15" customHeight="1"/>
    <row r="104" customFormat="1" ht="2.25" customHeight="1"/>
    <row r="105" customFormat="1" ht="11.25" customHeight="1"/>
    <row r="106" customFormat="1" ht="2.25" customHeight="1"/>
    <row r="107" customFormat="1" ht="9.75" customHeight="1"/>
    <row r="108" customFormat="1" ht="9.75" customHeight="1"/>
    <row r="109" customFormat="1" ht="9.75" customHeight="1"/>
    <row r="110" customFormat="1" ht="9.75" customHeight="1"/>
    <row r="111" customFormat="1" ht="10.5" customHeight="1"/>
    <row r="112" customFormat="1" ht="9.75" customHeight="1"/>
    <row r="113" spans="1:11" customFormat="1" ht="9.75" customHeight="1"/>
    <row r="114" spans="1:11" customFormat="1" ht="10.5" customHeight="1"/>
    <row r="115" spans="1:11" customFormat="1" ht="9.75" customHeight="1"/>
    <row r="116" spans="1:11" customFormat="1" ht="9.75" customHeight="1"/>
    <row r="117" spans="1:11" customFormat="1" ht="9.75" customHeight="1"/>
    <row r="118" spans="1:11" customFormat="1" ht="10.15" customHeight="1"/>
    <row r="119" spans="1:11" customFormat="1" ht="10.15" customHeight="1"/>
    <row r="120" spans="1:11" customFormat="1" ht="9" customHeight="1"/>
    <row r="121" spans="1:11" customFormat="1" ht="21" customHeight="1"/>
    <row r="122" spans="1:11" customFormat="1" ht="9.6" customHeight="1"/>
    <row r="123" spans="1:11" customFormat="1" ht="10.5" customHeight="1"/>
    <row r="124" spans="1:11" customFormat="1" ht="9.6" customHeight="1"/>
    <row r="125" spans="1:11" customFormat="1" ht="10.5" customHeight="1"/>
    <row r="126" spans="1:11" customFormat="1" ht="3" customHeight="1"/>
    <row r="127" spans="1:11" s="35" customFormat="1" ht="15" hidden="1" customHeight="1">
      <c r="A127" s="116" t="s">
        <v>24</v>
      </c>
      <c r="B127" s="37"/>
      <c r="C127" s="70"/>
      <c r="D127" s="41"/>
      <c r="E127" s="70"/>
      <c r="F127" s="118"/>
      <c r="G127" s="119" t="s">
        <v>25</v>
      </c>
      <c r="H127"/>
      <c r="I127"/>
      <c r="J127" s="34"/>
      <c r="K127" s="34"/>
    </row>
    <row r="128" spans="1:11" s="35" customFormat="1" ht="12.75">
      <c r="A128" s="111"/>
      <c r="B128" s="111"/>
      <c r="C128" s="117"/>
      <c r="D128" s="41"/>
      <c r="E128" s="109"/>
      <c r="F128" s="20"/>
      <c r="G128" s="109"/>
      <c r="H128"/>
      <c r="I128"/>
    </row>
    <row r="129" spans="1:15" s="8" customFormat="1" ht="12" customHeight="1">
      <c r="A129" s="20"/>
      <c r="B129" s="20"/>
      <c r="C129" s="107"/>
      <c r="D129" s="41"/>
      <c r="E129" s="109"/>
      <c r="F129" s="20"/>
      <c r="G129" s="109"/>
      <c r="H129"/>
      <c r="I129"/>
    </row>
    <row r="130" spans="1:15" ht="14.1" customHeight="1">
      <c r="B130" s="111"/>
      <c r="C130" s="42"/>
      <c r="D130" s="41"/>
      <c r="J130" s="20"/>
      <c r="K130" s="20"/>
      <c r="L130" s="20"/>
      <c r="M130" s="20"/>
      <c r="N130" s="20"/>
      <c r="O130" s="20"/>
    </row>
    <row r="131" spans="1:15" ht="14.1" customHeight="1">
      <c r="B131" s="111"/>
      <c r="C131" s="42"/>
      <c r="D131" s="41"/>
      <c r="J131" s="20"/>
      <c r="K131" s="20"/>
      <c r="L131" s="20"/>
      <c r="M131" s="20"/>
      <c r="N131" s="20"/>
      <c r="O131" s="20"/>
    </row>
    <row r="132" spans="1:15" ht="12.75">
      <c r="B132" s="111"/>
      <c r="C132" s="108"/>
      <c r="D132" s="41"/>
      <c r="J132" s="20"/>
      <c r="K132" s="20"/>
      <c r="L132" s="20"/>
      <c r="M132" s="20"/>
      <c r="N132" s="20"/>
      <c r="O132" s="20"/>
    </row>
    <row r="133" spans="1:15" ht="12.75">
      <c r="B133" s="111"/>
      <c r="C133" s="108"/>
      <c r="D133" s="41"/>
      <c r="G133" s="120" t="s">
        <v>10</v>
      </c>
      <c r="J133" s="20"/>
      <c r="K133" s="20"/>
      <c r="L133" s="20"/>
      <c r="M133" s="20"/>
      <c r="N133" s="20"/>
      <c r="O133" s="20"/>
    </row>
    <row r="134" spans="1:15">
      <c r="B134" s="111"/>
      <c r="D134" s="41"/>
      <c r="J134" s="20"/>
      <c r="K134" s="20"/>
      <c r="L134" s="20"/>
      <c r="M134" s="20"/>
      <c r="N134" s="20"/>
      <c r="O134" s="20"/>
    </row>
    <row r="135" spans="1:15">
      <c r="B135" s="111"/>
      <c r="D135" s="41"/>
      <c r="J135" s="20"/>
      <c r="K135" s="20"/>
      <c r="L135" s="20"/>
      <c r="M135" s="20"/>
      <c r="N135" s="20"/>
      <c r="O135" s="20"/>
    </row>
    <row r="136" spans="1:15">
      <c r="B136" s="111"/>
      <c r="C136" s="121"/>
      <c r="D136" s="41"/>
      <c r="J136" s="20"/>
      <c r="K136" s="20"/>
      <c r="L136" s="20"/>
      <c r="M136" s="20"/>
      <c r="N136" s="20"/>
      <c r="O136" s="20"/>
    </row>
    <row r="137" spans="1:15">
      <c r="B137" s="111"/>
      <c r="D137" s="41"/>
      <c r="J137" s="20"/>
      <c r="K137" s="20"/>
      <c r="L137" s="20"/>
      <c r="M137" s="20"/>
      <c r="N137" s="20"/>
      <c r="O137" s="20"/>
    </row>
    <row r="138" spans="1:15">
      <c r="B138" s="111"/>
      <c r="D138" s="41"/>
      <c r="J138" s="20"/>
      <c r="K138" s="20"/>
      <c r="L138" s="20"/>
      <c r="M138" s="20"/>
      <c r="N138" s="20"/>
      <c r="O138" s="20"/>
    </row>
    <row r="139" spans="1:15">
      <c r="B139" s="111"/>
      <c r="D139" s="41"/>
      <c r="J139" s="20"/>
      <c r="K139" s="20"/>
      <c r="L139" s="20"/>
      <c r="M139" s="20"/>
      <c r="N139" s="20"/>
      <c r="O139" s="20"/>
    </row>
    <row r="140" spans="1:15">
      <c r="B140" s="111"/>
      <c r="D140" s="41"/>
      <c r="J140" s="20"/>
      <c r="K140" s="20"/>
      <c r="L140" s="20"/>
      <c r="M140" s="20"/>
      <c r="N140" s="20"/>
      <c r="O140" s="20"/>
    </row>
    <row r="141" spans="1:15">
      <c r="B141" s="111"/>
      <c r="D141" s="41"/>
      <c r="J141" s="20"/>
      <c r="K141" s="20"/>
      <c r="L141" s="20"/>
      <c r="M141" s="20"/>
      <c r="N141" s="20"/>
      <c r="O141" s="20"/>
    </row>
    <row r="142" spans="1:15">
      <c r="B142" s="111"/>
      <c r="D142" s="41"/>
      <c r="J142" s="20"/>
      <c r="K142" s="20"/>
      <c r="L142" s="20"/>
      <c r="M142" s="20"/>
      <c r="N142" s="20"/>
      <c r="O142" s="20"/>
    </row>
    <row r="143" spans="1:15">
      <c r="B143" s="111"/>
      <c r="D143" s="41"/>
      <c r="J143" s="20"/>
      <c r="K143" s="20"/>
      <c r="L143" s="20"/>
      <c r="M143" s="20"/>
      <c r="N143" s="20"/>
      <c r="O143" s="20"/>
    </row>
    <row r="144" spans="1:15">
      <c r="B144" s="111"/>
      <c r="D144" s="41"/>
      <c r="J144" s="20"/>
      <c r="K144" s="20"/>
      <c r="L144" s="20"/>
      <c r="M144" s="20"/>
      <c r="N144" s="20"/>
      <c r="O144" s="20"/>
    </row>
    <row r="145" spans="2:15">
      <c r="B145" s="111"/>
      <c r="D145" s="41"/>
      <c r="J145" s="20"/>
      <c r="K145" s="20"/>
      <c r="L145" s="20"/>
      <c r="M145" s="20"/>
      <c r="N145" s="20"/>
      <c r="O145" s="20"/>
    </row>
    <row r="146" spans="2:15">
      <c r="B146" s="111"/>
      <c r="J146" s="20"/>
      <c r="K146" s="20"/>
      <c r="L146" s="20"/>
      <c r="M146" s="20"/>
      <c r="N146" s="20"/>
      <c r="O146" s="20"/>
    </row>
    <row r="147" spans="2:15">
      <c r="B147" s="111"/>
      <c r="J147" s="20"/>
      <c r="K147" s="20"/>
      <c r="L147" s="20"/>
      <c r="M147" s="20"/>
      <c r="N147" s="20"/>
      <c r="O147" s="20"/>
    </row>
    <row r="148" spans="2:15">
      <c r="B148" s="111"/>
      <c r="J148" s="20"/>
      <c r="K148" s="20"/>
      <c r="L148" s="20"/>
      <c r="M148" s="20"/>
    </row>
    <row r="149" spans="2:15">
      <c r="B149" s="111"/>
      <c r="J149" s="20"/>
      <c r="K149" s="20"/>
      <c r="L149" s="20"/>
      <c r="M149" s="20"/>
    </row>
    <row r="150" spans="2:15">
      <c r="B150" s="111"/>
      <c r="J150" s="20"/>
      <c r="K150" s="20"/>
      <c r="L150" s="20"/>
      <c r="M150" s="20"/>
    </row>
    <row r="151" spans="2:15">
      <c r="B151" s="111"/>
      <c r="J151" s="20"/>
      <c r="K151" s="20"/>
      <c r="L151" s="20"/>
      <c r="M151" s="20"/>
    </row>
    <row r="152" spans="2:15">
      <c r="B152" s="111"/>
      <c r="J152" s="20"/>
      <c r="K152" s="20"/>
      <c r="L152" s="20"/>
      <c r="M152" s="20"/>
    </row>
    <row r="153" spans="2:15">
      <c r="B153" s="111"/>
      <c r="J153" s="20"/>
      <c r="K153" s="20"/>
      <c r="L153" s="20"/>
      <c r="M153" s="20"/>
    </row>
    <row r="154" spans="2:15">
      <c r="B154" s="111"/>
      <c r="J154" s="20"/>
      <c r="K154" s="20"/>
      <c r="L154" s="20"/>
      <c r="M154" s="20"/>
    </row>
    <row r="155" spans="2:15">
      <c r="B155" s="111"/>
      <c r="J155" s="20"/>
      <c r="K155" s="20"/>
      <c r="L155" s="20"/>
      <c r="M155" s="20"/>
    </row>
    <row r="156" spans="2:15">
      <c r="B156" s="111"/>
      <c r="J156" s="20"/>
      <c r="K156" s="20"/>
      <c r="L156" s="20"/>
      <c r="M156" s="20"/>
    </row>
    <row r="157" spans="2:15">
      <c r="B157" s="111"/>
      <c r="J157" s="20"/>
      <c r="K157" s="20"/>
      <c r="L157" s="20"/>
      <c r="M157" s="20"/>
    </row>
    <row r="158" spans="2:15">
      <c r="B158" s="111"/>
      <c r="J158" s="20"/>
      <c r="K158" s="20"/>
      <c r="L158" s="20"/>
      <c r="M158" s="20"/>
    </row>
    <row r="159" spans="2:15">
      <c r="J159" s="20"/>
      <c r="K159" s="20"/>
      <c r="L159" s="20"/>
      <c r="M159" s="20"/>
    </row>
    <row r="160" spans="2:15">
      <c r="J160" s="20"/>
      <c r="K160" s="20"/>
      <c r="L160" s="20"/>
      <c r="M160" s="20"/>
    </row>
    <row r="161" spans="10:13">
      <c r="J161" s="20"/>
      <c r="K161" s="20"/>
      <c r="L161" s="20"/>
      <c r="M161" s="20"/>
    </row>
    <row r="162" spans="10:13">
      <c r="J162" s="20"/>
      <c r="K162" s="20"/>
      <c r="L162" s="20"/>
      <c r="M162" s="20"/>
    </row>
    <row r="163" spans="10:13">
      <c r="J163" s="20"/>
      <c r="K163" s="20"/>
      <c r="L163" s="20"/>
      <c r="M163" s="20"/>
    </row>
    <row r="164" spans="10:13">
      <c r="J164" s="20"/>
      <c r="K164" s="20"/>
      <c r="L164" s="20"/>
      <c r="M164" s="20"/>
    </row>
    <row r="165" spans="10:13">
      <c r="J165" s="20"/>
      <c r="K165" s="20"/>
      <c r="L165" s="20"/>
      <c r="M165" s="20"/>
    </row>
    <row r="166" spans="10:13">
      <c r="J166" s="20"/>
      <c r="K166" s="20"/>
      <c r="L166" s="20"/>
      <c r="M166" s="20"/>
    </row>
    <row r="167" spans="10:13">
      <c r="J167" s="20"/>
      <c r="K167" s="20"/>
      <c r="L167" s="20"/>
      <c r="M167" s="20"/>
    </row>
    <row r="168" spans="10:13">
      <c r="J168" s="20"/>
      <c r="K168" s="20"/>
      <c r="L168" s="20"/>
      <c r="M168" s="20"/>
    </row>
    <row r="169" spans="10:13">
      <c r="J169" s="20"/>
      <c r="K169" s="20"/>
      <c r="L169" s="20"/>
      <c r="M169" s="20"/>
    </row>
    <row r="170" spans="10:13">
      <c r="J170" s="20"/>
      <c r="K170" s="20"/>
      <c r="L170" s="20"/>
      <c r="M170" s="20"/>
    </row>
    <row r="171" spans="10:13">
      <c r="J171" s="20"/>
      <c r="K171" s="20"/>
      <c r="L171" s="20"/>
      <c r="M171" s="20"/>
    </row>
    <row r="172" spans="10:13">
      <c r="J172" s="20"/>
      <c r="K172" s="20"/>
      <c r="L172" s="20"/>
      <c r="M172" s="20"/>
    </row>
    <row r="173" spans="10:13">
      <c r="J173" s="20"/>
      <c r="K173" s="20"/>
      <c r="L173" s="20"/>
      <c r="M173" s="20"/>
    </row>
    <row r="174" spans="10:13">
      <c r="J174" s="20"/>
      <c r="K174" s="20"/>
      <c r="L174" s="20"/>
      <c r="M174" s="20"/>
    </row>
    <row r="175" spans="10:13">
      <c r="J175" s="20"/>
      <c r="K175" s="20"/>
      <c r="L175" s="20"/>
      <c r="M175" s="20"/>
    </row>
    <row r="176" spans="10:13">
      <c r="J176" s="20"/>
      <c r="K176" s="20"/>
      <c r="L176" s="20"/>
      <c r="M176" s="20"/>
    </row>
    <row r="177" spans="10:13">
      <c r="J177" s="20"/>
      <c r="K177" s="20"/>
      <c r="L177" s="20"/>
      <c r="M177" s="20"/>
    </row>
    <row r="178" spans="10:13">
      <c r="J178" s="20"/>
      <c r="K178" s="20"/>
      <c r="L178" s="20"/>
      <c r="M178" s="20"/>
    </row>
    <row r="179" spans="10:13">
      <c r="J179" s="20"/>
      <c r="K179" s="20"/>
      <c r="L179" s="20"/>
      <c r="M179" s="20"/>
    </row>
    <row r="180" spans="10:13">
      <c r="J180" s="20"/>
      <c r="K180" s="20"/>
      <c r="L180" s="20"/>
      <c r="M180" s="20"/>
    </row>
    <row r="181" spans="10:13">
      <c r="J181" s="20"/>
      <c r="K181" s="20"/>
      <c r="L181" s="20"/>
      <c r="M181" s="20"/>
    </row>
    <row r="182" spans="10:13">
      <c r="J182" s="20"/>
      <c r="K182" s="20"/>
      <c r="L182" s="20"/>
      <c r="M182" s="20"/>
    </row>
    <row r="183" spans="10:13">
      <c r="J183" s="20"/>
      <c r="K183" s="20"/>
      <c r="L183" s="20"/>
      <c r="M183" s="20"/>
    </row>
    <row r="184" spans="10:13">
      <c r="J184" s="20"/>
      <c r="K184" s="20"/>
      <c r="L184" s="20"/>
      <c r="M184" s="20"/>
    </row>
    <row r="185" spans="10:13">
      <c r="J185" s="20"/>
      <c r="K185" s="20"/>
      <c r="L185" s="20"/>
      <c r="M185" s="20"/>
    </row>
    <row r="186" spans="10:13">
      <c r="J186" s="20"/>
      <c r="K186" s="20"/>
      <c r="L186" s="20"/>
      <c r="M186" s="20"/>
    </row>
    <row r="187" spans="10:13">
      <c r="J187" s="20"/>
      <c r="K187" s="20"/>
      <c r="L187" s="20"/>
      <c r="M187" s="20"/>
    </row>
    <row r="188" spans="10:13">
      <c r="J188" s="20"/>
      <c r="K188" s="20"/>
      <c r="L188" s="20"/>
      <c r="M188" s="20"/>
    </row>
    <row r="189" spans="10:13">
      <c r="J189" s="20"/>
      <c r="K189" s="20"/>
      <c r="L189" s="20"/>
      <c r="M189" s="20"/>
    </row>
    <row r="190" spans="10:13">
      <c r="J190" s="20"/>
      <c r="K190" s="20"/>
      <c r="L190" s="20"/>
      <c r="M190" s="20"/>
    </row>
  </sheetData>
  <mergeCells count="6">
    <mergeCell ref="E7:E9"/>
    <mergeCell ref="B6:B9"/>
    <mergeCell ref="C7:C9"/>
    <mergeCell ref="D7:D9"/>
    <mergeCell ref="G7:G9"/>
    <mergeCell ref="F7:F9"/>
  </mergeCells>
  <phoneticPr fontId="19" type="noConversion"/>
  <pageMargins left="1.5748031496062993" right="1.6535433070866143" top="0.59055118110236227" bottom="2.2834645669291338"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AX129"/>
  <sheetViews>
    <sheetView zoomScale="140" zoomScaleNormal="140" workbookViewId="0">
      <selection activeCell="B1" sqref="B1:J1"/>
    </sheetView>
  </sheetViews>
  <sheetFormatPr baseColWidth="10" defaultColWidth="9.83203125" defaultRowHeight="11.25"/>
  <cols>
    <col min="1" max="1" width="0.5" style="20" customWidth="1"/>
    <col min="2" max="2" width="34.33203125" style="20" customWidth="1"/>
    <col min="3" max="9" width="6.6640625" style="109" customWidth="1"/>
    <col min="10" max="10" width="6.83203125" style="20" customWidth="1"/>
    <col min="11" max="11" width="1.83203125" style="20" customWidth="1"/>
    <col min="12" max="12" width="8.5" customWidth="1"/>
    <col min="13" max="13" width="7.6640625" style="111" customWidth="1"/>
    <col min="14" max="35" width="9.83203125" style="111"/>
    <col min="36" max="16384" width="9.83203125" style="20"/>
  </cols>
  <sheetData>
    <row r="1" spans="1:50" ht="12" customHeight="1">
      <c r="B1" s="300" t="s">
        <v>123</v>
      </c>
      <c r="C1" s="300"/>
      <c r="D1" s="300"/>
      <c r="E1" s="300"/>
      <c r="F1" s="300"/>
      <c r="G1" s="300"/>
      <c r="H1" s="300"/>
      <c r="I1" s="300"/>
      <c r="J1" s="300"/>
      <c r="M1" s="71"/>
    </row>
    <row r="2" spans="1:50" ht="12">
      <c r="B2" s="301">
        <v>2018</v>
      </c>
      <c r="C2" s="301"/>
      <c r="D2" s="301"/>
      <c r="E2" s="301"/>
      <c r="F2" s="301"/>
      <c r="G2" s="301"/>
      <c r="H2" s="301"/>
      <c r="I2" s="301"/>
      <c r="J2" s="301"/>
    </row>
    <row r="3" spans="1:50" ht="12.75" customHeight="1">
      <c r="B3" s="302" t="s">
        <v>49</v>
      </c>
      <c r="C3" s="302"/>
      <c r="D3" s="302"/>
      <c r="E3" s="302"/>
      <c r="F3" s="302"/>
      <c r="G3" s="302"/>
      <c r="H3" s="302"/>
      <c r="I3" s="302"/>
      <c r="J3" s="302"/>
    </row>
    <row r="4" spans="1:50" ht="12">
      <c r="B4" s="300" t="s">
        <v>47</v>
      </c>
      <c r="C4" s="300"/>
      <c r="D4" s="300"/>
      <c r="E4" s="300"/>
      <c r="F4" s="300"/>
      <c r="G4" s="300"/>
      <c r="H4" s="300"/>
      <c r="I4" s="300"/>
      <c r="J4" s="300"/>
      <c r="K4" s="111"/>
    </row>
    <row r="5" spans="1:50" ht="3.75" customHeight="1">
      <c r="K5" s="111"/>
    </row>
    <row r="6" spans="1:50" s="36" customFormat="1" ht="10.5" customHeight="1">
      <c r="A6" s="291" t="s">
        <v>223</v>
      </c>
      <c r="B6" s="292"/>
      <c r="C6" s="297" t="s">
        <v>26</v>
      </c>
      <c r="D6" s="298"/>
      <c r="E6" s="298"/>
      <c r="F6" s="298"/>
      <c r="G6" s="298"/>
      <c r="H6" s="298"/>
      <c r="I6" s="298"/>
      <c r="J6" s="299"/>
      <c r="L6"/>
      <c r="M6" s="106"/>
      <c r="N6" s="111"/>
      <c r="O6" s="111"/>
      <c r="P6" s="111"/>
      <c r="Q6" s="111"/>
      <c r="R6" s="111"/>
      <c r="S6" s="111"/>
      <c r="T6" s="111"/>
      <c r="U6" s="111"/>
      <c r="V6" s="111"/>
      <c r="W6" s="111"/>
      <c r="X6" s="111"/>
      <c r="Y6" s="111"/>
      <c r="Z6" s="106"/>
      <c r="AA6" s="106"/>
      <c r="AB6" s="106"/>
      <c r="AC6" s="106"/>
      <c r="AD6" s="106"/>
      <c r="AE6" s="106"/>
      <c r="AF6" s="106"/>
      <c r="AG6" s="106"/>
      <c r="AH6" s="106"/>
      <c r="AI6" s="106"/>
    </row>
    <row r="7" spans="1:50" s="36" customFormat="1" ht="10.5" customHeight="1">
      <c r="A7" s="293"/>
      <c r="B7" s="294"/>
      <c r="C7" s="162" t="s">
        <v>45</v>
      </c>
      <c r="D7" s="162" t="s">
        <v>31</v>
      </c>
      <c r="E7" s="162" t="s">
        <v>42</v>
      </c>
      <c r="F7" s="162" t="s">
        <v>44</v>
      </c>
      <c r="G7" s="162" t="s">
        <v>33</v>
      </c>
      <c r="H7" s="162" t="s">
        <v>35</v>
      </c>
      <c r="I7" s="162" t="s">
        <v>37</v>
      </c>
      <c r="J7" s="163" t="s">
        <v>39</v>
      </c>
      <c r="L7"/>
      <c r="M7" s="106"/>
      <c r="N7" s="106"/>
      <c r="O7" s="106"/>
      <c r="P7" s="106"/>
      <c r="Q7" s="106"/>
      <c r="R7" s="106"/>
      <c r="S7" s="106"/>
      <c r="T7" s="106"/>
      <c r="U7" s="106"/>
      <c r="V7" s="106"/>
      <c r="W7" s="106"/>
      <c r="X7" s="106"/>
      <c r="Y7" s="106"/>
      <c r="Z7" s="106"/>
      <c r="AA7" s="106"/>
      <c r="AB7" s="106"/>
      <c r="AC7" s="106"/>
      <c r="AD7" s="106"/>
      <c r="AE7" s="106"/>
      <c r="AF7" s="106"/>
      <c r="AG7" s="106"/>
      <c r="AH7" s="106"/>
      <c r="AI7" s="106"/>
    </row>
    <row r="8" spans="1:50" s="36" customFormat="1" ht="10.5" customHeight="1">
      <c r="A8" s="295"/>
      <c r="B8" s="296"/>
      <c r="C8" s="164">
        <v>900</v>
      </c>
      <c r="D8" s="164" t="s">
        <v>41</v>
      </c>
      <c r="E8" s="164" t="s">
        <v>43</v>
      </c>
      <c r="F8" s="164" t="s">
        <v>32</v>
      </c>
      <c r="G8" s="164" t="s">
        <v>34</v>
      </c>
      <c r="H8" s="164" t="s">
        <v>36</v>
      </c>
      <c r="I8" s="164" t="s">
        <v>38</v>
      </c>
      <c r="J8" s="165" t="s">
        <v>40</v>
      </c>
      <c r="L8"/>
      <c r="M8" s="106"/>
      <c r="N8" s="122"/>
      <c r="O8" s="123"/>
      <c r="P8" s="123"/>
      <c r="Q8" s="123"/>
      <c r="R8" s="123"/>
      <c r="S8" s="123"/>
      <c r="T8" s="123"/>
      <c r="U8" s="123"/>
      <c r="V8" s="123"/>
      <c r="W8" s="123"/>
      <c r="X8" s="123"/>
      <c r="Y8" s="123"/>
      <c r="Z8" s="123"/>
      <c r="AA8" s="123"/>
      <c r="AB8" s="123"/>
      <c r="AC8" s="123"/>
      <c r="AD8" s="123"/>
      <c r="AE8" s="123"/>
      <c r="AF8" s="123"/>
      <c r="AG8" s="123"/>
      <c r="AH8" s="123"/>
      <c r="AI8" s="123"/>
      <c r="AJ8" s="124"/>
      <c r="AK8" s="124"/>
      <c r="AL8" s="124"/>
      <c r="AM8" s="124"/>
      <c r="AN8" s="124"/>
      <c r="AO8" s="124"/>
      <c r="AP8" s="124"/>
      <c r="AQ8" s="124"/>
      <c r="AR8" s="124"/>
      <c r="AS8" s="124"/>
      <c r="AT8" s="124"/>
      <c r="AU8" s="124"/>
      <c r="AV8" s="124"/>
      <c r="AW8" s="124"/>
      <c r="AX8" s="124"/>
    </row>
    <row r="9" spans="1:50" s="106" customFormat="1" ht="2.25" customHeight="1">
      <c r="A9" s="157"/>
      <c r="B9" s="22"/>
      <c r="C9" s="50"/>
      <c r="D9" s="50"/>
      <c r="E9" s="50"/>
      <c r="F9" s="50"/>
      <c r="G9" s="50"/>
      <c r="H9" s="50"/>
      <c r="I9" s="166"/>
      <c r="J9" s="177"/>
      <c r="L9"/>
      <c r="N9" s="122"/>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row>
    <row r="10" spans="1:50" s="106" customFormat="1" ht="9.75" customHeight="1">
      <c r="A10" s="157"/>
      <c r="B10" s="232" t="s">
        <v>131</v>
      </c>
      <c r="C10" s="258">
        <v>1</v>
      </c>
      <c r="D10" s="258">
        <v>1.1000000000000001</v>
      </c>
      <c r="E10" s="258">
        <v>1.3</v>
      </c>
      <c r="F10" s="258">
        <v>1.4</v>
      </c>
      <c r="G10" s="258">
        <v>1.7</v>
      </c>
      <c r="H10" s="258">
        <v>2</v>
      </c>
      <c r="I10" s="258">
        <v>2.4</v>
      </c>
      <c r="J10" s="261">
        <v>2.9</v>
      </c>
      <c r="K10" s="236">
        <v>2</v>
      </c>
      <c r="M10" s="122"/>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row>
    <row r="11" spans="1:50" s="106" customFormat="1" ht="2.25" customHeight="1">
      <c r="A11" s="157"/>
      <c r="B11" s="22"/>
      <c r="C11" s="50"/>
      <c r="D11" s="50"/>
      <c r="E11" s="50"/>
      <c r="F11" s="50"/>
      <c r="G11" s="50"/>
      <c r="H11" s="50"/>
      <c r="I11" s="50"/>
      <c r="J11" s="179"/>
      <c r="K11" s="240"/>
      <c r="M11" s="122"/>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row>
    <row r="12" spans="1:50" s="8" customFormat="1" ht="9.75" customHeight="1">
      <c r="A12" s="133"/>
      <c r="B12" s="128" t="s">
        <v>64</v>
      </c>
      <c r="C12" s="135">
        <v>20.420000000000002</v>
      </c>
      <c r="D12" s="135">
        <v>22.38</v>
      </c>
      <c r="E12" s="135">
        <v>26.97</v>
      </c>
      <c r="F12" s="135">
        <v>30.33</v>
      </c>
      <c r="G12" s="135">
        <v>35.76</v>
      </c>
      <c r="H12" s="135">
        <v>41.69</v>
      </c>
      <c r="I12" s="135">
        <v>50.41</v>
      </c>
      <c r="J12" s="178">
        <v>66.23</v>
      </c>
      <c r="L12"/>
    </row>
    <row r="13" spans="1:50" s="8" customFormat="1" ht="9.75" customHeight="1">
      <c r="A13" s="133"/>
      <c r="B13" s="127" t="s">
        <v>65</v>
      </c>
      <c r="C13" s="135">
        <v>14.26</v>
      </c>
      <c r="D13" s="135">
        <v>15.879999999999999</v>
      </c>
      <c r="E13" s="135">
        <v>18.82</v>
      </c>
      <c r="F13" s="135">
        <v>21.3</v>
      </c>
      <c r="G13" s="135">
        <v>25.5</v>
      </c>
      <c r="H13" s="135">
        <v>30.13</v>
      </c>
      <c r="I13" s="135">
        <v>35.71</v>
      </c>
      <c r="J13" s="178">
        <v>46.67</v>
      </c>
      <c r="L13"/>
    </row>
    <row r="14" spans="1:50" s="8" customFormat="1" ht="9.75" customHeight="1">
      <c r="A14" s="133"/>
      <c r="B14" s="199" t="s">
        <v>66</v>
      </c>
      <c r="C14" s="135">
        <v>1.24</v>
      </c>
      <c r="D14" s="135">
        <v>1.31</v>
      </c>
      <c r="E14" s="135">
        <v>1.57</v>
      </c>
      <c r="F14" s="135">
        <v>1.88</v>
      </c>
      <c r="G14" s="135">
        <v>2.16</v>
      </c>
      <c r="H14" s="135">
        <v>2.35</v>
      </c>
      <c r="I14" s="135">
        <v>2.89</v>
      </c>
      <c r="J14" s="179">
        <v>3.68</v>
      </c>
      <c r="L14"/>
    </row>
    <row r="15" spans="1:50" s="8" customFormat="1" ht="9.75" customHeight="1">
      <c r="A15" s="133"/>
      <c r="B15" s="199" t="s">
        <v>67</v>
      </c>
      <c r="C15" s="135">
        <v>2.09</v>
      </c>
      <c r="D15" s="135">
        <v>2.27</v>
      </c>
      <c r="E15" s="135">
        <v>2.4900000000000002</v>
      </c>
      <c r="F15" s="135">
        <v>2.87</v>
      </c>
      <c r="G15" s="135">
        <v>2.97</v>
      </c>
      <c r="H15" s="135">
        <v>3.61</v>
      </c>
      <c r="I15" s="135">
        <v>4.5999999999999996</v>
      </c>
      <c r="J15" s="179">
        <v>5.92</v>
      </c>
      <c r="L15"/>
    </row>
    <row r="16" spans="1:50" s="8" customFormat="1" ht="9.75" customHeight="1">
      <c r="A16" s="133"/>
      <c r="B16" s="199" t="s">
        <v>68</v>
      </c>
      <c r="C16" s="135">
        <v>1.01</v>
      </c>
      <c r="D16" s="135">
        <v>1.06</v>
      </c>
      <c r="E16" s="135">
        <v>1.43</v>
      </c>
      <c r="F16" s="135">
        <v>1.68</v>
      </c>
      <c r="G16" s="135">
        <v>1.84</v>
      </c>
      <c r="H16" s="135">
        <v>2.0699999999999998</v>
      </c>
      <c r="I16" s="135">
        <v>3</v>
      </c>
      <c r="J16" s="179">
        <v>4.3099999999999996</v>
      </c>
      <c r="L16"/>
      <c r="M16" s="8" t="s">
        <v>10</v>
      </c>
      <c r="N16" s="8" t="s">
        <v>10</v>
      </c>
    </row>
    <row r="17" spans="1:12" s="8" customFormat="1" ht="9.75" customHeight="1">
      <c r="A17" s="133"/>
      <c r="B17" s="128" t="s">
        <v>6</v>
      </c>
      <c r="C17" s="135">
        <v>19.53</v>
      </c>
      <c r="D17" s="135">
        <v>22.82</v>
      </c>
      <c r="E17" s="135">
        <v>25.9</v>
      </c>
      <c r="F17" s="135">
        <v>32.33</v>
      </c>
      <c r="G17" s="135">
        <v>39.22</v>
      </c>
      <c r="H17" s="135">
        <v>49.57</v>
      </c>
      <c r="I17" s="135">
        <v>59.26</v>
      </c>
      <c r="J17" s="178">
        <v>76.25</v>
      </c>
      <c r="L17"/>
    </row>
    <row r="18" spans="1:12" s="8" customFormat="1" ht="9.75" customHeight="1">
      <c r="A18" s="133"/>
      <c r="B18" s="128" t="s">
        <v>51</v>
      </c>
      <c r="C18" s="135">
        <v>9.3800000000000008</v>
      </c>
      <c r="D18" s="135">
        <v>11.61</v>
      </c>
      <c r="E18" s="135">
        <v>12.91</v>
      </c>
      <c r="F18" s="135">
        <v>15.51</v>
      </c>
      <c r="G18" s="135">
        <v>19.010000000000002</v>
      </c>
      <c r="H18" s="135">
        <v>23.78</v>
      </c>
      <c r="I18" s="135">
        <v>28.31</v>
      </c>
      <c r="J18" s="178">
        <v>35.86</v>
      </c>
      <c r="L18"/>
    </row>
    <row r="19" spans="1:12" s="8" customFormat="1" ht="9.75" customHeight="1">
      <c r="A19" s="133"/>
      <c r="B19" s="128" t="s">
        <v>69</v>
      </c>
      <c r="C19" s="135">
        <v>4.1399999999999997</v>
      </c>
      <c r="D19" s="135">
        <v>5.0999999999999996</v>
      </c>
      <c r="E19" s="135">
        <v>5.04</v>
      </c>
      <c r="F19" s="135">
        <v>6.26</v>
      </c>
      <c r="G19" s="135">
        <v>7.99</v>
      </c>
      <c r="H19" s="135">
        <v>9.7899999999999991</v>
      </c>
      <c r="I19" s="135">
        <v>11.3</v>
      </c>
      <c r="J19" s="179">
        <v>14.43</v>
      </c>
      <c r="L19"/>
    </row>
    <row r="20" spans="1:12" s="8" customFormat="1" ht="9.75" customHeight="1">
      <c r="A20" s="133"/>
      <c r="B20" s="188" t="s">
        <v>17</v>
      </c>
      <c r="C20" s="235" t="s">
        <v>163</v>
      </c>
      <c r="D20" s="135">
        <v>9.32</v>
      </c>
      <c r="E20" s="235" t="s">
        <v>164</v>
      </c>
      <c r="F20" s="135">
        <v>11.76</v>
      </c>
      <c r="G20" s="135">
        <v>13.709999999999999</v>
      </c>
      <c r="H20" s="135">
        <v>16.61</v>
      </c>
      <c r="I20" s="135">
        <v>19.96</v>
      </c>
      <c r="J20" s="179">
        <v>24.69</v>
      </c>
      <c r="L20"/>
    </row>
    <row r="21" spans="1:12" s="8" customFormat="1" ht="9.75" customHeight="1">
      <c r="A21" s="133"/>
      <c r="B21" s="48" t="s">
        <v>52</v>
      </c>
      <c r="C21" s="135">
        <v>3.23</v>
      </c>
      <c r="D21" s="135">
        <v>2.97</v>
      </c>
      <c r="E21" s="135">
        <v>3.99</v>
      </c>
      <c r="F21" s="135">
        <v>4.22</v>
      </c>
      <c r="G21" s="135">
        <v>4.91</v>
      </c>
      <c r="H21" s="135">
        <v>5.85</v>
      </c>
      <c r="I21" s="135">
        <v>7.64</v>
      </c>
      <c r="J21" s="179">
        <v>9.7200000000000006</v>
      </c>
      <c r="L21"/>
    </row>
    <row r="22" spans="1:12" s="8" customFormat="1" ht="9.75" customHeight="1">
      <c r="A22" s="133"/>
      <c r="B22" s="128" t="s">
        <v>12</v>
      </c>
      <c r="C22" s="135">
        <v>8.66</v>
      </c>
      <c r="D22" s="135">
        <v>10.33</v>
      </c>
      <c r="E22" s="135">
        <v>12.24</v>
      </c>
      <c r="F22" s="135">
        <v>13.89</v>
      </c>
      <c r="G22" s="135">
        <v>16.61</v>
      </c>
      <c r="H22" s="135">
        <v>19.48</v>
      </c>
      <c r="I22" s="135">
        <v>23.91</v>
      </c>
      <c r="J22" s="179">
        <v>31.24</v>
      </c>
      <c r="L22"/>
    </row>
    <row r="23" spans="1:12" s="8" customFormat="1" ht="9.75" customHeight="1">
      <c r="A23" s="133"/>
      <c r="B23" s="48" t="s">
        <v>57</v>
      </c>
      <c r="C23" s="135">
        <v>2.04</v>
      </c>
      <c r="D23" s="135">
        <v>2.72</v>
      </c>
      <c r="E23" s="135">
        <v>2.69</v>
      </c>
      <c r="F23" s="135">
        <v>3.48</v>
      </c>
      <c r="G23" s="135">
        <v>4.21</v>
      </c>
      <c r="H23" s="135">
        <v>4.88</v>
      </c>
      <c r="I23" s="135">
        <v>5.61</v>
      </c>
      <c r="J23" s="179">
        <v>7.01</v>
      </c>
      <c r="L23"/>
    </row>
    <row r="24" spans="1:12" s="8" customFormat="1" ht="9.75" customHeight="1">
      <c r="A24" s="133"/>
      <c r="B24" s="128" t="s">
        <v>7</v>
      </c>
      <c r="C24" s="135">
        <v>2.37</v>
      </c>
      <c r="D24" s="135">
        <v>2.66</v>
      </c>
      <c r="E24" s="135">
        <v>2.93</v>
      </c>
      <c r="F24" s="135">
        <v>3.51</v>
      </c>
      <c r="G24" s="135">
        <v>4.26</v>
      </c>
      <c r="H24" s="135">
        <v>5.14</v>
      </c>
      <c r="I24" s="135">
        <v>5.62</v>
      </c>
      <c r="J24" s="179">
        <v>7.06</v>
      </c>
      <c r="L24"/>
    </row>
    <row r="25" spans="1:12" s="8" customFormat="1" ht="9.75" customHeight="1">
      <c r="A25" s="133"/>
      <c r="B25" s="128" t="s">
        <v>15</v>
      </c>
      <c r="C25" s="135">
        <v>1.8399999999999999</v>
      </c>
      <c r="D25" s="135">
        <v>1.9799999999999995</v>
      </c>
      <c r="E25" s="135">
        <v>2.89</v>
      </c>
      <c r="F25" s="135">
        <v>2.71</v>
      </c>
      <c r="G25" s="135">
        <v>2.9800000000000004</v>
      </c>
      <c r="H25" s="135">
        <v>3.580000000000001</v>
      </c>
      <c r="I25" s="135">
        <v>4.1000000000000005</v>
      </c>
      <c r="J25" s="179">
        <v>4.6700000000000008</v>
      </c>
      <c r="L25"/>
    </row>
    <row r="26" spans="1:12" s="8" customFormat="1" ht="9.75" customHeight="1">
      <c r="A26" s="133"/>
      <c r="B26" s="128" t="s">
        <v>87</v>
      </c>
      <c r="C26" s="135">
        <v>13.94</v>
      </c>
      <c r="D26" s="135">
        <v>15.26</v>
      </c>
      <c r="E26" s="135">
        <v>16.75</v>
      </c>
      <c r="F26" s="135">
        <v>20.170000000000002</v>
      </c>
      <c r="G26" s="135">
        <v>24.68</v>
      </c>
      <c r="H26" s="135">
        <v>28.34</v>
      </c>
      <c r="I26" s="135">
        <v>32.17</v>
      </c>
      <c r="J26" s="179">
        <v>42.86</v>
      </c>
      <c r="L26"/>
    </row>
    <row r="27" spans="1:12" s="8" customFormat="1" ht="9.75" customHeight="1">
      <c r="A27" s="133"/>
      <c r="B27" s="127" t="s">
        <v>88</v>
      </c>
      <c r="C27" s="135">
        <v>10.5</v>
      </c>
      <c r="D27" s="135">
        <v>11.68</v>
      </c>
      <c r="E27" s="135">
        <v>12.65</v>
      </c>
      <c r="F27" s="135">
        <v>15.38</v>
      </c>
      <c r="G27" s="135">
        <v>19.149999999999999</v>
      </c>
      <c r="H27" s="135">
        <v>21.95</v>
      </c>
      <c r="I27" s="135">
        <v>24.69</v>
      </c>
      <c r="J27" s="179">
        <v>32.979999999999997</v>
      </c>
      <c r="L27"/>
    </row>
    <row r="28" spans="1:12" s="8" customFormat="1" ht="9.75" customHeight="1">
      <c r="A28" s="133"/>
      <c r="B28" s="127" t="s">
        <v>89</v>
      </c>
      <c r="C28" s="135">
        <v>2.75</v>
      </c>
      <c r="D28" s="135">
        <v>3.13</v>
      </c>
      <c r="E28" s="135">
        <v>3.41</v>
      </c>
      <c r="F28" s="135">
        <v>3.6399999999999997</v>
      </c>
      <c r="G28" s="135">
        <v>4.6500000000000004</v>
      </c>
      <c r="H28" s="135">
        <v>5.29</v>
      </c>
      <c r="I28" s="135">
        <v>6.04</v>
      </c>
      <c r="J28" s="179">
        <v>7.42</v>
      </c>
      <c r="L28"/>
    </row>
    <row r="29" spans="1:12" s="8" customFormat="1" ht="9.75" customHeight="1">
      <c r="A29" s="133"/>
      <c r="B29" s="200" t="s">
        <v>93</v>
      </c>
      <c r="C29" s="135">
        <v>3.04</v>
      </c>
      <c r="D29" s="135">
        <v>2.29</v>
      </c>
      <c r="E29" s="135">
        <v>2.15</v>
      </c>
      <c r="F29" s="135">
        <v>3.12</v>
      </c>
      <c r="G29" s="135">
        <v>3.45</v>
      </c>
      <c r="H29" s="135">
        <v>3.96</v>
      </c>
      <c r="I29" s="135">
        <v>4.6900000000000004</v>
      </c>
      <c r="J29" s="179">
        <v>6.55</v>
      </c>
      <c r="L29"/>
    </row>
    <row r="30" spans="1:12" s="8" customFormat="1" ht="9.75" customHeight="1">
      <c r="A30" s="133"/>
      <c r="B30" s="200" t="s">
        <v>94</v>
      </c>
      <c r="C30" s="135">
        <v>1.86</v>
      </c>
      <c r="D30" s="135">
        <v>2.82</v>
      </c>
      <c r="E30" s="135">
        <v>3.16</v>
      </c>
      <c r="F30" s="135">
        <v>3.76</v>
      </c>
      <c r="G30" s="135">
        <v>4.91</v>
      </c>
      <c r="H30" s="135">
        <v>5.76</v>
      </c>
      <c r="I30" s="135">
        <v>6.51</v>
      </c>
      <c r="J30" s="179">
        <v>8.6300000000000008</v>
      </c>
      <c r="L30"/>
    </row>
    <row r="31" spans="1:12" s="8" customFormat="1" ht="9.75" customHeight="1">
      <c r="A31" s="133"/>
      <c r="B31" s="127" t="s">
        <v>90</v>
      </c>
      <c r="C31" s="238" t="s">
        <v>151</v>
      </c>
      <c r="D31" s="241" t="s">
        <v>165</v>
      </c>
      <c r="E31" s="234" t="s">
        <v>166</v>
      </c>
      <c r="F31" s="234" t="s">
        <v>167</v>
      </c>
      <c r="G31" s="234">
        <v>1.74</v>
      </c>
      <c r="H31" s="135">
        <v>1.91</v>
      </c>
      <c r="I31" s="135">
        <v>2.04</v>
      </c>
      <c r="J31" s="179">
        <v>2.5599999999999996</v>
      </c>
      <c r="L31"/>
    </row>
    <row r="32" spans="1:12" s="8" customFormat="1" ht="9.75" customHeight="1">
      <c r="A32" s="133"/>
      <c r="B32" s="127" t="s">
        <v>91</v>
      </c>
      <c r="C32" s="135">
        <v>2.2599999999999998</v>
      </c>
      <c r="D32" s="135">
        <v>2.2599999999999998</v>
      </c>
      <c r="E32" s="135">
        <v>2.77</v>
      </c>
      <c r="F32" s="135">
        <v>3.41</v>
      </c>
      <c r="G32" s="135">
        <v>3.66</v>
      </c>
      <c r="H32" s="135">
        <v>4.37</v>
      </c>
      <c r="I32" s="135">
        <v>5.24</v>
      </c>
      <c r="J32" s="179">
        <v>7.1</v>
      </c>
      <c r="L32"/>
    </row>
    <row r="33" spans="1:13" s="8" customFormat="1" ht="9.75" customHeight="1">
      <c r="A33" s="133"/>
      <c r="B33" s="127" t="s">
        <v>82</v>
      </c>
      <c r="C33" s="135">
        <v>17.239999999999998</v>
      </c>
      <c r="D33" s="135">
        <v>18.36</v>
      </c>
      <c r="E33" s="135">
        <v>20.68</v>
      </c>
      <c r="F33" s="135">
        <v>23.23</v>
      </c>
      <c r="G33" s="135">
        <v>29.39</v>
      </c>
      <c r="H33" s="135">
        <v>32.299999999999997</v>
      </c>
      <c r="I33" s="135">
        <v>38.44</v>
      </c>
      <c r="J33" s="179">
        <v>48.52</v>
      </c>
      <c r="L33"/>
    </row>
    <row r="34" spans="1:13" s="8" customFormat="1" ht="9.75" customHeight="1">
      <c r="A34" s="133"/>
      <c r="B34" s="128" t="s">
        <v>96</v>
      </c>
      <c r="C34" s="135">
        <v>9.39</v>
      </c>
      <c r="D34" s="135">
        <v>10.31</v>
      </c>
      <c r="E34" s="135">
        <v>11.62</v>
      </c>
      <c r="F34" s="135">
        <v>13.42</v>
      </c>
      <c r="G34" s="135">
        <v>17.16</v>
      </c>
      <c r="H34" s="135">
        <v>19.190000000000001</v>
      </c>
      <c r="I34" s="135">
        <v>22.91</v>
      </c>
      <c r="J34" s="179">
        <v>29.85</v>
      </c>
      <c r="L34"/>
      <c r="M34" s="8" t="s">
        <v>10</v>
      </c>
    </row>
    <row r="35" spans="1:13" s="8" customFormat="1" ht="9.75" customHeight="1">
      <c r="A35" s="133"/>
      <c r="B35" s="199" t="s">
        <v>84</v>
      </c>
      <c r="C35" s="135">
        <v>0.86</v>
      </c>
      <c r="D35" s="135">
        <v>0.82</v>
      </c>
      <c r="E35" s="135">
        <v>1.1000000000000001</v>
      </c>
      <c r="F35" s="135">
        <v>0.9</v>
      </c>
      <c r="G35" s="135">
        <v>1.26</v>
      </c>
      <c r="H35" s="135">
        <v>1.51</v>
      </c>
      <c r="I35" s="135">
        <v>1.66</v>
      </c>
      <c r="J35" s="179">
        <v>1.79</v>
      </c>
      <c r="L35"/>
    </row>
    <row r="36" spans="1:13" s="8" customFormat="1" ht="9.75" customHeight="1">
      <c r="A36" s="133"/>
      <c r="B36" s="201" t="s">
        <v>221</v>
      </c>
      <c r="C36" s="135"/>
      <c r="D36" s="135"/>
      <c r="E36" s="135"/>
      <c r="F36" s="135"/>
      <c r="G36" s="135"/>
      <c r="H36" s="135"/>
      <c r="I36" s="135"/>
      <c r="J36" s="179"/>
      <c r="L36"/>
    </row>
    <row r="37" spans="1:13" s="8" customFormat="1" ht="9.75" customHeight="1">
      <c r="A37" s="133"/>
      <c r="B37" s="198" t="s">
        <v>222</v>
      </c>
      <c r="C37" s="135">
        <v>2.89</v>
      </c>
      <c r="D37" s="135">
        <v>3.29</v>
      </c>
      <c r="E37" s="135">
        <v>3.89</v>
      </c>
      <c r="F37" s="135">
        <v>4.0999999999999996</v>
      </c>
      <c r="G37" s="135">
        <v>5.04</v>
      </c>
      <c r="H37" s="135">
        <v>5.35</v>
      </c>
      <c r="I37" s="135">
        <v>6.36</v>
      </c>
      <c r="J37" s="179">
        <v>7.59</v>
      </c>
      <c r="L37"/>
    </row>
    <row r="38" spans="1:13" s="8" customFormat="1" ht="9.75" customHeight="1">
      <c r="A38" s="133"/>
      <c r="B38" s="128" t="s">
        <v>92</v>
      </c>
      <c r="C38" s="135">
        <v>2.88</v>
      </c>
      <c r="D38" s="135">
        <v>2.87</v>
      </c>
      <c r="E38" s="135">
        <v>3.03</v>
      </c>
      <c r="F38" s="135">
        <v>3.55</v>
      </c>
      <c r="G38" s="135">
        <v>4.25</v>
      </c>
      <c r="H38" s="135">
        <v>4.5599999999999996</v>
      </c>
      <c r="I38" s="135">
        <v>5.19</v>
      </c>
      <c r="J38" s="179">
        <v>5.97</v>
      </c>
      <c r="L38"/>
    </row>
    <row r="39" spans="1:13" s="8" customFormat="1" ht="9.75" customHeight="1">
      <c r="A39" s="133"/>
      <c r="B39" s="129" t="s">
        <v>100</v>
      </c>
      <c r="C39" s="135">
        <v>0.69</v>
      </c>
      <c r="D39" s="135">
        <v>0.6</v>
      </c>
      <c r="E39" s="176">
        <v>0.76</v>
      </c>
      <c r="F39" s="135">
        <v>0.93</v>
      </c>
      <c r="G39" s="135">
        <v>1.18</v>
      </c>
      <c r="H39" s="135">
        <v>1.1399999999999999</v>
      </c>
      <c r="I39" s="135">
        <v>1.69</v>
      </c>
      <c r="J39" s="179">
        <v>2.39</v>
      </c>
      <c r="L39"/>
    </row>
    <row r="40" spans="1:13" s="8" customFormat="1" ht="9.75" customHeight="1">
      <c r="A40" s="133"/>
      <c r="B40" s="127" t="s">
        <v>54</v>
      </c>
      <c r="C40" s="242" t="s">
        <v>168</v>
      </c>
      <c r="D40" s="241" t="s">
        <v>169</v>
      </c>
      <c r="E40" s="241" t="s">
        <v>170</v>
      </c>
      <c r="F40" s="241" t="s">
        <v>171</v>
      </c>
      <c r="G40" s="243" t="s">
        <v>172</v>
      </c>
      <c r="H40" s="235" t="s">
        <v>173</v>
      </c>
      <c r="I40" s="235">
        <v>1.04</v>
      </c>
      <c r="J40" s="179">
        <v>1.39</v>
      </c>
      <c r="L40"/>
    </row>
    <row r="41" spans="1:13" s="8" customFormat="1" ht="9.75" customHeight="1">
      <c r="A41" s="133"/>
      <c r="B41" s="127" t="s">
        <v>70</v>
      </c>
      <c r="C41" s="135">
        <v>1.41</v>
      </c>
      <c r="D41" s="135">
        <v>1.55</v>
      </c>
      <c r="E41" s="135">
        <v>2.1</v>
      </c>
      <c r="F41" s="135">
        <v>2.39</v>
      </c>
      <c r="G41" s="135">
        <v>2.6</v>
      </c>
      <c r="H41" s="135">
        <v>3.04</v>
      </c>
      <c r="I41" s="135">
        <v>4.62</v>
      </c>
      <c r="J41" s="179">
        <v>4.97</v>
      </c>
      <c r="L41"/>
    </row>
    <row r="42" spans="1:13" s="8" customFormat="1" ht="9.75" customHeight="1">
      <c r="A42" s="133"/>
      <c r="B42" s="127" t="s">
        <v>95</v>
      </c>
      <c r="C42" s="135">
        <v>6.25</v>
      </c>
      <c r="D42" s="135">
        <v>7.99</v>
      </c>
      <c r="E42" s="135">
        <v>8.4700000000000006</v>
      </c>
      <c r="F42" s="135">
        <v>9.67</v>
      </c>
      <c r="G42" s="135">
        <v>12.07</v>
      </c>
      <c r="H42" s="135">
        <v>14.370000000000001</v>
      </c>
      <c r="I42" s="135">
        <v>17.23</v>
      </c>
      <c r="J42" s="179">
        <v>21.680000000000003</v>
      </c>
      <c r="L42"/>
    </row>
    <row r="43" spans="1:13" s="8" customFormat="1" ht="10.5" customHeight="1">
      <c r="A43" s="133"/>
      <c r="B43" s="127" t="s">
        <v>130</v>
      </c>
      <c r="C43" s="135"/>
      <c r="D43" s="135"/>
      <c r="E43" s="135"/>
      <c r="F43" s="135"/>
      <c r="G43" s="135"/>
      <c r="H43" s="135"/>
      <c r="I43" s="135"/>
      <c r="J43" s="179"/>
      <c r="L43"/>
    </row>
    <row r="44" spans="1:13" s="8" customFormat="1" ht="9.75" customHeight="1">
      <c r="A44" s="133"/>
      <c r="B44" s="127" t="s">
        <v>71</v>
      </c>
      <c r="C44" s="135">
        <v>6.3</v>
      </c>
      <c r="D44" s="135">
        <v>7.27</v>
      </c>
      <c r="E44" s="135">
        <v>8.5399999999999991</v>
      </c>
      <c r="F44" s="135">
        <v>9.56</v>
      </c>
      <c r="G44" s="135">
        <v>12.46</v>
      </c>
      <c r="H44" s="135">
        <v>12.48</v>
      </c>
      <c r="I44" s="135">
        <v>15.15</v>
      </c>
      <c r="J44" s="179">
        <v>19.23</v>
      </c>
      <c r="L44"/>
    </row>
    <row r="45" spans="1:13" s="8" customFormat="1" ht="9.75" customHeight="1">
      <c r="A45" s="133"/>
      <c r="B45" s="127" t="s">
        <v>98</v>
      </c>
      <c r="C45" s="242" t="s">
        <v>174</v>
      </c>
      <c r="D45" s="235">
        <v>1.43</v>
      </c>
      <c r="E45" s="135">
        <v>1.3</v>
      </c>
      <c r="F45" s="135">
        <v>1.7</v>
      </c>
      <c r="G45" s="135">
        <v>1.82</v>
      </c>
      <c r="H45" s="135">
        <v>2</v>
      </c>
      <c r="I45" s="135">
        <v>2.29</v>
      </c>
      <c r="J45" s="179">
        <v>2.73</v>
      </c>
      <c r="L45"/>
    </row>
    <row r="46" spans="1:13" s="8" customFormat="1" ht="2.25" customHeight="1">
      <c r="A46" s="133"/>
      <c r="B46" s="128"/>
      <c r="C46" s="135"/>
      <c r="D46" s="135"/>
      <c r="E46" s="135"/>
      <c r="F46" s="135"/>
      <c r="G46" s="135"/>
      <c r="H46" s="138"/>
      <c r="I46" s="138"/>
      <c r="J46" s="179"/>
      <c r="L46"/>
    </row>
    <row r="47" spans="1:13" s="8" customFormat="1" ht="10.5" customHeight="1">
      <c r="A47" s="133"/>
      <c r="B47" s="51" t="s">
        <v>18</v>
      </c>
      <c r="C47" s="140">
        <v>113.05</v>
      </c>
      <c r="D47" s="140">
        <v>128.19</v>
      </c>
      <c r="E47" s="140">
        <v>146.47</v>
      </c>
      <c r="F47" s="140">
        <v>170.06</v>
      </c>
      <c r="G47" s="140">
        <v>206.69</v>
      </c>
      <c r="H47" s="140">
        <v>242.2</v>
      </c>
      <c r="I47" s="140">
        <v>288.86</v>
      </c>
      <c r="J47" s="180">
        <v>370.24</v>
      </c>
      <c r="K47" s="10"/>
      <c r="L47"/>
      <c r="M47" s="10"/>
    </row>
    <row r="48" spans="1:13" s="8" customFormat="1" ht="2.25" customHeight="1">
      <c r="A48" s="133"/>
      <c r="B48" s="51"/>
      <c r="C48" s="142"/>
      <c r="D48" s="142"/>
      <c r="E48" s="142"/>
      <c r="F48" s="142"/>
      <c r="G48" s="142"/>
      <c r="H48" s="142"/>
      <c r="I48" s="142"/>
      <c r="J48" s="178"/>
      <c r="K48" s="10"/>
      <c r="L48"/>
      <c r="M48" s="10"/>
    </row>
    <row r="49" spans="1:35" s="8" customFormat="1" ht="9.75" customHeight="1">
      <c r="A49" s="133"/>
      <c r="B49" s="128" t="s">
        <v>8</v>
      </c>
      <c r="C49" s="135">
        <v>15.24</v>
      </c>
      <c r="D49" s="135">
        <v>17.23</v>
      </c>
      <c r="E49" s="135">
        <v>20.29</v>
      </c>
      <c r="F49" s="135">
        <v>22.7</v>
      </c>
      <c r="G49" s="135">
        <v>26.74</v>
      </c>
      <c r="H49" s="135">
        <v>32.200000000000003</v>
      </c>
      <c r="I49" s="135">
        <v>39.17</v>
      </c>
      <c r="J49" s="179">
        <v>49.59</v>
      </c>
      <c r="L49"/>
    </row>
    <row r="50" spans="1:35" s="8" customFormat="1" ht="9" customHeight="1">
      <c r="A50" s="133"/>
      <c r="B50" s="128" t="s">
        <v>132</v>
      </c>
      <c r="C50" s="234" t="s">
        <v>175</v>
      </c>
      <c r="D50" s="234" t="s">
        <v>176</v>
      </c>
      <c r="E50" s="234" t="s">
        <v>177</v>
      </c>
      <c r="F50" s="234" t="s">
        <v>178</v>
      </c>
      <c r="G50" s="235" t="s">
        <v>179</v>
      </c>
      <c r="H50" s="135">
        <v>8.11</v>
      </c>
      <c r="I50" s="135">
        <v>9.06</v>
      </c>
      <c r="J50" s="179">
        <v>10.479999999999999</v>
      </c>
      <c r="L50"/>
    </row>
    <row r="51" spans="1:35" s="8" customFormat="1" ht="9" customHeight="1">
      <c r="A51" s="133"/>
      <c r="B51" s="202" t="s">
        <v>133</v>
      </c>
      <c r="C51" s="235" t="s">
        <v>173</v>
      </c>
      <c r="D51" s="235" t="s">
        <v>180</v>
      </c>
      <c r="E51" s="234" t="s">
        <v>181</v>
      </c>
      <c r="F51" s="135">
        <v>1.6300000000000001</v>
      </c>
      <c r="G51" s="135">
        <v>2.0499999999999998</v>
      </c>
      <c r="H51" s="135">
        <v>2</v>
      </c>
      <c r="I51" s="135">
        <v>2.2599999999999998</v>
      </c>
      <c r="J51" s="179">
        <v>3.0999999999999996</v>
      </c>
      <c r="L51"/>
    </row>
    <row r="52" spans="1:35" s="8" customFormat="1" ht="9" customHeight="1">
      <c r="A52" s="133"/>
      <c r="B52" s="202" t="s">
        <v>73</v>
      </c>
      <c r="C52" s="135">
        <v>3.12</v>
      </c>
      <c r="D52" s="135">
        <v>3.92</v>
      </c>
      <c r="E52" s="135">
        <v>5.13</v>
      </c>
      <c r="F52" s="135">
        <v>5.0599999999999996</v>
      </c>
      <c r="G52" s="135">
        <v>6.16</v>
      </c>
      <c r="H52" s="135">
        <v>8.01</v>
      </c>
      <c r="I52" s="135">
        <v>10.15</v>
      </c>
      <c r="J52" s="179">
        <v>13.53</v>
      </c>
      <c r="L52"/>
    </row>
    <row r="53" spans="1:35" s="8" customFormat="1" ht="9.75" customHeight="1">
      <c r="A53" s="133"/>
      <c r="B53" s="202" t="s">
        <v>74</v>
      </c>
      <c r="C53" s="234" t="s">
        <v>182</v>
      </c>
      <c r="D53" s="234" t="s">
        <v>183</v>
      </c>
      <c r="E53" s="234" t="s">
        <v>182</v>
      </c>
      <c r="F53" s="135">
        <v>5.32</v>
      </c>
      <c r="G53" s="135">
        <v>5.74</v>
      </c>
      <c r="H53" s="135">
        <v>7.1800000000000006</v>
      </c>
      <c r="I53" s="135">
        <v>9.36</v>
      </c>
      <c r="J53" s="179">
        <v>11.28</v>
      </c>
      <c r="L53"/>
    </row>
    <row r="54" spans="1:35" s="8" customFormat="1" ht="9.75" customHeight="1">
      <c r="A54" s="133"/>
      <c r="B54" s="202" t="s">
        <v>102</v>
      </c>
      <c r="C54" s="234" t="s">
        <v>184</v>
      </c>
      <c r="D54" s="234" t="s">
        <v>185</v>
      </c>
      <c r="E54" s="241" t="s">
        <v>186</v>
      </c>
      <c r="F54" s="234" t="s">
        <v>175</v>
      </c>
      <c r="G54" s="235" t="s">
        <v>187</v>
      </c>
      <c r="H54" s="135">
        <v>6.03</v>
      </c>
      <c r="I54" s="135">
        <v>7.41</v>
      </c>
      <c r="J54" s="179">
        <v>9.870000000000001</v>
      </c>
      <c r="L54"/>
      <c r="M54" s="112"/>
      <c r="N54" s="112"/>
      <c r="O54" s="112"/>
      <c r="P54" s="112"/>
      <c r="Q54" s="112"/>
    </row>
    <row r="55" spans="1:35" s="8" customFormat="1" ht="9.75" customHeight="1">
      <c r="A55" s="133"/>
      <c r="B55" s="128" t="s">
        <v>55</v>
      </c>
      <c r="C55" s="135">
        <v>12.49</v>
      </c>
      <c r="D55" s="135">
        <v>12.57</v>
      </c>
      <c r="E55" s="135">
        <v>13.22</v>
      </c>
      <c r="F55" s="135">
        <v>16.489999999999998</v>
      </c>
      <c r="G55" s="135">
        <v>19.25</v>
      </c>
      <c r="H55" s="135">
        <v>28.74</v>
      </c>
      <c r="I55" s="135">
        <v>31.74</v>
      </c>
      <c r="J55" s="179">
        <v>45.39</v>
      </c>
      <c r="L55"/>
      <c r="O55" s="13"/>
    </row>
    <row r="56" spans="1:35" s="8" customFormat="1" ht="9.75" customHeight="1">
      <c r="A56" s="133"/>
      <c r="B56" s="127" t="s">
        <v>113</v>
      </c>
      <c r="C56" s="235" t="s">
        <v>188</v>
      </c>
      <c r="D56" s="135">
        <v>2.14</v>
      </c>
      <c r="E56" s="235" t="s">
        <v>189</v>
      </c>
      <c r="F56" s="135">
        <v>3.24</v>
      </c>
      <c r="G56" s="135">
        <v>4.03</v>
      </c>
      <c r="H56" s="135">
        <v>5.42</v>
      </c>
      <c r="I56" s="135">
        <v>4.95</v>
      </c>
      <c r="J56" s="179">
        <v>7.15</v>
      </c>
      <c r="K56" s="8" t="s">
        <v>10</v>
      </c>
      <c r="L56"/>
      <c r="O56" s="13"/>
    </row>
    <row r="57" spans="1:35" s="8" customFormat="1" ht="9.75" customHeight="1">
      <c r="A57" s="133"/>
      <c r="B57" s="202" t="s">
        <v>75</v>
      </c>
      <c r="C57" s="135">
        <v>3.8</v>
      </c>
      <c r="D57" s="135">
        <v>6.1</v>
      </c>
      <c r="E57" s="135">
        <v>4.71</v>
      </c>
      <c r="F57" s="135">
        <v>6.29</v>
      </c>
      <c r="G57" s="135">
        <v>7.95</v>
      </c>
      <c r="H57" s="135">
        <v>12.74</v>
      </c>
      <c r="I57" s="135">
        <v>13.78</v>
      </c>
      <c r="J57" s="179">
        <v>21.54</v>
      </c>
      <c r="L57"/>
      <c r="M57" s="8" t="s">
        <v>10</v>
      </c>
      <c r="N57" s="8" t="s">
        <v>10</v>
      </c>
      <c r="O57" s="6"/>
    </row>
    <row r="58" spans="1:35" s="8" customFormat="1" ht="9.75" customHeight="1">
      <c r="A58" s="133"/>
      <c r="B58" s="200" t="s">
        <v>76</v>
      </c>
      <c r="C58" s="135">
        <v>5.82</v>
      </c>
      <c r="D58" s="135">
        <v>4.33</v>
      </c>
      <c r="E58" s="135">
        <v>5.69</v>
      </c>
      <c r="F58" s="135">
        <v>6.95</v>
      </c>
      <c r="G58" s="135">
        <v>7.26</v>
      </c>
      <c r="H58" s="135">
        <v>10.57</v>
      </c>
      <c r="I58" s="135">
        <v>13.01</v>
      </c>
      <c r="J58" s="179">
        <v>16.690000000000001</v>
      </c>
      <c r="L58"/>
      <c r="O58" s="6"/>
    </row>
    <row r="59" spans="1:35" s="8" customFormat="1" ht="9.75" customHeight="1">
      <c r="A59" s="133"/>
      <c r="B59" s="128" t="s">
        <v>9</v>
      </c>
      <c r="C59" s="235" t="s">
        <v>190</v>
      </c>
      <c r="D59" s="135">
        <v>13.76</v>
      </c>
      <c r="E59" s="235" t="s">
        <v>191</v>
      </c>
      <c r="F59" s="135">
        <v>14.73</v>
      </c>
      <c r="G59" s="135">
        <v>15.46</v>
      </c>
      <c r="H59" s="135">
        <v>17.32</v>
      </c>
      <c r="I59" s="135">
        <v>20.29</v>
      </c>
      <c r="J59" s="179">
        <v>14.5</v>
      </c>
      <c r="L59"/>
      <c r="O59" s="6"/>
    </row>
    <row r="60" spans="1:35" s="8" customFormat="1" ht="2.25" customHeight="1">
      <c r="A60" s="133"/>
      <c r="B60" s="51"/>
      <c r="C60" s="135"/>
      <c r="D60" s="135"/>
      <c r="E60" s="135"/>
      <c r="F60" s="135"/>
      <c r="G60" s="135"/>
      <c r="H60" s="135"/>
      <c r="I60" s="135"/>
      <c r="J60" s="179"/>
      <c r="L60"/>
      <c r="O60" s="6"/>
    </row>
    <row r="61" spans="1:35" s="11" customFormat="1" ht="10.5" customHeight="1">
      <c r="A61" s="133"/>
      <c r="B61" s="51" t="s">
        <v>14</v>
      </c>
      <c r="C61" s="138"/>
      <c r="D61" s="138"/>
      <c r="E61" s="138"/>
      <c r="F61" s="138"/>
      <c r="G61" s="138"/>
      <c r="H61" s="138"/>
      <c r="I61" s="138"/>
      <c r="J61" s="179"/>
      <c r="K61" s="20"/>
      <c r="L61"/>
      <c r="M61" s="20"/>
    </row>
    <row r="62" spans="1:35" ht="10.5" customHeight="1">
      <c r="A62" s="133"/>
      <c r="B62" s="51" t="s">
        <v>19</v>
      </c>
      <c r="C62" s="140">
        <v>154.82</v>
      </c>
      <c r="D62" s="140">
        <v>171.76</v>
      </c>
      <c r="E62" s="140">
        <v>195.03</v>
      </c>
      <c r="F62" s="140">
        <v>223.99</v>
      </c>
      <c r="G62" s="140">
        <v>268.14999999999998</v>
      </c>
      <c r="H62" s="144">
        <v>320.45</v>
      </c>
      <c r="I62" s="144">
        <v>380.06</v>
      </c>
      <c r="J62" s="181">
        <v>479.72</v>
      </c>
      <c r="K62" s="8"/>
      <c r="M62" s="10"/>
      <c r="N62" s="20"/>
      <c r="O62" s="20"/>
      <c r="P62" s="20"/>
      <c r="Q62" s="20"/>
      <c r="R62" s="20"/>
      <c r="S62" s="20"/>
      <c r="T62" s="20"/>
      <c r="U62" s="20"/>
      <c r="V62" s="20"/>
      <c r="W62" s="20"/>
      <c r="X62" s="20"/>
      <c r="Y62" s="20"/>
      <c r="Z62" s="20"/>
      <c r="AA62" s="20"/>
      <c r="AB62" s="20"/>
      <c r="AC62" s="20"/>
      <c r="AD62" s="20"/>
      <c r="AE62" s="20"/>
      <c r="AF62" s="20"/>
      <c r="AG62" s="20"/>
      <c r="AH62" s="20"/>
      <c r="AI62" s="20"/>
    </row>
    <row r="63" spans="1:35" ht="2.25" customHeight="1">
      <c r="A63" s="133"/>
      <c r="B63" s="146"/>
      <c r="C63" s="147"/>
      <c r="D63" s="147"/>
      <c r="E63" s="147"/>
      <c r="F63" s="147"/>
      <c r="G63" s="147"/>
      <c r="H63" s="147"/>
      <c r="I63" s="147"/>
      <c r="J63" s="179"/>
      <c r="M63" s="20"/>
      <c r="N63" s="20"/>
      <c r="O63" s="20"/>
      <c r="P63" s="20"/>
      <c r="Q63" s="20"/>
      <c r="R63" s="20"/>
      <c r="S63" s="20"/>
      <c r="T63" s="20"/>
      <c r="U63" s="20"/>
      <c r="V63" s="20"/>
      <c r="W63" s="20"/>
      <c r="X63" s="20"/>
      <c r="Y63" s="20"/>
      <c r="Z63" s="20"/>
      <c r="AA63" s="20"/>
      <c r="AB63" s="20"/>
      <c r="AC63" s="20"/>
      <c r="AD63" s="20"/>
      <c r="AE63" s="20"/>
      <c r="AF63" s="20"/>
      <c r="AG63" s="20"/>
      <c r="AH63" s="20"/>
      <c r="AI63" s="20"/>
    </row>
    <row r="64" spans="1:35" ht="9.75" customHeight="1">
      <c r="A64" s="133"/>
      <c r="B64" s="51" t="s">
        <v>11</v>
      </c>
      <c r="C64" s="142"/>
      <c r="D64" s="142"/>
      <c r="E64" s="142"/>
      <c r="F64" s="142"/>
      <c r="G64" s="142"/>
      <c r="H64" s="138"/>
      <c r="I64" s="138"/>
      <c r="J64" s="179"/>
      <c r="M64" s="20"/>
      <c r="N64" s="20"/>
      <c r="O64" s="20"/>
      <c r="P64" s="20"/>
      <c r="Q64" s="20"/>
      <c r="R64" s="20"/>
      <c r="S64" s="20"/>
      <c r="T64" s="20"/>
      <c r="U64" s="20"/>
      <c r="V64" s="20"/>
      <c r="W64" s="20"/>
      <c r="X64" s="20"/>
      <c r="Y64" s="20"/>
      <c r="Z64" s="20"/>
      <c r="AA64" s="20"/>
      <c r="AB64" s="20"/>
      <c r="AC64" s="20"/>
      <c r="AD64" s="20"/>
      <c r="AE64" s="20"/>
      <c r="AF64" s="20"/>
      <c r="AG64" s="20"/>
      <c r="AH64" s="20"/>
      <c r="AI64" s="20"/>
    </row>
    <row r="65" spans="1:35" ht="9.75" customHeight="1">
      <c r="A65" s="133"/>
      <c r="B65" s="127" t="s">
        <v>13</v>
      </c>
      <c r="C65" s="142"/>
      <c r="D65" s="142"/>
      <c r="E65" s="142"/>
      <c r="F65" s="142"/>
      <c r="G65" s="142"/>
      <c r="H65" s="138"/>
      <c r="I65" s="138"/>
      <c r="J65" s="179"/>
      <c r="M65" s="20"/>
      <c r="N65" s="20"/>
      <c r="O65" s="20"/>
      <c r="P65" s="20"/>
      <c r="Q65" s="20"/>
      <c r="R65" s="20"/>
      <c r="S65" s="20"/>
      <c r="T65" s="20"/>
      <c r="U65" s="20"/>
      <c r="V65" s="20"/>
      <c r="W65" s="20"/>
      <c r="X65" s="20"/>
      <c r="Y65" s="20"/>
      <c r="Z65" s="20"/>
      <c r="AA65" s="20"/>
      <c r="AB65" s="20"/>
      <c r="AC65" s="20"/>
      <c r="AD65" s="20"/>
      <c r="AE65" s="20"/>
      <c r="AF65" s="20"/>
      <c r="AG65" s="20"/>
      <c r="AH65" s="20"/>
      <c r="AI65" s="20"/>
    </row>
    <row r="66" spans="1:35" ht="10.5" customHeight="1">
      <c r="A66" s="133"/>
      <c r="B66" s="127" t="s">
        <v>81</v>
      </c>
      <c r="C66" s="138">
        <v>34.44</v>
      </c>
      <c r="D66" s="138">
        <v>41.54</v>
      </c>
      <c r="E66" s="138">
        <v>53.6</v>
      </c>
      <c r="F66" s="138">
        <v>58.65</v>
      </c>
      <c r="G66" s="138">
        <v>84.46</v>
      </c>
      <c r="H66" s="138">
        <v>108.87</v>
      </c>
      <c r="I66" s="138">
        <v>145.9</v>
      </c>
      <c r="J66" s="179">
        <v>232.55</v>
      </c>
      <c r="M66" s="113"/>
      <c r="N66" s="113"/>
      <c r="O66" s="113"/>
      <c r="P66" s="113"/>
      <c r="Q66" s="113"/>
      <c r="R66" s="20"/>
      <c r="S66" s="20"/>
      <c r="T66" s="20"/>
      <c r="U66" s="20"/>
      <c r="V66" s="20"/>
      <c r="W66" s="20"/>
      <c r="X66" s="20"/>
      <c r="Y66" s="20"/>
      <c r="Z66" s="20"/>
      <c r="AA66" s="20"/>
      <c r="AB66" s="20"/>
      <c r="AC66" s="20"/>
      <c r="AD66" s="20"/>
      <c r="AE66" s="20"/>
      <c r="AF66" s="20"/>
      <c r="AG66" s="20"/>
      <c r="AH66" s="20"/>
      <c r="AI66" s="20"/>
    </row>
    <row r="67" spans="1:35" ht="9.75" customHeight="1">
      <c r="A67" s="133"/>
      <c r="B67" s="127" t="s">
        <v>103</v>
      </c>
      <c r="C67" s="138"/>
      <c r="D67" s="138"/>
      <c r="E67" s="138"/>
      <c r="F67" s="138"/>
      <c r="G67" s="138"/>
      <c r="H67" s="138"/>
      <c r="I67" s="138"/>
      <c r="J67" s="179"/>
      <c r="M67" s="20"/>
      <c r="N67" s="20"/>
      <c r="O67" s="20"/>
      <c r="P67" s="20"/>
      <c r="Q67" s="20"/>
      <c r="R67" s="20"/>
      <c r="S67" s="20"/>
      <c r="T67" s="20"/>
      <c r="U67" s="20"/>
      <c r="V67" s="20"/>
      <c r="W67" s="20"/>
      <c r="X67" s="20"/>
      <c r="Y67" s="20"/>
      <c r="Z67" s="20"/>
      <c r="AA67" s="20"/>
      <c r="AB67" s="20"/>
      <c r="AC67" s="20"/>
      <c r="AD67" s="20"/>
      <c r="AE67" s="20"/>
      <c r="AF67" s="20"/>
      <c r="AG67" s="20"/>
      <c r="AH67" s="20"/>
      <c r="AI67" s="20"/>
    </row>
    <row r="68" spans="1:35" ht="10.5" customHeight="1">
      <c r="A68" s="133"/>
      <c r="B68" s="127" t="s">
        <v>99</v>
      </c>
      <c r="C68" s="234" t="s">
        <v>192</v>
      </c>
      <c r="D68" s="234" t="s">
        <v>193</v>
      </c>
      <c r="E68" s="244" t="s">
        <v>151</v>
      </c>
      <c r="F68" s="138">
        <v>7.81</v>
      </c>
      <c r="G68" s="138">
        <v>11.2</v>
      </c>
      <c r="H68" s="138">
        <v>13.52</v>
      </c>
      <c r="I68" s="138">
        <v>19.760000000000002</v>
      </c>
      <c r="J68" s="179">
        <v>39.92</v>
      </c>
      <c r="M68" s="20"/>
      <c r="N68" s="20"/>
      <c r="O68" s="20"/>
      <c r="P68" s="20"/>
      <c r="Q68" s="20"/>
      <c r="R68" s="20"/>
      <c r="S68" s="20"/>
      <c r="T68" s="20"/>
      <c r="U68" s="20"/>
      <c r="V68" s="20"/>
      <c r="W68" s="20"/>
      <c r="X68" s="20"/>
      <c r="Y68" s="20"/>
      <c r="Z68" s="20"/>
      <c r="AA68" s="20"/>
      <c r="AB68" s="20"/>
      <c r="AC68" s="20"/>
      <c r="AD68" s="20"/>
      <c r="AE68" s="20"/>
      <c r="AF68" s="20"/>
      <c r="AG68" s="20"/>
      <c r="AH68" s="20"/>
      <c r="AI68" s="20"/>
    </row>
    <row r="69" spans="1:35" ht="2.4500000000000002" customHeight="1">
      <c r="A69" s="53"/>
      <c r="B69" s="97"/>
      <c r="C69" s="54"/>
      <c r="D69" s="54"/>
      <c r="E69" s="54"/>
      <c r="F69" s="55"/>
      <c r="G69" s="56"/>
      <c r="H69" s="57"/>
      <c r="I69" s="57"/>
      <c r="J69" s="182"/>
      <c r="M69" s="20"/>
      <c r="N69" s="20"/>
      <c r="O69" s="20"/>
      <c r="P69" s="20"/>
      <c r="Q69" s="20"/>
      <c r="R69" s="20"/>
      <c r="S69" s="20"/>
      <c r="T69" s="20"/>
      <c r="U69" s="20"/>
      <c r="V69" s="20"/>
      <c r="W69" s="20"/>
      <c r="X69" s="20"/>
      <c r="Y69" s="20"/>
      <c r="Z69" s="20"/>
      <c r="AA69" s="20"/>
      <c r="AB69" s="20"/>
      <c r="AC69" s="20"/>
      <c r="AD69" s="20"/>
      <c r="AE69" s="20"/>
      <c r="AF69" s="20"/>
      <c r="AG69" s="20"/>
      <c r="AH69" s="20"/>
      <c r="AI69" s="20"/>
    </row>
    <row r="70" spans="1:35" ht="10.5" customHeight="1">
      <c r="A70" s="104" t="s">
        <v>128</v>
      </c>
      <c r="B70" s="105"/>
      <c r="C70" s="59"/>
      <c r="D70" s="60"/>
      <c r="E70" s="105"/>
      <c r="F70" s="105"/>
      <c r="G70" s="105"/>
      <c r="H70" s="105"/>
      <c r="I70" s="20"/>
      <c r="J70" s="76" t="s">
        <v>127</v>
      </c>
      <c r="M70" s="20"/>
      <c r="N70" s="20"/>
      <c r="O70" s="20"/>
      <c r="P70" s="20"/>
      <c r="Q70" s="20"/>
      <c r="R70" s="20"/>
      <c r="S70" s="20"/>
      <c r="T70" s="20"/>
      <c r="U70" s="20"/>
      <c r="V70" s="20"/>
      <c r="W70" s="20"/>
      <c r="X70" s="20"/>
      <c r="Y70" s="20"/>
      <c r="Z70" s="20"/>
      <c r="AA70" s="20"/>
      <c r="AB70" s="20"/>
      <c r="AC70" s="20"/>
      <c r="AD70" s="20"/>
      <c r="AE70" s="20"/>
      <c r="AF70" s="20"/>
      <c r="AG70" s="20"/>
      <c r="AH70" s="20"/>
      <c r="AI70" s="20"/>
    </row>
    <row r="71" spans="1:35" customFormat="1" ht="9.6" customHeight="1"/>
    <row r="72" spans="1:35" customFormat="1" ht="9.6" customHeight="1"/>
    <row r="73" spans="1:35" customFormat="1" ht="9.6" customHeight="1"/>
    <row r="74" spans="1:35" customFormat="1" ht="9.6" customHeight="1"/>
    <row r="75" spans="1:35" customFormat="1" ht="9.6" customHeight="1"/>
    <row r="76" spans="1:35" customFormat="1" ht="9.6" customHeight="1"/>
    <row r="77" spans="1:35" customFormat="1" ht="9.6" customHeight="1"/>
    <row r="78" spans="1:35" customFormat="1" ht="9.6" customHeight="1"/>
    <row r="79" spans="1:35" customFormat="1" ht="9.6" customHeight="1"/>
    <row r="80" spans="1:35" customFormat="1" ht="9.6" customHeight="1"/>
    <row r="81" customFormat="1" ht="9.6" customHeight="1"/>
    <row r="82" customFormat="1" ht="9.6" customHeight="1"/>
    <row r="83" customFormat="1" ht="9.6" customHeight="1"/>
    <row r="84" customFormat="1" ht="9.6" customHeight="1"/>
    <row r="85" customFormat="1" ht="9.6" customHeight="1"/>
    <row r="86" customFormat="1" ht="9.6" customHeight="1"/>
    <row r="87" customFormat="1" ht="9.6" customHeight="1"/>
    <row r="88" customFormat="1" ht="9.6" customHeight="1"/>
    <row r="89" customFormat="1" ht="9.6" customHeight="1"/>
    <row r="90" customFormat="1" ht="9.6" customHeight="1"/>
    <row r="91" customFormat="1" ht="9.6" customHeight="1"/>
    <row r="92" customFormat="1" ht="9.6" customHeight="1"/>
    <row r="93" customFormat="1" ht="9.6" customHeight="1"/>
    <row r="94" customFormat="1" ht="9.6" customHeight="1"/>
    <row r="95" customFormat="1" ht="9.6" customHeight="1"/>
    <row r="96" customFormat="1" ht="9.6" customHeight="1"/>
    <row r="97" customFormat="1" ht="9.6" customHeight="1"/>
    <row r="98" customFormat="1" ht="9.6" customHeight="1"/>
    <row r="99" customFormat="1" ht="9.6" customHeight="1"/>
    <row r="100" customFormat="1" ht="9.6" customHeight="1"/>
    <row r="101" customFormat="1" ht="9.6" customHeight="1"/>
    <row r="102" customFormat="1" ht="9.6" customHeight="1"/>
    <row r="103" customFormat="1" ht="11.25" customHeight="1"/>
    <row r="104" customFormat="1" ht="11.25" customHeight="1"/>
    <row r="105" customFormat="1" ht="2.25" customHeight="1"/>
    <row r="106" customFormat="1" ht="9.75" customHeight="1"/>
    <row r="107" customFormat="1" ht="9.75" customHeight="1"/>
    <row r="108" customFormat="1" ht="9.75" customHeight="1"/>
    <row r="109" customFormat="1" ht="9.75" customHeight="1"/>
    <row r="110" customFormat="1" ht="10.5" customHeight="1"/>
    <row r="111" customFormat="1" ht="9.75" customHeight="1"/>
    <row r="112" customFormat="1" ht="9.75" customHeight="1"/>
    <row r="113" spans="1:10" customFormat="1" ht="9.6" customHeight="1"/>
    <row r="114" spans="1:10" customFormat="1" ht="9.75" customHeight="1"/>
    <row r="115" spans="1:10" customFormat="1" ht="9.75" customHeight="1"/>
    <row r="116" spans="1:10" customFormat="1" ht="9.75" customHeight="1"/>
    <row r="117" spans="1:10" customFormat="1" ht="10.15" customHeight="1"/>
    <row r="118" spans="1:10" customFormat="1" ht="10.15" customHeight="1"/>
    <row r="119" spans="1:10" customFormat="1" ht="2.25" customHeight="1"/>
    <row r="120" spans="1:10" customFormat="1" ht="11.1" customHeight="1"/>
    <row r="121" spans="1:10" customFormat="1" ht="9.6" customHeight="1"/>
    <row r="122" spans="1:10" customFormat="1" ht="10.5" customHeight="1"/>
    <row r="123" spans="1:10" customFormat="1" ht="10.5" customHeight="1"/>
    <row r="124" spans="1:10" customFormat="1" ht="10.5" customHeight="1"/>
    <row r="125" spans="1:10" customFormat="1" ht="1.9" customHeight="1"/>
    <row r="126" spans="1:10" customFormat="1" ht="11.25" customHeight="1"/>
    <row r="127" spans="1:10" customFormat="1" ht="10.5" customHeight="1"/>
    <row r="128" spans="1:10" ht="12.75">
      <c r="A128" s="36"/>
      <c r="B128" s="36"/>
      <c r="C128" s="103"/>
      <c r="D128" s="103"/>
      <c r="E128" s="103"/>
      <c r="F128" s="103"/>
      <c r="G128" s="103"/>
      <c r="H128" s="103"/>
      <c r="I128" s="103"/>
      <c r="J128" s="36"/>
    </row>
    <row r="129" spans="4:9" ht="12.75">
      <c r="D129" s="103"/>
      <c r="E129" s="103"/>
      <c r="F129" s="103"/>
      <c r="G129" s="103"/>
      <c r="H129" s="103"/>
      <c r="I129" s="103"/>
    </row>
  </sheetData>
  <mergeCells count="6">
    <mergeCell ref="A6:B8"/>
    <mergeCell ref="C6:J6"/>
    <mergeCell ref="B1:J1"/>
    <mergeCell ref="B2:J2"/>
    <mergeCell ref="B3:J3"/>
    <mergeCell ref="B4:J4"/>
  </mergeCells>
  <phoneticPr fontId="19" type="noConversion"/>
  <pageMargins left="1.5748031496062993" right="1.6535433070866143" top="0.59055118110236227" bottom="2.2834645669291338"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AH215"/>
  <sheetViews>
    <sheetView zoomScale="140" zoomScaleNormal="140" workbookViewId="0">
      <selection activeCell="B1" sqref="B1:I1"/>
    </sheetView>
  </sheetViews>
  <sheetFormatPr baseColWidth="10" defaultColWidth="9.83203125" defaultRowHeight="11.25"/>
  <cols>
    <col min="1" max="1" width="0.83203125" customWidth="1"/>
    <col min="2" max="2" width="34.33203125" customWidth="1"/>
    <col min="3" max="4" width="7.1640625" style="43" customWidth="1"/>
    <col min="5" max="5" width="10.5" style="43" customWidth="1"/>
    <col min="6" max="6" width="7.6640625" style="43" customWidth="1"/>
    <col min="7" max="8" width="6.83203125" style="43" customWidth="1"/>
    <col min="9" max="9" width="7.33203125" style="43" customWidth="1"/>
    <col min="10" max="10" width="2.83203125" style="43" customWidth="1"/>
    <col min="11" max="12" width="7.83203125" customWidth="1"/>
    <col min="13" max="21" width="7.83203125" style="43" customWidth="1"/>
    <col min="22" max="22" width="6.83203125" customWidth="1"/>
    <col min="23" max="24" width="7.83203125" customWidth="1"/>
  </cols>
  <sheetData>
    <row r="1" spans="1:24" s="18" customFormat="1" ht="12" customHeight="1">
      <c r="B1" s="309" t="s">
        <v>123</v>
      </c>
      <c r="C1" s="309"/>
      <c r="D1" s="309"/>
      <c r="E1" s="309"/>
      <c r="F1" s="309"/>
      <c r="G1" s="309"/>
      <c r="H1" s="309"/>
      <c r="I1" s="309"/>
      <c r="J1" s="95"/>
      <c r="K1"/>
      <c r="L1"/>
      <c r="M1" s="95"/>
      <c r="N1" s="95"/>
      <c r="O1" s="95"/>
      <c r="P1" s="95"/>
      <c r="Q1" s="72"/>
      <c r="R1" s="72"/>
      <c r="S1" s="72"/>
      <c r="T1" s="72"/>
      <c r="U1" s="72"/>
      <c r="V1" s="19"/>
    </row>
    <row r="2" spans="1:24" s="16" customFormat="1" ht="12" customHeight="1">
      <c r="B2" s="310">
        <v>2018</v>
      </c>
      <c r="C2" s="310"/>
      <c r="D2" s="310"/>
      <c r="E2" s="310"/>
      <c r="F2" s="310"/>
      <c r="G2" s="310"/>
      <c r="H2" s="310"/>
      <c r="I2" s="310"/>
      <c r="J2" s="79"/>
      <c r="K2"/>
      <c r="L2"/>
      <c r="M2" s="79"/>
      <c r="N2" s="79"/>
      <c r="O2" s="79"/>
      <c r="P2" s="79"/>
      <c r="Q2" s="81"/>
      <c r="R2" s="81"/>
      <c r="S2" s="81"/>
      <c r="T2" s="81"/>
      <c r="U2" s="81"/>
      <c r="V2" s="4"/>
    </row>
    <row r="3" spans="1:24" s="16" customFormat="1" ht="12.75" customHeight="1">
      <c r="B3" s="302" t="s">
        <v>50</v>
      </c>
      <c r="C3" s="302"/>
      <c r="D3" s="302"/>
      <c r="E3" s="302"/>
      <c r="F3" s="302"/>
      <c r="G3" s="302"/>
      <c r="H3" s="302"/>
      <c r="I3" s="302"/>
      <c r="J3" s="78"/>
      <c r="K3"/>
      <c r="L3"/>
      <c r="M3" s="78"/>
      <c r="N3" s="78"/>
      <c r="O3" s="78"/>
      <c r="P3" s="78"/>
      <c r="Q3" s="82"/>
      <c r="R3" s="82"/>
      <c r="S3" s="82"/>
      <c r="T3" s="82"/>
      <c r="U3" s="82"/>
      <c r="V3" s="4"/>
    </row>
    <row r="4" spans="1:24" s="16" customFormat="1" ht="12" customHeight="1">
      <c r="B4" s="300" t="s">
        <v>47</v>
      </c>
      <c r="C4" s="300"/>
      <c r="D4" s="300"/>
      <c r="E4" s="300"/>
      <c r="F4" s="300"/>
      <c r="G4" s="300"/>
      <c r="H4" s="300"/>
      <c r="I4" s="300"/>
      <c r="J4" s="77"/>
      <c r="K4"/>
      <c r="L4"/>
      <c r="M4" s="77"/>
      <c r="N4" s="77"/>
      <c r="O4" s="77"/>
      <c r="P4" s="77"/>
      <c r="Q4" s="83"/>
      <c r="R4" s="83"/>
      <c r="S4" s="83"/>
      <c r="T4" s="83"/>
      <c r="U4" s="83"/>
      <c r="V4" s="4"/>
      <c r="W4" s="17"/>
      <c r="X4" s="17"/>
    </row>
    <row r="5" spans="1:24" ht="3.75" customHeight="1">
      <c r="B5" s="2"/>
      <c r="C5" s="44"/>
      <c r="D5" s="44"/>
      <c r="E5" s="44"/>
      <c r="F5" s="44"/>
      <c r="G5" s="44"/>
      <c r="H5" s="44"/>
      <c r="I5" s="44"/>
      <c r="J5" s="44"/>
      <c r="M5" s="44"/>
      <c r="N5" s="44"/>
      <c r="O5" s="44"/>
      <c r="P5" s="44"/>
      <c r="Q5" s="44"/>
      <c r="R5" s="44"/>
      <c r="S5" s="44"/>
      <c r="T5" s="44"/>
      <c r="U5" s="44"/>
      <c r="V5" s="1"/>
      <c r="W5" s="3"/>
      <c r="X5" s="3"/>
    </row>
    <row r="6" spans="1:24" s="14" customFormat="1" ht="11.25" customHeight="1">
      <c r="A6" s="311" t="s">
        <v>223</v>
      </c>
      <c r="B6" s="312"/>
      <c r="C6" s="297" t="s">
        <v>27</v>
      </c>
      <c r="D6" s="298"/>
      <c r="E6" s="298"/>
      <c r="F6" s="298"/>
      <c r="G6" s="298"/>
      <c r="H6" s="298"/>
      <c r="I6" s="299"/>
      <c r="J6" s="24"/>
      <c r="K6"/>
      <c r="L6"/>
      <c r="M6" s="24"/>
      <c r="N6" s="24"/>
      <c r="O6" s="24"/>
      <c r="P6" s="24"/>
      <c r="Q6" s="45"/>
      <c r="R6" s="45"/>
      <c r="S6" s="45"/>
      <c r="T6" s="45"/>
      <c r="U6" s="45"/>
      <c r="V6" s="24"/>
      <c r="W6" s="7"/>
      <c r="X6" s="7"/>
    </row>
    <row r="7" spans="1:24" s="14" customFormat="1" ht="12" customHeight="1">
      <c r="A7" s="312"/>
      <c r="B7" s="312"/>
      <c r="C7" s="303" t="s">
        <v>28</v>
      </c>
      <c r="D7" s="303" t="s">
        <v>29</v>
      </c>
      <c r="E7" s="303" t="s">
        <v>233</v>
      </c>
      <c r="F7" s="303" t="s">
        <v>227</v>
      </c>
      <c r="G7" s="304" t="s">
        <v>230</v>
      </c>
      <c r="H7" s="305"/>
      <c r="I7" s="306"/>
      <c r="J7" s="84"/>
      <c r="K7"/>
      <c r="L7"/>
      <c r="M7" s="84"/>
      <c r="N7" s="84"/>
      <c r="O7" s="84"/>
      <c r="P7" s="84"/>
      <c r="Q7" s="84"/>
      <c r="R7" s="84"/>
      <c r="S7" s="84"/>
      <c r="T7" s="84"/>
      <c r="U7" s="84"/>
      <c r="V7" s="38"/>
    </row>
    <row r="8" spans="1:24" s="14" customFormat="1" ht="10.5" customHeight="1">
      <c r="A8" s="312"/>
      <c r="B8" s="312"/>
      <c r="C8" s="303"/>
      <c r="D8" s="303"/>
      <c r="E8" s="303"/>
      <c r="F8" s="304"/>
      <c r="G8" s="167">
        <v>1</v>
      </c>
      <c r="H8" s="168">
        <v>2</v>
      </c>
      <c r="I8" s="169" t="s">
        <v>61</v>
      </c>
      <c r="J8" s="85"/>
      <c r="K8"/>
      <c r="L8"/>
      <c r="M8" s="85"/>
      <c r="N8" s="85"/>
      <c r="O8" s="85"/>
      <c r="P8" s="85"/>
      <c r="Q8" s="85"/>
      <c r="R8" s="85"/>
      <c r="S8" s="85"/>
      <c r="T8" s="85"/>
      <c r="U8" s="85"/>
      <c r="V8" s="96"/>
    </row>
    <row r="9" spans="1:24" s="8" customFormat="1" ht="11.25" customHeight="1">
      <c r="A9" s="312"/>
      <c r="B9" s="312"/>
      <c r="C9" s="303"/>
      <c r="D9" s="303"/>
      <c r="E9" s="303"/>
      <c r="F9" s="304"/>
      <c r="G9" s="231" t="s">
        <v>228</v>
      </c>
      <c r="H9" s="307" t="s">
        <v>229</v>
      </c>
      <c r="I9" s="308"/>
      <c r="J9" s="84"/>
      <c r="K9"/>
      <c r="L9"/>
      <c r="M9" s="84"/>
      <c r="N9" s="84"/>
      <c r="O9" s="84"/>
      <c r="P9" s="84"/>
      <c r="Q9" s="84"/>
      <c r="R9" s="84"/>
      <c r="S9" s="84"/>
      <c r="T9" s="84"/>
      <c r="U9" s="84"/>
      <c r="V9" s="25"/>
    </row>
    <row r="10" spans="1:24" s="8" customFormat="1" ht="9.75" customHeight="1">
      <c r="A10" s="170"/>
      <c r="B10" s="247" t="s">
        <v>131</v>
      </c>
      <c r="C10" s="258">
        <v>1</v>
      </c>
      <c r="D10" s="258">
        <v>1</v>
      </c>
      <c r="E10" s="258">
        <v>2.4</v>
      </c>
      <c r="F10" s="258">
        <v>2</v>
      </c>
      <c r="G10" s="258">
        <v>3</v>
      </c>
      <c r="H10" s="258">
        <v>4</v>
      </c>
      <c r="I10" s="248" t="s">
        <v>231</v>
      </c>
      <c r="J10" s="245"/>
      <c r="K10" s="245"/>
      <c r="L10" s="47"/>
      <c r="M10" s="47"/>
      <c r="N10" s="47"/>
      <c r="O10" s="47"/>
      <c r="P10" s="47"/>
      <c r="Q10" s="47"/>
      <c r="R10" s="47"/>
      <c r="S10" s="47"/>
      <c r="T10" s="47"/>
      <c r="U10" s="47"/>
      <c r="V10" s="25"/>
    </row>
    <row r="11" spans="1:24" s="8" customFormat="1" ht="2.25" customHeight="1">
      <c r="A11" s="157"/>
      <c r="B11" s="22"/>
      <c r="C11" s="50"/>
      <c r="D11" s="50"/>
      <c r="E11" s="50"/>
      <c r="F11" s="50"/>
      <c r="G11" s="233"/>
      <c r="H11" s="134"/>
      <c r="I11" s="246"/>
      <c r="J11" s="47"/>
      <c r="K11"/>
      <c r="L11"/>
      <c r="M11" s="47"/>
      <c r="N11" s="47"/>
      <c r="O11" s="47"/>
      <c r="P11" s="47"/>
      <c r="Q11" s="47"/>
      <c r="R11" s="47"/>
      <c r="S11" s="47"/>
      <c r="T11" s="47"/>
      <c r="U11" s="47"/>
      <c r="V11" s="25"/>
    </row>
    <row r="12" spans="1:24" s="8" customFormat="1" ht="9" customHeight="1">
      <c r="A12" s="133"/>
      <c r="B12" s="128" t="s">
        <v>64</v>
      </c>
      <c r="C12" s="135">
        <v>25.3</v>
      </c>
      <c r="D12" s="249">
        <v>24.87</v>
      </c>
      <c r="E12" s="249">
        <v>44.13</v>
      </c>
      <c r="F12" s="249">
        <v>46.61</v>
      </c>
      <c r="G12" s="249">
        <v>58.55</v>
      </c>
      <c r="H12" s="249">
        <v>75.989999999999995</v>
      </c>
      <c r="I12" s="250">
        <v>84.59</v>
      </c>
      <c r="J12" s="10"/>
      <c r="K12"/>
      <c r="L12"/>
    </row>
    <row r="13" spans="1:24" s="8" customFormat="1" ht="9" customHeight="1">
      <c r="A13" s="133"/>
      <c r="B13" s="127" t="s">
        <v>65</v>
      </c>
      <c r="C13" s="135">
        <v>18.21</v>
      </c>
      <c r="D13" s="249">
        <v>17.939999999999998</v>
      </c>
      <c r="E13" s="249">
        <v>28.48</v>
      </c>
      <c r="F13" s="249">
        <v>35.049999999999997</v>
      </c>
      <c r="G13" s="249">
        <f>24.11+15.37</f>
        <v>39.479999999999997</v>
      </c>
      <c r="H13" s="249">
        <f>31.91+20.21</f>
        <v>52.120000000000005</v>
      </c>
      <c r="I13" s="250">
        <f>31.45+22.68</f>
        <v>54.129999999999995</v>
      </c>
      <c r="J13" s="10"/>
      <c r="K13"/>
      <c r="L13"/>
    </row>
    <row r="14" spans="1:24" s="8" customFormat="1" ht="9" customHeight="1">
      <c r="A14" s="133"/>
      <c r="B14" s="199" t="s">
        <v>66</v>
      </c>
      <c r="C14" s="135">
        <v>1.92</v>
      </c>
      <c r="D14" s="249">
        <v>1.07</v>
      </c>
      <c r="E14" s="249">
        <v>3.49</v>
      </c>
      <c r="F14" s="249">
        <v>2.0699999999999998</v>
      </c>
      <c r="G14" s="249">
        <v>3.14</v>
      </c>
      <c r="H14" s="249">
        <v>4.49</v>
      </c>
      <c r="I14" s="250">
        <v>5.74</v>
      </c>
      <c r="K14"/>
      <c r="L14"/>
    </row>
    <row r="15" spans="1:24" s="8" customFormat="1" ht="9" customHeight="1">
      <c r="A15" s="133"/>
      <c r="B15" s="199" t="s">
        <v>67</v>
      </c>
      <c r="C15" s="135">
        <v>2.35</v>
      </c>
      <c r="D15" s="135">
        <v>2.1800000000000002</v>
      </c>
      <c r="E15" s="135">
        <v>4.3099999999999996</v>
      </c>
      <c r="F15" s="135">
        <v>3.61</v>
      </c>
      <c r="G15" s="135">
        <v>6.26</v>
      </c>
      <c r="H15" s="135">
        <v>7.03</v>
      </c>
      <c r="I15" s="136">
        <v>8.41</v>
      </c>
      <c r="K15"/>
      <c r="L15"/>
    </row>
    <row r="16" spans="1:24" s="8" customFormat="1" ht="9.75" customHeight="1">
      <c r="A16" s="133"/>
      <c r="B16" s="199" t="s">
        <v>68</v>
      </c>
      <c r="C16" s="135">
        <v>1.29</v>
      </c>
      <c r="D16" s="135">
        <v>1.28</v>
      </c>
      <c r="E16" s="135">
        <v>3.21</v>
      </c>
      <c r="F16" s="135">
        <v>2.0299999999999998</v>
      </c>
      <c r="G16" s="135">
        <v>4.17</v>
      </c>
      <c r="H16" s="135">
        <v>5.89</v>
      </c>
      <c r="I16" s="136">
        <v>8.0399999999999991</v>
      </c>
      <c r="J16" s="126"/>
      <c r="K16"/>
      <c r="L16"/>
      <c r="M16" s="8" t="s">
        <v>10</v>
      </c>
    </row>
    <row r="17" spans="1:12" s="8" customFormat="1" ht="9" customHeight="1">
      <c r="A17" s="133"/>
      <c r="B17" s="128" t="s">
        <v>6</v>
      </c>
      <c r="C17" s="135">
        <v>27.87</v>
      </c>
      <c r="D17" s="135">
        <v>22.56</v>
      </c>
      <c r="E17" s="135">
        <v>39.409999999999997</v>
      </c>
      <c r="F17" s="135">
        <v>60.69</v>
      </c>
      <c r="G17" s="135">
        <v>64.97</v>
      </c>
      <c r="H17" s="135">
        <v>77.88</v>
      </c>
      <c r="I17" s="136">
        <v>79.36</v>
      </c>
      <c r="J17" s="126"/>
      <c r="K17"/>
      <c r="L17"/>
    </row>
    <row r="18" spans="1:12" s="8" customFormat="1" ht="9" customHeight="1">
      <c r="A18" s="133"/>
      <c r="B18" s="128" t="s">
        <v>51</v>
      </c>
      <c r="C18" s="135">
        <v>14.44</v>
      </c>
      <c r="D18" s="135">
        <v>10.95</v>
      </c>
      <c r="E18" s="135">
        <v>18.72</v>
      </c>
      <c r="F18" s="135">
        <v>29.63</v>
      </c>
      <c r="G18" s="135">
        <v>30.41</v>
      </c>
      <c r="H18" s="135">
        <v>37.64</v>
      </c>
      <c r="I18" s="136">
        <v>38.630000000000003</v>
      </c>
      <c r="K18"/>
      <c r="L18"/>
    </row>
    <row r="19" spans="1:12" s="8" customFormat="1" ht="9" customHeight="1">
      <c r="A19" s="133"/>
      <c r="B19" s="128" t="s">
        <v>69</v>
      </c>
      <c r="C19" s="135">
        <v>6.04</v>
      </c>
      <c r="D19" s="135">
        <v>5.54</v>
      </c>
      <c r="E19" s="135">
        <v>6.46</v>
      </c>
      <c r="F19" s="135">
        <v>12.46</v>
      </c>
      <c r="G19" s="135">
        <v>11.21</v>
      </c>
      <c r="H19" s="135">
        <v>12.93</v>
      </c>
      <c r="I19" s="136">
        <v>11.73</v>
      </c>
      <c r="K19"/>
      <c r="L19"/>
    </row>
    <row r="20" spans="1:12" s="8" customFormat="1" ht="9" customHeight="1">
      <c r="A20" s="133"/>
      <c r="B20" s="188" t="s">
        <v>17</v>
      </c>
      <c r="C20" s="135">
        <v>8.67</v>
      </c>
      <c r="D20" s="135">
        <v>10</v>
      </c>
      <c r="E20" s="243" t="s">
        <v>194</v>
      </c>
      <c r="F20" s="135">
        <v>17.23</v>
      </c>
      <c r="G20" s="135">
        <f>10.02+0.34+6.5+7.53</f>
        <v>24.39</v>
      </c>
      <c r="H20" s="135">
        <f>13.34+0.38+8.08+8.82</f>
        <v>30.62</v>
      </c>
      <c r="I20" s="205">
        <f>17.43+0.25+9.7+9.57</f>
        <v>36.950000000000003</v>
      </c>
      <c r="K20"/>
      <c r="L20"/>
    </row>
    <row r="21" spans="1:12" s="8" customFormat="1" ht="9" customHeight="1">
      <c r="A21" s="133"/>
      <c r="B21" s="48" t="s">
        <v>52</v>
      </c>
      <c r="C21" s="135">
        <v>3.1</v>
      </c>
      <c r="D21" s="135">
        <v>3.24</v>
      </c>
      <c r="E21" s="135">
        <v>7.1</v>
      </c>
      <c r="F21" s="135">
        <v>5.88</v>
      </c>
      <c r="G21" s="135">
        <v>10.02</v>
      </c>
      <c r="H21" s="135">
        <v>13.34</v>
      </c>
      <c r="I21" s="136">
        <v>17.43</v>
      </c>
      <c r="J21" s="10"/>
      <c r="K21"/>
      <c r="L21"/>
    </row>
    <row r="22" spans="1:12" s="8" customFormat="1" ht="9" customHeight="1">
      <c r="A22" s="133"/>
      <c r="B22" s="128" t="s">
        <v>12</v>
      </c>
      <c r="C22" s="135">
        <v>11.47</v>
      </c>
      <c r="D22" s="135">
        <v>12.32</v>
      </c>
      <c r="E22" s="135">
        <v>17.86</v>
      </c>
      <c r="F22" s="135">
        <v>24.12</v>
      </c>
      <c r="G22" s="135">
        <v>26.76</v>
      </c>
      <c r="H22" s="135">
        <v>30.19</v>
      </c>
      <c r="I22" s="136">
        <v>33.17</v>
      </c>
      <c r="J22" s="10"/>
      <c r="K22"/>
      <c r="L22"/>
    </row>
    <row r="23" spans="1:12" s="8" customFormat="1" ht="9.75" customHeight="1">
      <c r="A23" s="133"/>
      <c r="B23" s="48" t="s">
        <v>57</v>
      </c>
      <c r="C23" s="135">
        <v>2.4900000000000002</v>
      </c>
      <c r="D23" s="135">
        <v>2.91</v>
      </c>
      <c r="E23" s="135">
        <v>4.53</v>
      </c>
      <c r="F23" s="135">
        <v>5.92</v>
      </c>
      <c r="G23" s="135">
        <v>6.14</v>
      </c>
      <c r="H23" s="135">
        <v>6.83</v>
      </c>
      <c r="I23" s="136">
        <v>8.81</v>
      </c>
      <c r="K23"/>
      <c r="L23"/>
    </row>
    <row r="24" spans="1:12" s="8" customFormat="1" ht="9" customHeight="1">
      <c r="A24" s="133"/>
      <c r="B24" s="128" t="s">
        <v>7</v>
      </c>
      <c r="C24" s="135">
        <v>2.4300000000000002</v>
      </c>
      <c r="D24" s="135">
        <v>2.93</v>
      </c>
      <c r="E24" s="135">
        <v>3.7</v>
      </c>
      <c r="F24" s="135">
        <v>6.22</v>
      </c>
      <c r="G24" s="135">
        <v>5.84</v>
      </c>
      <c r="H24" s="135">
        <v>7.61</v>
      </c>
      <c r="I24" s="136">
        <v>9.69</v>
      </c>
      <c r="K24"/>
      <c r="L24"/>
    </row>
    <row r="25" spans="1:12" s="8" customFormat="1" ht="9" customHeight="1">
      <c r="A25" s="133"/>
      <c r="B25" s="128" t="s">
        <v>15</v>
      </c>
      <c r="C25" s="135">
        <v>1.9300000000000002</v>
      </c>
      <c r="D25" s="135">
        <v>2.2399999999999998</v>
      </c>
      <c r="E25" s="135">
        <v>2.8899999999999997</v>
      </c>
      <c r="F25" s="135">
        <v>4.3600000000000003</v>
      </c>
      <c r="G25" s="135">
        <f>9.7-5.84</f>
        <v>3.8599999999999994</v>
      </c>
      <c r="H25" s="135">
        <f>11.97-7.61</f>
        <v>4.3600000000000003</v>
      </c>
      <c r="I25" s="136">
        <f>16.48-9.69</f>
        <v>6.7900000000000009</v>
      </c>
      <c r="K25"/>
      <c r="L25"/>
    </row>
    <row r="26" spans="1:12" s="8" customFormat="1" ht="9" customHeight="1">
      <c r="A26" s="133"/>
      <c r="B26" s="128" t="s">
        <v>87</v>
      </c>
      <c r="C26" s="135">
        <v>13.44</v>
      </c>
      <c r="D26" s="135">
        <v>20.48</v>
      </c>
      <c r="E26" s="135">
        <v>26.41</v>
      </c>
      <c r="F26" s="135">
        <v>34.44</v>
      </c>
      <c r="G26" s="135">
        <v>34.9</v>
      </c>
      <c r="H26" s="135">
        <v>41.59</v>
      </c>
      <c r="I26" s="136">
        <v>48.65</v>
      </c>
      <c r="K26"/>
      <c r="L26"/>
    </row>
    <row r="27" spans="1:12" s="8" customFormat="1" ht="9" customHeight="1">
      <c r="A27" s="133"/>
      <c r="B27" s="127" t="s">
        <v>88</v>
      </c>
      <c r="C27" s="135">
        <v>10.06</v>
      </c>
      <c r="D27" s="135">
        <v>15.43</v>
      </c>
      <c r="E27" s="135">
        <v>20.37</v>
      </c>
      <c r="F27" s="135">
        <v>26.55</v>
      </c>
      <c r="G27" s="135">
        <v>27.5</v>
      </c>
      <c r="H27" s="135">
        <v>32.94</v>
      </c>
      <c r="I27" s="136">
        <v>39.18</v>
      </c>
      <c r="K27"/>
      <c r="L27"/>
    </row>
    <row r="28" spans="1:12" s="8" customFormat="1" ht="9" customHeight="1">
      <c r="A28" s="133"/>
      <c r="B28" s="127" t="s">
        <v>89</v>
      </c>
      <c r="C28" s="135">
        <v>2.87</v>
      </c>
      <c r="D28" s="135">
        <v>3.67</v>
      </c>
      <c r="E28" s="135">
        <v>4.9000000000000004</v>
      </c>
      <c r="F28" s="135">
        <v>6.2200000000000006</v>
      </c>
      <c r="G28" s="135">
        <f>3.05+3.52</f>
        <v>6.57</v>
      </c>
      <c r="H28" s="135">
        <f>3.62+3.74</f>
        <v>7.36</v>
      </c>
      <c r="I28" s="136">
        <f>3.52+4.67</f>
        <v>8.19</v>
      </c>
      <c r="K28"/>
      <c r="L28"/>
    </row>
    <row r="29" spans="1:12" s="8" customFormat="1" ht="9" customHeight="1">
      <c r="A29" s="133"/>
      <c r="B29" s="200" t="s">
        <v>93</v>
      </c>
      <c r="C29" s="135">
        <v>2.0499999999999998</v>
      </c>
      <c r="D29" s="135">
        <v>2.4900000000000002</v>
      </c>
      <c r="E29" s="135">
        <v>4.42</v>
      </c>
      <c r="F29" s="135">
        <v>5.09</v>
      </c>
      <c r="G29" s="135">
        <v>4.97</v>
      </c>
      <c r="H29" s="135">
        <v>7.33</v>
      </c>
      <c r="I29" s="136">
        <v>11.05</v>
      </c>
      <c r="K29"/>
      <c r="L29"/>
    </row>
    <row r="30" spans="1:12" s="8" customFormat="1" ht="9" customHeight="1">
      <c r="A30" s="133"/>
      <c r="B30" s="200" t="s">
        <v>94</v>
      </c>
      <c r="C30" s="135">
        <v>2.44</v>
      </c>
      <c r="D30" s="135">
        <v>4.22</v>
      </c>
      <c r="E30" s="135">
        <v>5.29</v>
      </c>
      <c r="F30" s="135">
        <v>6.87</v>
      </c>
      <c r="G30" s="135">
        <v>7.11</v>
      </c>
      <c r="H30" s="135">
        <v>8.36</v>
      </c>
      <c r="I30" s="136">
        <v>9.83</v>
      </c>
      <c r="K30"/>
      <c r="L30"/>
    </row>
    <row r="31" spans="1:12" s="8" customFormat="1" ht="9" customHeight="1">
      <c r="A31" s="133"/>
      <c r="B31" s="127" t="s">
        <v>90</v>
      </c>
      <c r="C31" s="234" t="s">
        <v>173</v>
      </c>
      <c r="D31" s="135">
        <v>1.3399999999999999</v>
      </c>
      <c r="E31" s="234" t="s">
        <v>195</v>
      </c>
      <c r="F31" s="135">
        <v>2.16</v>
      </c>
      <c r="G31" s="234" t="s">
        <v>196</v>
      </c>
      <c r="H31" s="135">
        <f>0.6+2.35</f>
        <v>2.95</v>
      </c>
      <c r="I31" s="251" t="s">
        <v>197</v>
      </c>
      <c r="K31"/>
      <c r="L31"/>
    </row>
    <row r="32" spans="1:12" s="8" customFormat="1" ht="9" customHeight="1">
      <c r="A32" s="133"/>
      <c r="B32" s="127" t="s">
        <v>91</v>
      </c>
      <c r="C32" s="252">
        <v>2.38</v>
      </c>
      <c r="D32" s="135">
        <v>3.55</v>
      </c>
      <c r="E32" s="135">
        <v>3.62</v>
      </c>
      <c r="F32" s="135">
        <v>5.61</v>
      </c>
      <c r="G32" s="135">
        <v>4.8899999999999997</v>
      </c>
      <c r="H32" s="135">
        <v>5.54</v>
      </c>
      <c r="I32" s="136">
        <v>6.09</v>
      </c>
      <c r="K32"/>
      <c r="L32"/>
    </row>
    <row r="33" spans="1:12" s="8" customFormat="1" ht="9" customHeight="1">
      <c r="A33" s="133"/>
      <c r="B33" s="127" t="s">
        <v>82</v>
      </c>
      <c r="C33" s="135">
        <v>16.920000000000002</v>
      </c>
      <c r="D33" s="135">
        <v>21.55</v>
      </c>
      <c r="E33" s="135">
        <v>31.57</v>
      </c>
      <c r="F33" s="135">
        <v>38.94</v>
      </c>
      <c r="G33" s="135">
        <v>43.05</v>
      </c>
      <c r="H33" s="135">
        <v>49.63</v>
      </c>
      <c r="I33" s="136">
        <v>56.45</v>
      </c>
      <c r="K33"/>
      <c r="L33"/>
    </row>
    <row r="34" spans="1:12" s="8" customFormat="1" ht="9.75" customHeight="1">
      <c r="A34" s="133"/>
      <c r="B34" s="128" t="s">
        <v>83</v>
      </c>
      <c r="C34" s="135">
        <v>9.4499999999999993</v>
      </c>
      <c r="D34" s="135">
        <v>13.08</v>
      </c>
      <c r="E34" s="135">
        <v>17.690000000000001</v>
      </c>
      <c r="F34" s="135">
        <v>24.08</v>
      </c>
      <c r="G34" s="135">
        <v>24.94</v>
      </c>
      <c r="H34" s="135">
        <v>29.39</v>
      </c>
      <c r="I34" s="136">
        <v>33.200000000000003</v>
      </c>
      <c r="J34" s="10"/>
      <c r="K34"/>
      <c r="L34"/>
    </row>
    <row r="35" spans="1:12" s="8" customFormat="1" ht="9" customHeight="1">
      <c r="A35" s="133"/>
      <c r="B35" s="199" t="s">
        <v>220</v>
      </c>
      <c r="C35" s="135">
        <v>0.69</v>
      </c>
      <c r="D35" s="135">
        <v>0.92</v>
      </c>
      <c r="E35" s="135">
        <v>1.6</v>
      </c>
      <c r="F35" s="135">
        <v>1.54</v>
      </c>
      <c r="G35" s="135">
        <v>1.84</v>
      </c>
      <c r="H35" s="135">
        <v>1.85</v>
      </c>
      <c r="I35" s="136">
        <v>2.35</v>
      </c>
      <c r="J35" s="10"/>
      <c r="K35"/>
      <c r="L35"/>
    </row>
    <row r="36" spans="1:12" s="8" customFormat="1" ht="9" customHeight="1">
      <c r="A36" s="133"/>
      <c r="B36" s="201" t="s">
        <v>221</v>
      </c>
      <c r="C36" s="135"/>
      <c r="D36" s="135"/>
      <c r="E36" s="135"/>
      <c r="F36" s="135"/>
      <c r="G36" s="135"/>
      <c r="H36" s="135"/>
      <c r="I36" s="136"/>
      <c r="J36" s="10"/>
      <c r="K36"/>
      <c r="L36"/>
    </row>
    <row r="37" spans="1:12" s="8" customFormat="1" ht="9" customHeight="1">
      <c r="A37" s="133"/>
      <c r="B37" s="198" t="s">
        <v>222</v>
      </c>
      <c r="C37" s="135">
        <v>3.21</v>
      </c>
      <c r="D37" s="135">
        <v>3.6</v>
      </c>
      <c r="E37" s="135">
        <v>5.56</v>
      </c>
      <c r="F37" s="135">
        <v>6.2</v>
      </c>
      <c r="G37" s="135">
        <v>7.48</v>
      </c>
      <c r="H37" s="135">
        <v>8.16</v>
      </c>
      <c r="I37" s="136">
        <v>8.6999999999999993</v>
      </c>
      <c r="K37"/>
      <c r="L37"/>
    </row>
    <row r="38" spans="1:12" s="8" customFormat="1" ht="9.75" customHeight="1">
      <c r="A38" s="133"/>
      <c r="B38" s="128" t="s">
        <v>92</v>
      </c>
      <c r="C38" s="135">
        <v>2.5499999999999998</v>
      </c>
      <c r="D38" s="135">
        <v>2.74</v>
      </c>
      <c r="E38" s="135">
        <v>3.73</v>
      </c>
      <c r="F38" s="135">
        <v>5.45</v>
      </c>
      <c r="G38" s="135">
        <v>5.37</v>
      </c>
      <c r="H38" s="135">
        <v>6.39</v>
      </c>
      <c r="I38" s="136">
        <v>7.42</v>
      </c>
      <c r="J38" s="10"/>
      <c r="K38"/>
      <c r="L38"/>
    </row>
    <row r="39" spans="1:12" s="8" customFormat="1" ht="9.75" customHeight="1">
      <c r="A39" s="133"/>
      <c r="B39" s="129" t="s">
        <v>100</v>
      </c>
      <c r="C39" s="135">
        <v>0.78</v>
      </c>
      <c r="D39" s="135">
        <v>0.66</v>
      </c>
      <c r="E39" s="135">
        <v>2.3199999999999998</v>
      </c>
      <c r="F39" s="135">
        <v>1.05</v>
      </c>
      <c r="G39" s="135">
        <v>2.52</v>
      </c>
      <c r="H39" s="135">
        <v>3.1</v>
      </c>
      <c r="I39" s="136">
        <v>3.72</v>
      </c>
      <c r="J39" s="10"/>
      <c r="K39"/>
      <c r="L39"/>
    </row>
    <row r="40" spans="1:12" s="8" customFormat="1" ht="9" customHeight="1">
      <c r="A40" s="133"/>
      <c r="B40" s="127" t="s">
        <v>54</v>
      </c>
      <c r="C40" s="234" t="s">
        <v>198</v>
      </c>
      <c r="D40" s="235" t="s">
        <v>199</v>
      </c>
      <c r="E40" s="237" t="s">
        <v>151</v>
      </c>
      <c r="F40" s="135">
        <v>1.1800000000000002</v>
      </c>
      <c r="G40" s="234" t="s">
        <v>200</v>
      </c>
      <c r="H40" s="234" t="s">
        <v>155</v>
      </c>
      <c r="I40" s="253" t="s">
        <v>151</v>
      </c>
      <c r="K40"/>
      <c r="L40"/>
    </row>
    <row r="41" spans="1:12" s="8" customFormat="1" ht="9.75" customHeight="1">
      <c r="A41" s="133"/>
      <c r="B41" s="127" t="s">
        <v>70</v>
      </c>
      <c r="C41" s="135">
        <v>1.78</v>
      </c>
      <c r="D41" s="135">
        <v>1.84</v>
      </c>
      <c r="E41" s="135">
        <v>4.18</v>
      </c>
      <c r="F41" s="135">
        <v>3.52</v>
      </c>
      <c r="G41" s="135">
        <v>4.5599999999999996</v>
      </c>
      <c r="H41" s="135">
        <v>7.64</v>
      </c>
      <c r="I41" s="136">
        <v>6.3</v>
      </c>
      <c r="K41"/>
      <c r="L41"/>
    </row>
    <row r="42" spans="1:12" s="8" customFormat="1" ht="9.75" customHeight="1">
      <c r="A42" s="133"/>
      <c r="B42" s="127" t="s">
        <v>95</v>
      </c>
      <c r="C42" s="135">
        <v>7.4799999999999995</v>
      </c>
      <c r="D42" s="135">
        <v>9.58</v>
      </c>
      <c r="E42" s="135">
        <v>17.43</v>
      </c>
      <c r="F42" s="135">
        <v>16.04</v>
      </c>
      <c r="G42" s="135">
        <f>9.54+5.96+3.37</f>
        <v>18.87</v>
      </c>
      <c r="H42" s="135">
        <f>11.28+7.48+4.71</f>
        <v>23.47</v>
      </c>
      <c r="I42" s="136">
        <f>12.3+10.09+6.16</f>
        <v>28.55</v>
      </c>
      <c r="K42"/>
      <c r="L42"/>
    </row>
    <row r="43" spans="1:12" s="8" customFormat="1" ht="9.75" customHeight="1">
      <c r="A43" s="133"/>
      <c r="B43" s="127" t="s">
        <v>130</v>
      </c>
      <c r="C43" s="137"/>
      <c r="D43" s="135"/>
      <c r="E43" s="135"/>
      <c r="F43" s="135"/>
      <c r="G43" s="135"/>
      <c r="H43" s="138"/>
      <c r="I43" s="139"/>
      <c r="J43" s="10"/>
      <c r="K43"/>
      <c r="L43"/>
    </row>
    <row r="44" spans="1:12" s="8" customFormat="1" ht="9.75" customHeight="1">
      <c r="A44" s="133"/>
      <c r="B44" s="128" t="s">
        <v>71</v>
      </c>
      <c r="C44" s="135">
        <v>8.4600000000000009</v>
      </c>
      <c r="D44" s="135">
        <v>8.0299999999999994</v>
      </c>
      <c r="E44" s="135">
        <v>12.97</v>
      </c>
      <c r="F44" s="135">
        <v>14.13</v>
      </c>
      <c r="G44" s="135">
        <v>19.61</v>
      </c>
      <c r="H44" s="135">
        <v>21.69</v>
      </c>
      <c r="I44" s="136">
        <v>23.83</v>
      </c>
      <c r="J44" s="10"/>
      <c r="K44"/>
      <c r="L44"/>
    </row>
    <row r="45" spans="1:12" s="8" customFormat="1" ht="9.75" customHeight="1">
      <c r="A45" s="133"/>
      <c r="B45" s="127" t="s">
        <v>98</v>
      </c>
      <c r="C45" s="137">
        <v>2.39</v>
      </c>
      <c r="D45" s="135">
        <v>1.45</v>
      </c>
      <c r="E45" s="135">
        <v>1.88</v>
      </c>
      <c r="F45" s="135">
        <v>1.79</v>
      </c>
      <c r="G45" s="135">
        <v>2.65</v>
      </c>
      <c r="H45" s="138">
        <v>2.65</v>
      </c>
      <c r="I45" s="254" t="s">
        <v>201</v>
      </c>
      <c r="K45"/>
      <c r="L45"/>
    </row>
    <row r="46" spans="1:12" s="8" customFormat="1" ht="2.25" customHeight="1">
      <c r="A46" s="133"/>
      <c r="B46" s="128"/>
      <c r="C46" s="135"/>
      <c r="D46" s="135"/>
      <c r="E46" s="135"/>
      <c r="F46" s="135"/>
      <c r="G46" s="135"/>
      <c r="H46" s="138"/>
      <c r="I46" s="139"/>
      <c r="K46"/>
      <c r="L46"/>
    </row>
    <row r="47" spans="1:12" s="8" customFormat="1" ht="9.75" customHeight="1">
      <c r="A47" s="133"/>
      <c r="B47" s="51" t="s">
        <v>18</v>
      </c>
      <c r="C47" s="140">
        <v>134.63999999999999</v>
      </c>
      <c r="D47" s="140">
        <v>145.4</v>
      </c>
      <c r="E47" s="140">
        <v>231.73</v>
      </c>
      <c r="F47" s="140">
        <v>285.86</v>
      </c>
      <c r="G47" s="140">
        <v>323.66000000000003</v>
      </c>
      <c r="H47" s="140">
        <v>391.57</v>
      </c>
      <c r="I47" s="141">
        <v>436.91</v>
      </c>
      <c r="J47" s="10"/>
      <c r="K47"/>
      <c r="L47"/>
    </row>
    <row r="48" spans="1:12" s="8" customFormat="1" ht="2.25" customHeight="1">
      <c r="A48" s="133"/>
      <c r="B48" s="51"/>
      <c r="C48" s="142"/>
      <c r="D48" s="142"/>
      <c r="E48" s="142"/>
      <c r="F48" s="142"/>
      <c r="G48" s="142"/>
      <c r="H48" s="142"/>
      <c r="I48" s="143"/>
      <c r="J48" s="10"/>
      <c r="K48"/>
      <c r="L48"/>
    </row>
    <row r="49" spans="1:34" s="8" customFormat="1" ht="9" customHeight="1">
      <c r="A49" s="157"/>
      <c r="B49" s="128" t="s">
        <v>8</v>
      </c>
      <c r="C49" s="49">
        <v>20.46</v>
      </c>
      <c r="D49" s="49">
        <v>18.03</v>
      </c>
      <c r="E49" s="49">
        <v>33.869999999999997</v>
      </c>
      <c r="F49" s="49">
        <v>35.229999999999997</v>
      </c>
      <c r="G49" s="49">
        <v>46.32</v>
      </c>
      <c r="H49" s="49">
        <v>51.3</v>
      </c>
      <c r="I49" s="206">
        <v>54.31</v>
      </c>
      <c r="J49" s="49"/>
      <c r="K49"/>
      <c r="L49"/>
      <c r="M49" s="49"/>
      <c r="N49" s="49"/>
      <c r="O49" s="49"/>
      <c r="P49" s="49"/>
      <c r="Q49" s="49"/>
      <c r="R49" s="49"/>
      <c r="S49" s="49"/>
      <c r="T49" s="49"/>
      <c r="U49" s="49"/>
      <c r="V49" s="21"/>
      <c r="X49" s="8" t="s">
        <v>10</v>
      </c>
      <c r="AD49" s="20"/>
      <c r="AE49" s="10"/>
    </row>
    <row r="50" spans="1:34" s="8" customFormat="1" ht="9" customHeight="1">
      <c r="A50" s="157"/>
      <c r="B50" s="128" t="s">
        <v>132</v>
      </c>
      <c r="C50" s="234" t="s">
        <v>202</v>
      </c>
      <c r="D50" s="49">
        <v>5.55</v>
      </c>
      <c r="E50" s="234" t="s">
        <v>203</v>
      </c>
      <c r="F50" s="49">
        <v>10.08</v>
      </c>
      <c r="G50" s="234" t="s">
        <v>204</v>
      </c>
      <c r="H50" s="234" t="s">
        <v>205</v>
      </c>
      <c r="I50" s="255" t="s">
        <v>151</v>
      </c>
      <c r="J50" s="49"/>
      <c r="K50"/>
      <c r="L50"/>
      <c r="M50" s="49"/>
      <c r="N50" s="49"/>
      <c r="O50" s="49"/>
      <c r="P50" s="49"/>
      <c r="Q50" s="49"/>
      <c r="R50" s="49"/>
      <c r="S50" s="49"/>
      <c r="T50" s="49"/>
      <c r="U50" s="49"/>
      <c r="V50" s="21"/>
      <c r="AD50" s="20"/>
      <c r="AE50" s="20"/>
    </row>
    <row r="51" spans="1:34" s="8" customFormat="1" ht="9" customHeight="1">
      <c r="A51" s="157"/>
      <c r="B51" s="202" t="s">
        <v>133</v>
      </c>
      <c r="C51" s="49">
        <v>1.02</v>
      </c>
      <c r="D51" s="49">
        <v>1.6199999999999999</v>
      </c>
      <c r="E51" s="234" t="s">
        <v>206</v>
      </c>
      <c r="F51" s="49">
        <v>2.76</v>
      </c>
      <c r="G51" s="49">
        <f>0.63+1.76</f>
        <v>2.39</v>
      </c>
      <c r="H51" s="49">
        <f>0.52+1.63</f>
        <v>2.15</v>
      </c>
      <c r="I51" s="256" t="s">
        <v>207</v>
      </c>
      <c r="J51" s="49"/>
      <c r="K51"/>
      <c r="L51"/>
      <c r="M51" s="49"/>
      <c r="N51" s="49"/>
      <c r="O51" s="49"/>
      <c r="P51" s="49"/>
      <c r="Q51" s="49"/>
      <c r="R51" s="49"/>
      <c r="S51" s="49"/>
      <c r="T51" s="49"/>
      <c r="U51" s="49"/>
      <c r="V51" s="21"/>
      <c r="AD51" s="20"/>
      <c r="AE51" s="20"/>
    </row>
    <row r="52" spans="1:34" s="8" customFormat="1" ht="9" customHeight="1">
      <c r="A52" s="157"/>
      <c r="B52" s="202" t="s">
        <v>73</v>
      </c>
      <c r="C52" s="49">
        <v>4.93</v>
      </c>
      <c r="D52" s="49">
        <v>4.1500000000000004</v>
      </c>
      <c r="E52" s="49">
        <v>7.76</v>
      </c>
      <c r="F52" s="49">
        <v>9.1</v>
      </c>
      <c r="G52" s="49">
        <v>12.03</v>
      </c>
      <c r="H52" s="49">
        <v>12.93</v>
      </c>
      <c r="I52" s="206">
        <v>13.33</v>
      </c>
      <c r="J52" s="49"/>
      <c r="K52"/>
      <c r="L52"/>
      <c r="M52" s="49"/>
      <c r="N52" s="49"/>
      <c r="O52" s="49"/>
      <c r="P52" s="49"/>
      <c r="Q52" s="49"/>
      <c r="R52" s="49"/>
      <c r="S52" s="49"/>
      <c r="T52" s="49"/>
      <c r="U52" s="49"/>
      <c r="V52" s="21"/>
      <c r="AD52" s="20"/>
      <c r="AE52" s="20"/>
    </row>
    <row r="53" spans="1:34" s="8" customFormat="1" ht="9" customHeight="1">
      <c r="A53" s="157"/>
      <c r="B53" s="202" t="s">
        <v>74</v>
      </c>
      <c r="C53" s="49">
        <v>5.5600000000000005</v>
      </c>
      <c r="D53" s="49">
        <v>3.1300000000000003</v>
      </c>
      <c r="E53" s="257" t="s">
        <v>208</v>
      </c>
      <c r="F53" s="49">
        <v>6.26</v>
      </c>
      <c r="G53" s="49">
        <f>5.58+5.11+1.34</f>
        <v>12.030000000000001</v>
      </c>
      <c r="H53" s="49">
        <f>5.2+6.97+1.89</f>
        <v>14.06</v>
      </c>
      <c r="I53" s="256" t="s">
        <v>209</v>
      </c>
      <c r="J53" s="49"/>
      <c r="K53"/>
      <c r="L53"/>
      <c r="M53" s="49"/>
      <c r="N53" s="49"/>
      <c r="O53" s="49"/>
      <c r="P53" s="49"/>
      <c r="Q53" s="49"/>
      <c r="R53" s="49"/>
      <c r="S53" s="49"/>
      <c r="T53" s="49"/>
      <c r="U53" s="49"/>
      <c r="V53" s="21"/>
      <c r="AE53" s="20"/>
    </row>
    <row r="54" spans="1:34" s="8" customFormat="1" ht="9" customHeight="1">
      <c r="A54" s="157"/>
      <c r="B54" s="202" t="s">
        <v>102</v>
      </c>
      <c r="C54" s="234" t="s">
        <v>210</v>
      </c>
      <c r="D54" s="49">
        <v>3.0799999999999996</v>
      </c>
      <c r="E54" s="234" t="s">
        <v>211</v>
      </c>
      <c r="F54" s="49">
        <v>6.36</v>
      </c>
      <c r="G54" s="234" t="s">
        <v>212</v>
      </c>
      <c r="H54" s="234" t="s">
        <v>213</v>
      </c>
      <c r="I54" s="255" t="s">
        <v>151</v>
      </c>
      <c r="J54" s="49"/>
      <c r="K54"/>
      <c r="L54"/>
      <c r="M54" s="49"/>
      <c r="N54" s="49"/>
      <c r="O54" s="49"/>
      <c r="P54" s="49"/>
      <c r="Q54" s="49"/>
      <c r="R54" s="49"/>
      <c r="S54" s="49"/>
      <c r="T54" s="49"/>
      <c r="U54" s="49"/>
      <c r="V54" s="21"/>
      <c r="AE54" s="20"/>
    </row>
    <row r="55" spans="1:34" s="8" customFormat="1" ht="9.75" customHeight="1">
      <c r="A55" s="157"/>
      <c r="B55" s="128" t="s">
        <v>55</v>
      </c>
      <c r="C55" s="49">
        <v>23.27</v>
      </c>
      <c r="D55" s="49">
        <v>12.13</v>
      </c>
      <c r="E55" s="49">
        <v>11.4</v>
      </c>
      <c r="F55" s="49">
        <v>39.85</v>
      </c>
      <c r="G55" s="49">
        <v>28.79</v>
      </c>
      <c r="H55" s="49">
        <v>29.42</v>
      </c>
      <c r="I55" s="206">
        <v>26.05</v>
      </c>
      <c r="J55" s="49"/>
      <c r="K55"/>
      <c r="L55"/>
      <c r="M55" s="49"/>
      <c r="N55" s="49"/>
      <c r="O55" s="49"/>
      <c r="P55" s="49"/>
      <c r="Q55" s="49"/>
      <c r="R55" s="49"/>
      <c r="S55" s="49"/>
      <c r="T55" s="49"/>
      <c r="U55" s="49"/>
      <c r="V55" s="22"/>
      <c r="AE55" s="20"/>
    </row>
    <row r="56" spans="1:34" s="8" customFormat="1" ht="9.75" customHeight="1">
      <c r="A56" s="157"/>
      <c r="B56" s="127" t="s">
        <v>113</v>
      </c>
      <c r="C56" s="49">
        <v>4.5999999999999996</v>
      </c>
      <c r="D56" s="49">
        <v>2.09</v>
      </c>
      <c r="E56" s="257" t="s">
        <v>214</v>
      </c>
      <c r="F56" s="49">
        <v>6.96</v>
      </c>
      <c r="G56" s="49">
        <v>4.0999999999999996</v>
      </c>
      <c r="H56" s="49">
        <v>4.3600000000000003</v>
      </c>
      <c r="I56" s="256" t="s">
        <v>215</v>
      </c>
      <c r="J56" s="49"/>
      <c r="K56"/>
      <c r="L56"/>
      <c r="M56" s="49"/>
      <c r="N56" s="49"/>
      <c r="O56" s="49"/>
      <c r="P56" s="49"/>
      <c r="Q56" s="49"/>
      <c r="R56" s="49"/>
      <c r="S56" s="49"/>
      <c r="T56" s="49"/>
      <c r="U56" s="49"/>
      <c r="V56" s="22"/>
      <c r="AE56" s="20"/>
      <c r="AH56" s="13"/>
    </row>
    <row r="57" spans="1:34" s="8" customFormat="1" ht="9" customHeight="1">
      <c r="A57" s="157"/>
      <c r="B57" s="202" t="s">
        <v>75</v>
      </c>
      <c r="C57" s="49">
        <v>8.0299999999999994</v>
      </c>
      <c r="D57" s="49">
        <v>7.07</v>
      </c>
      <c r="E57" s="49">
        <v>5.35</v>
      </c>
      <c r="F57" s="49">
        <v>18.670000000000002</v>
      </c>
      <c r="G57" s="49">
        <v>11.47</v>
      </c>
      <c r="H57" s="49">
        <v>11.8</v>
      </c>
      <c r="I57" s="206">
        <v>9.9499999999999993</v>
      </c>
      <c r="J57" s="49"/>
      <c r="K57"/>
      <c r="L57"/>
      <c r="M57" s="49"/>
      <c r="N57" s="49"/>
      <c r="O57" s="49"/>
      <c r="P57" s="49"/>
      <c r="Q57" s="49"/>
      <c r="R57" s="49"/>
      <c r="S57" s="49"/>
      <c r="T57" s="49"/>
      <c r="U57" s="49"/>
      <c r="V57" s="21"/>
      <c r="AE57" s="20"/>
      <c r="AH57" s="13"/>
    </row>
    <row r="58" spans="1:34" s="8" customFormat="1" ht="9.75" customHeight="1">
      <c r="A58" s="157"/>
      <c r="B58" s="200" t="s">
        <v>76</v>
      </c>
      <c r="C58" s="49">
        <v>10.65</v>
      </c>
      <c r="D58" s="49">
        <v>2.96</v>
      </c>
      <c r="E58" s="49">
        <v>4.0199999999999996</v>
      </c>
      <c r="F58" s="49">
        <v>14.22</v>
      </c>
      <c r="G58" s="49">
        <v>13.23</v>
      </c>
      <c r="H58" s="49">
        <v>13.26</v>
      </c>
      <c r="I58" s="206">
        <v>12.55</v>
      </c>
      <c r="J58" s="49"/>
      <c r="K58"/>
      <c r="L58"/>
      <c r="M58" s="49"/>
      <c r="N58" s="49"/>
      <c r="O58" s="49"/>
      <c r="P58" s="49"/>
      <c r="Q58" s="49"/>
      <c r="R58" s="49"/>
      <c r="S58" s="49"/>
      <c r="T58" s="49"/>
      <c r="U58" s="49"/>
      <c r="V58" s="22"/>
      <c r="AE58" s="20"/>
      <c r="AH58" s="6"/>
    </row>
    <row r="59" spans="1:34" s="8" customFormat="1" ht="9" customHeight="1">
      <c r="A59" s="157"/>
      <c r="B59" s="128" t="s">
        <v>9</v>
      </c>
      <c r="C59" s="49">
        <v>15.32</v>
      </c>
      <c r="D59" s="49">
        <v>11.48</v>
      </c>
      <c r="E59" s="234" t="s">
        <v>216</v>
      </c>
      <c r="F59" s="49">
        <v>15.97</v>
      </c>
      <c r="G59" s="49">
        <v>18.68</v>
      </c>
      <c r="H59" s="49">
        <v>17.739999999999998</v>
      </c>
      <c r="I59" s="256" t="s">
        <v>217</v>
      </c>
      <c r="J59" s="49"/>
      <c r="K59"/>
      <c r="L59"/>
      <c r="M59" s="49"/>
      <c r="N59" s="49"/>
      <c r="O59" s="49"/>
      <c r="P59" s="49" t="s">
        <v>10</v>
      </c>
      <c r="Q59" s="49"/>
      <c r="R59" s="49"/>
      <c r="S59" s="49"/>
      <c r="T59" s="49"/>
      <c r="U59" s="49"/>
      <c r="V59" s="21"/>
      <c r="X59" s="8" t="s">
        <v>10</v>
      </c>
      <c r="AE59" s="20"/>
      <c r="AH59" s="6"/>
    </row>
    <row r="60" spans="1:34" s="11" customFormat="1" ht="9.75" customHeight="1">
      <c r="A60" s="157"/>
      <c r="B60" s="208" t="s">
        <v>14</v>
      </c>
      <c r="C60" s="209"/>
      <c r="D60" s="209"/>
      <c r="E60" s="209"/>
      <c r="F60" s="209"/>
      <c r="G60" s="209"/>
      <c r="H60" s="210"/>
      <c r="I60" s="211"/>
      <c r="J60" s="52"/>
      <c r="K60"/>
      <c r="L60"/>
      <c r="M60" s="52"/>
      <c r="N60" s="52"/>
      <c r="O60" s="52"/>
      <c r="P60" s="52"/>
      <c r="Q60" s="52"/>
      <c r="R60" s="52"/>
      <c r="S60" s="52"/>
      <c r="T60" s="52"/>
      <c r="U60" s="52"/>
      <c r="V60" s="39"/>
      <c r="W60" s="8"/>
      <c r="X60" s="20"/>
    </row>
    <row r="61" spans="1:34" ht="9.75" customHeight="1">
      <c r="A61" s="157"/>
      <c r="B61" s="212" t="s">
        <v>19</v>
      </c>
      <c r="C61" s="52">
        <v>193.69</v>
      </c>
      <c r="D61" s="52">
        <v>187.03</v>
      </c>
      <c r="E61" s="52">
        <v>293.25</v>
      </c>
      <c r="F61" s="52">
        <v>376.91</v>
      </c>
      <c r="G61" s="52">
        <v>417.46</v>
      </c>
      <c r="H61" s="52">
        <v>490.03</v>
      </c>
      <c r="I61" s="211">
        <v>535.23</v>
      </c>
      <c r="J61" s="52"/>
      <c r="M61" s="52"/>
      <c r="N61" s="52"/>
      <c r="O61" s="52"/>
      <c r="P61" s="52"/>
      <c r="Q61" s="52"/>
      <c r="R61" s="52"/>
      <c r="S61" s="52"/>
      <c r="T61" s="52"/>
      <c r="U61" s="52"/>
      <c r="V61" s="23"/>
      <c r="W61" s="8"/>
      <c r="X61" s="8"/>
    </row>
    <row r="62" spans="1:34" s="20" customFormat="1" ht="2.25" customHeight="1">
      <c r="A62" s="133"/>
      <c r="B62" s="51"/>
      <c r="C62" s="142"/>
      <c r="D62" s="142"/>
      <c r="E62" s="142"/>
      <c r="F62" s="142"/>
      <c r="G62" s="142"/>
      <c r="H62" s="142"/>
      <c r="I62" s="143"/>
      <c r="J62" s="157"/>
      <c r="L62"/>
    </row>
    <row r="63" spans="1:34" ht="9.75" customHeight="1">
      <c r="A63" s="157"/>
      <c r="B63" s="208" t="s">
        <v>11</v>
      </c>
      <c r="C63" s="50"/>
      <c r="D63" s="50"/>
      <c r="E63" s="50"/>
      <c r="F63" s="50"/>
      <c r="G63" s="50"/>
      <c r="H63" s="50"/>
      <c r="I63" s="213"/>
      <c r="J63" s="86"/>
      <c r="M63" s="86"/>
      <c r="N63" s="86"/>
      <c r="O63" s="86"/>
      <c r="P63" s="86"/>
      <c r="Q63" s="86"/>
      <c r="R63" s="86"/>
      <c r="S63" s="86"/>
      <c r="T63" s="86"/>
      <c r="U63" s="86"/>
      <c r="V63" s="3"/>
      <c r="W63" s="8"/>
      <c r="X63" s="20"/>
    </row>
    <row r="64" spans="1:34" ht="9" customHeight="1">
      <c r="A64" s="157"/>
      <c r="B64" s="127" t="s">
        <v>13</v>
      </c>
      <c r="C64" s="49"/>
      <c r="D64" s="49"/>
      <c r="E64" s="49"/>
      <c r="F64" s="49"/>
      <c r="G64" s="49"/>
      <c r="H64" s="50"/>
      <c r="I64" s="214"/>
      <c r="J64" s="50"/>
      <c r="M64" s="50"/>
      <c r="N64" s="50"/>
      <c r="O64" s="50"/>
      <c r="P64" s="50"/>
      <c r="Q64" s="50"/>
      <c r="R64" s="50"/>
      <c r="S64" s="50"/>
      <c r="T64" s="50"/>
      <c r="U64" s="50"/>
      <c r="V64" s="12"/>
      <c r="W64" s="8"/>
      <c r="X64" s="20"/>
    </row>
    <row r="65" spans="1:24" ht="10.5" customHeight="1">
      <c r="A65" s="157"/>
      <c r="B65" s="127" t="s">
        <v>78</v>
      </c>
      <c r="C65" s="49">
        <v>93.56</v>
      </c>
      <c r="D65" s="49">
        <v>62.44</v>
      </c>
      <c r="E65" s="49">
        <v>91.34</v>
      </c>
      <c r="F65" s="49">
        <v>156.1</v>
      </c>
      <c r="G65" s="49">
        <v>147.79</v>
      </c>
      <c r="H65" s="49">
        <v>179.11</v>
      </c>
      <c r="I65" s="206">
        <v>149.59</v>
      </c>
      <c r="J65" s="49"/>
      <c r="M65" s="49"/>
      <c r="N65" s="49"/>
      <c r="O65" s="49"/>
      <c r="P65" s="49"/>
      <c r="Q65" s="49"/>
      <c r="R65" s="49"/>
      <c r="S65" s="49"/>
      <c r="T65" s="49"/>
      <c r="U65" s="49"/>
      <c r="V65" s="6"/>
      <c r="W65" s="8"/>
      <c r="X65" s="20"/>
    </row>
    <row r="66" spans="1:24" s="184" customFormat="1" ht="9.75" customHeight="1">
      <c r="A66" s="152"/>
      <c r="B66" s="127" t="s">
        <v>79</v>
      </c>
      <c r="C66" s="49"/>
      <c r="D66" s="49"/>
      <c r="E66" s="49"/>
      <c r="F66" s="49"/>
      <c r="G66" s="49"/>
      <c r="H66" s="50"/>
      <c r="I66" s="215"/>
      <c r="J66" s="183"/>
      <c r="M66" s="183"/>
      <c r="N66" s="183"/>
      <c r="O66" s="183"/>
      <c r="P66" s="183"/>
      <c r="Q66" s="183"/>
      <c r="R66" s="183"/>
      <c r="S66" s="183"/>
      <c r="T66" s="183"/>
      <c r="U66" s="183"/>
      <c r="V66" s="12"/>
      <c r="W66" s="14"/>
      <c r="X66" s="185"/>
    </row>
    <row r="67" spans="1:24" ht="9.75" customHeight="1">
      <c r="A67" s="157"/>
      <c r="B67" s="127" t="s">
        <v>99</v>
      </c>
      <c r="C67" s="49">
        <v>14.1</v>
      </c>
      <c r="D67" s="49">
        <v>8.5399999999999991</v>
      </c>
      <c r="E67" s="234" t="s">
        <v>218</v>
      </c>
      <c r="F67" s="49">
        <v>25.37</v>
      </c>
      <c r="G67" s="49">
        <v>18.190000000000001</v>
      </c>
      <c r="H67" s="49">
        <v>25.36</v>
      </c>
      <c r="I67" s="256" t="s">
        <v>219</v>
      </c>
      <c r="J67" s="49"/>
      <c r="M67" s="49"/>
      <c r="N67" s="49"/>
      <c r="O67" s="49"/>
      <c r="P67" s="49"/>
      <c r="Q67" s="49"/>
      <c r="R67" s="49"/>
      <c r="S67" s="49"/>
      <c r="T67" s="49"/>
      <c r="U67" s="49"/>
      <c r="V67" s="9"/>
      <c r="W67" s="3"/>
    </row>
    <row r="68" spans="1:24" ht="2.4500000000000002" customHeight="1">
      <c r="A68" s="26"/>
      <c r="B68" s="125"/>
      <c r="C68" s="80"/>
      <c r="D68" s="87"/>
      <c r="E68" s="88"/>
      <c r="F68" s="88"/>
      <c r="G68" s="88"/>
      <c r="H68" s="54"/>
      <c r="I68" s="89"/>
      <c r="J68" s="90"/>
      <c r="M68" s="90"/>
      <c r="N68" s="90"/>
      <c r="O68" s="90"/>
      <c r="P68" s="90"/>
      <c r="Q68" s="90"/>
      <c r="R68" s="90"/>
      <c r="S68" s="90"/>
      <c r="T68" s="90"/>
      <c r="U68" s="90"/>
      <c r="V68" s="9"/>
      <c r="W68" s="3"/>
    </row>
    <row r="69" spans="1:24" ht="10.5" customHeight="1">
      <c r="A69" s="27" t="s">
        <v>10</v>
      </c>
      <c r="B69" s="20"/>
      <c r="C69" s="46"/>
      <c r="D69" s="46"/>
      <c r="E69" s="46"/>
      <c r="F69" s="59"/>
      <c r="G69" s="60"/>
      <c r="H69" s="61"/>
      <c r="I69" s="58" t="s">
        <v>10</v>
      </c>
      <c r="J69" s="58"/>
      <c r="M69" s="58"/>
      <c r="N69" s="58"/>
      <c r="O69" s="58"/>
      <c r="P69" s="58"/>
      <c r="Q69" s="58"/>
      <c r="R69" s="58"/>
      <c r="S69" s="58"/>
      <c r="T69" s="58"/>
      <c r="U69" s="58"/>
    </row>
    <row r="70" spans="1:24" ht="10.5" customHeight="1">
      <c r="B70" s="20"/>
      <c r="C70" s="46"/>
      <c r="D70" s="46"/>
      <c r="E70" s="46"/>
      <c r="F70" s="59"/>
      <c r="G70" s="60"/>
      <c r="H70" s="61"/>
      <c r="I70" s="62"/>
      <c r="J70" s="62"/>
      <c r="M70" s="62"/>
      <c r="N70" s="62"/>
      <c r="O70" s="62"/>
      <c r="P70" s="62"/>
      <c r="Q70" s="62"/>
      <c r="R70" s="62"/>
      <c r="S70" s="62"/>
      <c r="T70" s="62"/>
      <c r="U70" s="62"/>
      <c r="V70" s="3"/>
    </row>
    <row r="71" spans="1:24" ht="10.5" customHeight="1">
      <c r="B71" s="20"/>
      <c r="V71" s="3"/>
    </row>
    <row r="72" spans="1:24" ht="12" customHeight="1">
      <c r="B72" s="20"/>
      <c r="V72" s="3"/>
    </row>
    <row r="73" spans="1:24" ht="23.25" customHeight="1">
      <c r="B73" s="111"/>
      <c r="I73" s="59" t="s">
        <v>232</v>
      </c>
    </row>
    <row r="74" spans="1:24">
      <c r="B74" s="102"/>
    </row>
    <row r="75" spans="1:24" ht="12.75">
      <c r="B75" s="102"/>
      <c r="E75" s="67"/>
    </row>
    <row r="76" spans="1:24" s="217" customFormat="1" ht="9" customHeight="1">
      <c r="A76" s="216" t="s">
        <v>115</v>
      </c>
      <c r="C76" s="218"/>
      <c r="D76" s="218"/>
      <c r="E76" s="218"/>
      <c r="F76" s="218"/>
      <c r="G76" s="218"/>
      <c r="H76" s="218"/>
      <c r="I76" s="218"/>
      <c r="J76" s="218"/>
      <c r="K76" s="218"/>
      <c r="L76" s="218"/>
      <c r="M76" s="218"/>
      <c r="N76" s="218"/>
      <c r="O76" s="218"/>
    </row>
    <row r="77" spans="1:24" ht="12.75">
      <c r="B77" s="111"/>
      <c r="C77" s="67"/>
      <c r="E77" s="67"/>
    </row>
    <row r="78" spans="1:24" ht="12.75">
      <c r="B78" s="37"/>
      <c r="C78" s="67"/>
      <c r="D78" s="64"/>
      <c r="E78" s="67"/>
      <c r="F78" s="64"/>
      <c r="G78" s="64"/>
      <c r="H78" s="65"/>
    </row>
    <row r="79" spans="1:24" ht="12.75">
      <c r="B79" s="102"/>
      <c r="C79" s="67"/>
      <c r="D79" s="62"/>
      <c r="E79" s="67"/>
      <c r="F79" s="62"/>
      <c r="G79" s="62"/>
      <c r="H79" s="66"/>
    </row>
    <row r="80" spans="1:24" ht="12.75">
      <c r="B80" s="40" t="s">
        <v>10</v>
      </c>
      <c r="C80" s="67"/>
      <c r="D80" s="62"/>
      <c r="E80" s="67"/>
      <c r="F80" s="62"/>
      <c r="G80" s="62"/>
      <c r="H80" s="66"/>
    </row>
    <row r="81" spans="2:24" ht="12.75">
      <c r="B81" s="111"/>
      <c r="C81" s="67"/>
      <c r="D81" s="62"/>
      <c r="E81" s="62"/>
      <c r="F81" s="62"/>
      <c r="G81" s="62"/>
      <c r="H81" s="66"/>
    </row>
    <row r="82" spans="2:24">
      <c r="B82" s="111"/>
      <c r="C82" s="61"/>
      <c r="D82" s="61"/>
      <c r="E82" s="61"/>
      <c r="F82" s="61"/>
      <c r="G82" s="61"/>
      <c r="H82" s="61"/>
      <c r="I82" s="61"/>
      <c r="J82" s="61"/>
      <c r="M82" s="61"/>
      <c r="N82" s="61"/>
      <c r="O82" s="61"/>
      <c r="P82" s="61"/>
      <c r="Q82" s="61"/>
      <c r="R82" s="61"/>
      <c r="S82" s="61"/>
      <c r="T82" s="61"/>
      <c r="U82" s="61"/>
      <c r="X82" s="9" t="s">
        <v>10</v>
      </c>
    </row>
    <row r="83" spans="2:24">
      <c r="B83" s="20"/>
      <c r="C83" s="73"/>
      <c r="D83" s="73"/>
      <c r="E83" s="73"/>
      <c r="F83" s="73"/>
      <c r="G83" s="73"/>
      <c r="H83" s="91"/>
      <c r="I83" s="92"/>
      <c r="J83" s="92"/>
      <c r="M83" s="92"/>
      <c r="N83" s="92"/>
      <c r="O83" s="92"/>
      <c r="P83" s="92"/>
      <c r="Q83" s="92"/>
      <c r="R83" s="92"/>
      <c r="S83" s="92"/>
      <c r="T83" s="92"/>
      <c r="U83" s="92"/>
    </row>
    <row r="84" spans="2:24">
      <c r="B84" s="20"/>
      <c r="C84" s="73"/>
      <c r="D84" s="73"/>
      <c r="E84" s="73"/>
      <c r="F84" s="73"/>
      <c r="G84" s="73"/>
      <c r="H84" s="73"/>
      <c r="I84" s="73"/>
      <c r="J84" s="73"/>
      <c r="M84" s="73"/>
      <c r="N84" s="73"/>
      <c r="O84" s="73"/>
      <c r="P84" s="73"/>
      <c r="Q84" s="73"/>
      <c r="R84" s="73"/>
      <c r="S84" s="73"/>
      <c r="T84" s="73"/>
      <c r="U84" s="73"/>
    </row>
    <row r="85" spans="2:24">
      <c r="B85" s="20"/>
      <c r="C85" s="64"/>
      <c r="D85" s="64"/>
      <c r="E85" s="64"/>
      <c r="F85" s="64"/>
      <c r="G85" s="64"/>
      <c r="H85" s="64"/>
      <c r="I85" s="64"/>
      <c r="J85" s="64"/>
      <c r="M85" s="64"/>
      <c r="N85" s="64"/>
      <c r="O85" s="64"/>
      <c r="P85" s="64"/>
      <c r="Q85" s="64"/>
      <c r="R85" s="64"/>
      <c r="S85" s="64"/>
      <c r="T85" s="64"/>
      <c r="U85" s="64"/>
    </row>
    <row r="86" spans="2:24">
      <c r="B86" s="20"/>
      <c r="C86" s="74">
        <v>0.02</v>
      </c>
      <c r="D86" s="74"/>
      <c r="E86" s="74"/>
      <c r="F86" s="74"/>
      <c r="G86" s="74"/>
      <c r="H86" s="93"/>
      <c r="I86" s="73"/>
      <c r="J86" s="73"/>
      <c r="M86" s="73"/>
      <c r="N86" s="73"/>
      <c r="O86" s="73"/>
      <c r="P86" s="73"/>
      <c r="Q86" s="73"/>
      <c r="R86" s="73"/>
      <c r="S86" s="73"/>
      <c r="T86" s="73"/>
      <c r="U86" s="73"/>
    </row>
    <row r="87" spans="2:24">
      <c r="B87" s="20"/>
      <c r="C87" s="74">
        <v>0.51</v>
      </c>
      <c r="D87" s="74"/>
      <c r="E87" s="74"/>
      <c r="F87" s="74"/>
      <c r="G87" s="74"/>
      <c r="H87" s="94"/>
      <c r="I87" s="73"/>
      <c r="J87" s="73"/>
      <c r="M87" s="73"/>
      <c r="N87" s="73"/>
      <c r="O87" s="73"/>
      <c r="P87" s="73"/>
      <c r="Q87" s="73"/>
      <c r="R87" s="73"/>
      <c r="S87" s="73"/>
      <c r="T87" s="73"/>
      <c r="U87" s="73"/>
    </row>
    <row r="88" spans="2:24">
      <c r="B88" s="20"/>
      <c r="C88" s="75">
        <v>0.12</v>
      </c>
      <c r="D88" s="75"/>
      <c r="E88" s="75"/>
      <c r="F88" s="75"/>
      <c r="G88" s="75"/>
      <c r="H88" s="94"/>
      <c r="I88" s="73"/>
      <c r="J88" s="73"/>
      <c r="M88" s="73"/>
      <c r="N88" s="73"/>
      <c r="O88" s="73"/>
      <c r="P88" s="73"/>
      <c r="Q88" s="73"/>
      <c r="R88" s="73"/>
      <c r="S88" s="73"/>
      <c r="T88" s="73"/>
      <c r="U88" s="73"/>
    </row>
    <row r="89" spans="2:24">
      <c r="B89" s="20"/>
      <c r="C89" s="75">
        <f>SUM(C82:C88)</f>
        <v>0.65</v>
      </c>
      <c r="D89" s="75"/>
      <c r="E89" s="75"/>
      <c r="F89" s="75"/>
      <c r="G89" s="75"/>
      <c r="H89" s="75"/>
      <c r="I89" s="75"/>
      <c r="J89" s="75"/>
      <c r="M89" s="75"/>
      <c r="N89" s="75"/>
      <c r="O89" s="75"/>
      <c r="P89" s="75"/>
      <c r="Q89" s="75"/>
      <c r="R89" s="75"/>
      <c r="S89" s="75"/>
      <c r="T89" s="75"/>
      <c r="U89" s="75"/>
    </row>
    <row r="90" spans="2:24">
      <c r="B90" s="20"/>
      <c r="H90" s="63"/>
    </row>
    <row r="91" spans="2:24">
      <c r="B91" s="20"/>
      <c r="H91" s="63"/>
    </row>
    <row r="92" spans="2:24">
      <c r="B92" s="20"/>
      <c r="H92" s="63"/>
    </row>
    <row r="93" spans="2:24">
      <c r="B93" s="20"/>
      <c r="H93" s="63"/>
    </row>
    <row r="94" spans="2:24">
      <c r="B94" s="20"/>
      <c r="H94" s="63"/>
    </row>
    <row r="95" spans="2:24">
      <c r="B95" s="20"/>
      <c r="H95" s="63"/>
    </row>
    <row r="96" spans="2:24">
      <c r="B96" s="20"/>
      <c r="H96" s="63"/>
    </row>
    <row r="97" spans="2:8">
      <c r="B97" s="20"/>
      <c r="H97" s="63"/>
    </row>
    <row r="98" spans="2:8">
      <c r="B98" s="20"/>
      <c r="H98" s="63"/>
    </row>
    <row r="99" spans="2:8">
      <c r="B99" s="20"/>
      <c r="H99" s="63"/>
    </row>
    <row r="100" spans="2:8">
      <c r="B100" s="20"/>
      <c r="H100" s="63"/>
    </row>
    <row r="101" spans="2:8">
      <c r="B101" s="20"/>
      <c r="H101" s="63"/>
    </row>
    <row r="102" spans="2:8">
      <c r="B102" s="20"/>
      <c r="H102" s="63"/>
    </row>
    <row r="103" spans="2:8">
      <c r="B103" s="20"/>
      <c r="H103" s="63"/>
    </row>
    <row r="104" spans="2:8">
      <c r="B104" s="20"/>
      <c r="H104" s="63"/>
    </row>
    <row r="105" spans="2:8">
      <c r="B105" s="20"/>
      <c r="H105" s="63"/>
    </row>
    <row r="106" spans="2:8">
      <c r="B106" s="20"/>
      <c r="H106" s="63"/>
    </row>
    <row r="107" spans="2:8">
      <c r="B107" s="20"/>
      <c r="H107" s="63"/>
    </row>
    <row r="108" spans="2:8">
      <c r="B108" s="20"/>
      <c r="H108" s="63"/>
    </row>
    <row r="109" spans="2:8">
      <c r="B109" s="20"/>
      <c r="H109" s="63"/>
    </row>
    <row r="110" spans="2:8">
      <c r="B110" s="20"/>
      <c r="H110" s="63"/>
    </row>
    <row r="111" spans="2:8">
      <c r="B111" s="20"/>
      <c r="H111" s="63"/>
    </row>
    <row r="112" spans="2:8">
      <c r="B112" s="20"/>
      <c r="H112" s="63"/>
    </row>
    <row r="113" spans="2:8">
      <c r="B113" s="20"/>
      <c r="H113" s="63"/>
    </row>
    <row r="114" spans="2:8">
      <c r="B114" s="20"/>
      <c r="H114" s="63"/>
    </row>
    <row r="115" spans="2:8">
      <c r="B115" s="20"/>
      <c r="H115" s="63"/>
    </row>
    <row r="116" spans="2:8">
      <c r="B116" s="20"/>
      <c r="H116" s="63"/>
    </row>
    <row r="117" spans="2:8">
      <c r="B117" s="20"/>
      <c r="H117" s="63"/>
    </row>
    <row r="118" spans="2:8">
      <c r="B118" s="20"/>
      <c r="H118" s="63"/>
    </row>
    <row r="119" spans="2:8">
      <c r="B119" s="20"/>
      <c r="H119" s="63"/>
    </row>
    <row r="120" spans="2:8">
      <c r="B120" s="20"/>
      <c r="H120" s="63"/>
    </row>
    <row r="121" spans="2:8">
      <c r="B121" s="20"/>
      <c r="H121" s="63"/>
    </row>
    <row r="122" spans="2:8">
      <c r="B122" s="20"/>
      <c r="H122" s="63"/>
    </row>
    <row r="123" spans="2:8">
      <c r="B123" s="20"/>
      <c r="H123" s="63"/>
    </row>
    <row r="124" spans="2:8">
      <c r="B124" s="20"/>
      <c r="H124" s="63"/>
    </row>
    <row r="125" spans="2:8">
      <c r="B125" s="20"/>
      <c r="H125" s="63"/>
    </row>
    <row r="126" spans="2:8">
      <c r="B126" s="20"/>
      <c r="H126" s="63"/>
    </row>
    <row r="127" spans="2:8">
      <c r="B127" s="20"/>
      <c r="H127" s="63"/>
    </row>
    <row r="128" spans="2:8">
      <c r="B128" s="20"/>
      <c r="H128" s="63"/>
    </row>
    <row r="129" spans="2:8">
      <c r="B129" s="20"/>
      <c r="H129" s="63"/>
    </row>
    <row r="130" spans="2:8">
      <c r="B130" s="20"/>
    </row>
    <row r="131" spans="2:8">
      <c r="B131" s="20"/>
    </row>
    <row r="132" spans="2:8">
      <c r="B132" s="20"/>
    </row>
    <row r="133" spans="2:8">
      <c r="B133" s="20"/>
    </row>
    <row r="134" spans="2:8">
      <c r="B134" s="20"/>
    </row>
    <row r="135" spans="2:8">
      <c r="B135" s="20"/>
    </row>
    <row r="136" spans="2:8">
      <c r="B136" s="20"/>
    </row>
    <row r="137" spans="2:8">
      <c r="B137" s="20"/>
    </row>
    <row r="138" spans="2:8">
      <c r="B138" s="20"/>
    </row>
    <row r="139" spans="2:8">
      <c r="B139" s="20"/>
    </row>
    <row r="140" spans="2:8">
      <c r="B140" s="20"/>
    </row>
    <row r="141" spans="2:8">
      <c r="B141" s="20"/>
    </row>
    <row r="142" spans="2:8">
      <c r="B142" s="20"/>
    </row>
    <row r="143" spans="2:8">
      <c r="B143" s="20"/>
    </row>
    <row r="144" spans="2:8">
      <c r="B144" s="20"/>
    </row>
    <row r="145" spans="2:2">
      <c r="B145" s="20"/>
    </row>
    <row r="146" spans="2:2">
      <c r="B146" s="20"/>
    </row>
    <row r="147" spans="2:2">
      <c r="B147" s="20"/>
    </row>
    <row r="148" spans="2:2">
      <c r="B148" s="20"/>
    </row>
    <row r="149" spans="2:2">
      <c r="B149" s="20"/>
    </row>
    <row r="150" spans="2:2">
      <c r="B150" s="20"/>
    </row>
    <row r="151" spans="2:2">
      <c r="B151" s="20"/>
    </row>
    <row r="152" spans="2:2">
      <c r="B152" s="20"/>
    </row>
    <row r="153" spans="2:2">
      <c r="B153" s="20"/>
    </row>
    <row r="154" spans="2:2">
      <c r="B154" s="20"/>
    </row>
    <row r="155" spans="2:2">
      <c r="B155" s="20"/>
    </row>
    <row r="156" spans="2:2">
      <c r="B156" s="20"/>
    </row>
    <row r="157" spans="2:2">
      <c r="B157" s="20"/>
    </row>
    <row r="158" spans="2:2">
      <c r="B158" s="20"/>
    </row>
    <row r="159" spans="2:2">
      <c r="B159" s="20"/>
    </row>
    <row r="160" spans="2:2">
      <c r="B160" s="20"/>
    </row>
    <row r="161" spans="2:2">
      <c r="B161" s="20"/>
    </row>
    <row r="162" spans="2:2">
      <c r="B162" s="20"/>
    </row>
    <row r="163" spans="2:2">
      <c r="B163" s="20"/>
    </row>
    <row r="164" spans="2:2">
      <c r="B164" s="20"/>
    </row>
    <row r="165" spans="2:2">
      <c r="B165" s="20"/>
    </row>
    <row r="166" spans="2:2">
      <c r="B166" s="20"/>
    </row>
    <row r="167" spans="2:2">
      <c r="B167" s="20"/>
    </row>
    <row r="168" spans="2:2">
      <c r="B168" s="20"/>
    </row>
    <row r="169" spans="2:2">
      <c r="B169" s="20"/>
    </row>
    <row r="170" spans="2:2">
      <c r="B170" s="20"/>
    </row>
    <row r="171" spans="2:2">
      <c r="B171" s="20"/>
    </row>
    <row r="172" spans="2:2">
      <c r="B172" s="20"/>
    </row>
    <row r="173" spans="2:2">
      <c r="B173" s="20"/>
    </row>
    <row r="174" spans="2:2">
      <c r="B174" s="20"/>
    </row>
    <row r="175" spans="2:2">
      <c r="B175" s="20"/>
    </row>
    <row r="176" spans="2:2">
      <c r="B176" s="20"/>
    </row>
    <row r="177" spans="2:2">
      <c r="B177" s="20"/>
    </row>
    <row r="178" spans="2:2">
      <c r="B178" s="20"/>
    </row>
    <row r="179" spans="2:2">
      <c r="B179" s="20"/>
    </row>
    <row r="180" spans="2:2">
      <c r="B180" s="20"/>
    </row>
    <row r="181" spans="2:2">
      <c r="B181" s="20"/>
    </row>
    <row r="182" spans="2:2">
      <c r="B182" s="20"/>
    </row>
    <row r="183" spans="2:2">
      <c r="B183" s="20"/>
    </row>
    <row r="184" spans="2:2">
      <c r="B184" s="20"/>
    </row>
    <row r="185" spans="2:2">
      <c r="B185" s="20"/>
    </row>
    <row r="186" spans="2:2">
      <c r="B186" s="20"/>
    </row>
    <row r="187" spans="2:2">
      <c r="B187" s="20"/>
    </row>
    <row r="188" spans="2:2">
      <c r="B188" s="20"/>
    </row>
    <row r="189" spans="2:2">
      <c r="B189" s="20"/>
    </row>
    <row r="190" spans="2:2">
      <c r="B190" s="20"/>
    </row>
    <row r="191" spans="2:2">
      <c r="B191" s="20"/>
    </row>
    <row r="192" spans="2:2">
      <c r="B192" s="20"/>
    </row>
    <row r="193" spans="2:2">
      <c r="B193" s="20"/>
    </row>
    <row r="194" spans="2:2">
      <c r="B194" s="20"/>
    </row>
    <row r="195" spans="2:2">
      <c r="B195" s="20"/>
    </row>
    <row r="196" spans="2:2">
      <c r="B196" s="20"/>
    </row>
    <row r="197" spans="2:2">
      <c r="B197" s="20"/>
    </row>
    <row r="198" spans="2:2">
      <c r="B198" s="20"/>
    </row>
    <row r="199" spans="2:2">
      <c r="B199" s="20"/>
    </row>
    <row r="200" spans="2:2">
      <c r="B200" s="20"/>
    </row>
    <row r="201" spans="2:2">
      <c r="B201" s="20"/>
    </row>
    <row r="202" spans="2:2">
      <c r="B202" s="20"/>
    </row>
    <row r="203" spans="2:2">
      <c r="B203" s="20"/>
    </row>
    <row r="204" spans="2:2">
      <c r="B204" s="20"/>
    </row>
    <row r="205" spans="2:2">
      <c r="B205" s="20"/>
    </row>
    <row r="206" spans="2:2">
      <c r="B206" s="20"/>
    </row>
    <row r="207" spans="2:2">
      <c r="B207" s="20"/>
    </row>
    <row r="208" spans="2:2">
      <c r="B208" s="20"/>
    </row>
    <row r="209" spans="2:2">
      <c r="B209" s="20"/>
    </row>
    <row r="210" spans="2:2">
      <c r="B210" s="20"/>
    </row>
    <row r="211" spans="2:2">
      <c r="B211" s="20"/>
    </row>
    <row r="212" spans="2:2">
      <c r="B212" s="20"/>
    </row>
    <row r="213" spans="2:2">
      <c r="B213" s="20"/>
    </row>
    <row r="214" spans="2:2">
      <c r="B214" s="20"/>
    </row>
    <row r="215" spans="2:2">
      <c r="B215" s="20"/>
    </row>
  </sheetData>
  <mergeCells count="12">
    <mergeCell ref="E7:E9"/>
    <mergeCell ref="F7:F9"/>
    <mergeCell ref="G7:I7"/>
    <mergeCell ref="H9:I9"/>
    <mergeCell ref="B1:I1"/>
    <mergeCell ref="B2:I2"/>
    <mergeCell ref="B3:I3"/>
    <mergeCell ref="B4:I4"/>
    <mergeCell ref="A6:B9"/>
    <mergeCell ref="C6:I6"/>
    <mergeCell ref="C7:C9"/>
    <mergeCell ref="D7:D9"/>
  </mergeCells>
  <pageMargins left="1.5748031496062993" right="1.6535433070866143" top="0.59055118110236227" bottom="1.6929133858267718"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126"/>
  <sheetViews>
    <sheetView zoomScale="140" zoomScaleNormal="140" workbookViewId="0">
      <selection sqref="A1:H1"/>
    </sheetView>
  </sheetViews>
  <sheetFormatPr baseColWidth="10" defaultColWidth="9.83203125" defaultRowHeight="11.25"/>
  <cols>
    <col min="1" max="1" width="0.83203125" style="109" customWidth="1"/>
    <col min="2" max="2" width="34.33203125" style="109" customWidth="1"/>
    <col min="3" max="7" width="8.5" customWidth="1"/>
    <col min="8" max="8" width="10.83203125" customWidth="1"/>
    <col min="9" max="9" width="9.1640625" customWidth="1"/>
    <col min="10" max="12" width="7.83203125" style="20" customWidth="1"/>
    <col min="13" max="13" width="9.83203125" style="20" customWidth="1"/>
    <col min="14" max="16384" width="9.83203125" style="20"/>
  </cols>
  <sheetData>
    <row r="1" spans="1:13" s="18" customFormat="1" ht="14.25" customHeight="1">
      <c r="A1" s="270" t="s">
        <v>121</v>
      </c>
      <c r="B1" s="270"/>
      <c r="C1" s="270"/>
      <c r="D1" s="270"/>
      <c r="E1" s="270"/>
      <c r="F1" s="270"/>
      <c r="G1" s="270"/>
      <c r="H1" s="270"/>
      <c r="I1"/>
    </row>
    <row r="2" spans="1:13" s="16" customFormat="1" ht="12" customHeight="1">
      <c r="A2" s="42"/>
      <c r="B2" s="267">
        <v>2013</v>
      </c>
      <c r="C2" s="267"/>
      <c r="D2" s="267"/>
      <c r="E2" s="267"/>
      <c r="F2" s="267"/>
      <c r="G2" s="267"/>
      <c r="H2" s="267"/>
      <c r="I2"/>
      <c r="K2" s="16" t="s">
        <v>10</v>
      </c>
    </row>
    <row r="3" spans="1:13" s="16" customFormat="1" ht="12.95" customHeight="1">
      <c r="A3" s="42"/>
      <c r="B3" s="268" t="s">
        <v>0</v>
      </c>
      <c r="C3" s="268"/>
      <c r="D3" s="268"/>
      <c r="E3" s="268"/>
      <c r="F3" s="268"/>
      <c r="G3" s="268"/>
      <c r="H3" s="268"/>
      <c r="I3"/>
    </row>
    <row r="4" spans="1:13" s="16" customFormat="1" ht="12" customHeight="1">
      <c r="A4" s="42"/>
      <c r="B4" s="269" t="s">
        <v>47</v>
      </c>
      <c r="C4" s="269"/>
      <c r="D4" s="269"/>
      <c r="E4" s="269"/>
      <c r="F4" s="269"/>
      <c r="G4" s="269"/>
      <c r="H4" s="269"/>
      <c r="I4"/>
      <c r="J4" s="17"/>
      <c r="K4" s="17"/>
      <c r="L4" s="17"/>
    </row>
    <row r="5" spans="1:13" ht="4.1500000000000004" customHeight="1">
      <c r="B5" s="110"/>
      <c r="J5" s="111"/>
      <c r="K5" s="111"/>
      <c r="L5" s="111"/>
    </row>
    <row r="6" spans="1:13" s="14" customFormat="1" ht="10.5" customHeight="1">
      <c r="A6" s="313" t="s">
        <v>1</v>
      </c>
      <c r="B6" s="314"/>
      <c r="C6" s="130" t="s">
        <v>97</v>
      </c>
      <c r="D6" s="131"/>
      <c r="E6" s="131"/>
      <c r="F6" s="131"/>
      <c r="G6" s="131"/>
      <c r="H6" s="186" t="s">
        <v>62</v>
      </c>
      <c r="I6"/>
      <c r="J6" s="7"/>
      <c r="K6" s="7"/>
      <c r="L6" s="7"/>
    </row>
    <row r="7" spans="1:13" s="14" customFormat="1" ht="10.9" customHeight="1">
      <c r="A7" s="315"/>
      <c r="B7" s="316"/>
      <c r="C7" s="271" t="s">
        <v>2</v>
      </c>
      <c r="D7" s="277" t="s">
        <v>3</v>
      </c>
      <c r="E7" s="279" t="s">
        <v>4</v>
      </c>
      <c r="F7" s="277" t="s">
        <v>5</v>
      </c>
      <c r="G7" s="272" t="s">
        <v>16</v>
      </c>
      <c r="H7" s="187" t="s">
        <v>63</v>
      </c>
      <c r="I7"/>
    </row>
    <row r="8" spans="1:13" s="14" customFormat="1" ht="10.5" customHeight="1">
      <c r="A8" s="317"/>
      <c r="B8" s="318"/>
      <c r="C8" s="275"/>
      <c r="D8" s="278"/>
      <c r="E8" s="280"/>
      <c r="F8" s="278"/>
      <c r="G8" s="276"/>
      <c r="H8" s="132" t="s">
        <v>46</v>
      </c>
      <c r="I8"/>
    </row>
    <row r="9" spans="1:13" s="8" customFormat="1" ht="2.4500000000000002" customHeight="1">
      <c r="A9" s="133"/>
      <c r="B9" s="50"/>
      <c r="C9"/>
      <c r="D9"/>
      <c r="E9"/>
      <c r="F9"/>
      <c r="G9"/>
      <c r="H9" s="194"/>
      <c r="I9"/>
    </row>
    <row r="10" spans="1:13" s="8" customFormat="1" ht="9.75" customHeight="1">
      <c r="A10" s="133"/>
      <c r="B10" s="128" t="s">
        <v>64</v>
      </c>
      <c r="C10" s="135">
        <v>23.05</v>
      </c>
      <c r="D10" s="135">
        <v>42.08</v>
      </c>
      <c r="E10" s="135">
        <v>56.71</v>
      </c>
      <c r="F10" s="135">
        <v>73.41</v>
      </c>
      <c r="G10" s="135">
        <v>91.74</v>
      </c>
      <c r="H10" s="175">
        <v>40.57</v>
      </c>
      <c r="I10"/>
      <c r="J10" s="10"/>
    </row>
    <row r="11" spans="1:13" s="8" customFormat="1" ht="9.75" customHeight="1">
      <c r="A11" s="133"/>
      <c r="B11" s="127" t="s">
        <v>65</v>
      </c>
      <c r="C11" s="135">
        <v>17.009999999999998</v>
      </c>
      <c r="D11" s="135">
        <v>31.56</v>
      </c>
      <c r="E11" s="135">
        <v>40.400000000000006</v>
      </c>
      <c r="F11" s="135">
        <v>51.96</v>
      </c>
      <c r="G11" s="135">
        <v>63.26</v>
      </c>
      <c r="H11" s="175">
        <v>29.59</v>
      </c>
      <c r="I11"/>
      <c r="J11" s="10"/>
    </row>
    <row r="12" spans="1:13" s="8" customFormat="1" ht="9.75" customHeight="1">
      <c r="A12" s="133"/>
      <c r="B12" s="199" t="s">
        <v>66</v>
      </c>
      <c r="C12" s="135">
        <v>1.29</v>
      </c>
      <c r="D12" s="135">
        <v>2.1</v>
      </c>
      <c r="E12" s="135">
        <v>3.83</v>
      </c>
      <c r="F12" s="135">
        <v>4.82</v>
      </c>
      <c r="G12" s="135">
        <v>5.53</v>
      </c>
      <c r="H12" s="175">
        <v>2.34</v>
      </c>
      <c r="I12"/>
    </row>
    <row r="13" spans="1:13" s="8" customFormat="1" ht="9.75" customHeight="1">
      <c r="A13" s="133"/>
      <c r="B13" s="199" t="s">
        <v>67</v>
      </c>
      <c r="C13" s="135">
        <v>1.96</v>
      </c>
      <c r="D13" s="135">
        <v>3.32</v>
      </c>
      <c r="E13" s="135">
        <v>5.21</v>
      </c>
      <c r="F13" s="135">
        <v>6.72</v>
      </c>
      <c r="G13" s="135">
        <v>8.6</v>
      </c>
      <c r="H13" s="175">
        <v>3.48</v>
      </c>
      <c r="I13"/>
    </row>
    <row r="14" spans="1:13" s="8" customFormat="1" ht="9.75" customHeight="1">
      <c r="A14" s="133"/>
      <c r="B14" s="199" t="s">
        <v>68</v>
      </c>
      <c r="C14" s="135">
        <v>1.1000000000000001</v>
      </c>
      <c r="D14" s="135">
        <v>1.8</v>
      </c>
      <c r="E14" s="135">
        <v>2.98</v>
      </c>
      <c r="F14" s="135">
        <v>4.76</v>
      </c>
      <c r="G14" s="135">
        <v>7.13</v>
      </c>
      <c r="H14" s="175">
        <v>2.1</v>
      </c>
      <c r="I14"/>
      <c r="J14" s="126"/>
      <c r="L14" s="8" t="s">
        <v>10</v>
      </c>
      <c r="M14" s="8" t="s">
        <v>10</v>
      </c>
    </row>
    <row r="15" spans="1:13" s="8" customFormat="1" ht="9.75" customHeight="1">
      <c r="A15" s="133"/>
      <c r="B15" s="128" t="s">
        <v>6</v>
      </c>
      <c r="C15" s="135">
        <v>24.51</v>
      </c>
      <c r="D15" s="135">
        <v>58.65</v>
      </c>
      <c r="E15" s="135">
        <v>72.650000000000006</v>
      </c>
      <c r="F15" s="135">
        <v>83.93</v>
      </c>
      <c r="G15" s="135">
        <v>94.4</v>
      </c>
      <c r="H15" s="175">
        <v>49.91</v>
      </c>
      <c r="I15"/>
      <c r="J15" s="126"/>
    </row>
    <row r="16" spans="1:13" s="8" customFormat="1" ht="9.75" customHeight="1">
      <c r="A16" s="133"/>
      <c r="B16" s="128" t="s">
        <v>51</v>
      </c>
      <c r="C16" s="135">
        <v>12.24</v>
      </c>
      <c r="D16" s="135">
        <v>28.37</v>
      </c>
      <c r="E16" s="135">
        <v>34.630000000000003</v>
      </c>
      <c r="F16" s="135">
        <v>40.67</v>
      </c>
      <c r="G16" s="135">
        <v>47</v>
      </c>
      <c r="H16" s="175">
        <v>24.29</v>
      </c>
      <c r="I16"/>
    </row>
    <row r="17" spans="1:12" s="8" customFormat="1" ht="9.75" customHeight="1">
      <c r="A17" s="133"/>
      <c r="B17" s="128" t="s">
        <v>69</v>
      </c>
      <c r="C17" s="135">
        <v>5.05</v>
      </c>
      <c r="D17" s="135">
        <v>10.029999999999999</v>
      </c>
      <c r="E17" s="135">
        <v>10.26</v>
      </c>
      <c r="F17" s="135">
        <v>10.92</v>
      </c>
      <c r="G17" s="135">
        <v>12.4</v>
      </c>
      <c r="H17" s="175">
        <v>8.19</v>
      </c>
      <c r="I17"/>
    </row>
    <row r="18" spans="1:12" s="8" customFormat="1" ht="9.75" customHeight="1">
      <c r="A18" s="133"/>
      <c r="B18" s="188" t="s">
        <v>17</v>
      </c>
      <c r="C18" s="135">
        <v>8.59</v>
      </c>
      <c r="D18" s="135">
        <v>15.540000000000003</v>
      </c>
      <c r="E18" s="135">
        <v>22.31</v>
      </c>
      <c r="F18" s="135">
        <v>29.64</v>
      </c>
      <c r="G18" s="176">
        <v>37.040000000000006</v>
      </c>
      <c r="H18" s="175">
        <v>15.510000000000002</v>
      </c>
      <c r="I18"/>
    </row>
    <row r="19" spans="1:12" s="8" customFormat="1" ht="9.75" customHeight="1">
      <c r="A19" s="133"/>
      <c r="B19" s="48" t="s">
        <v>52</v>
      </c>
      <c r="C19" s="135">
        <v>2.92</v>
      </c>
      <c r="D19" s="135">
        <v>5.23</v>
      </c>
      <c r="E19" s="135">
        <v>8.5500000000000007</v>
      </c>
      <c r="F19" s="135">
        <v>12.03</v>
      </c>
      <c r="G19" s="135">
        <v>16.39</v>
      </c>
      <c r="H19" s="175">
        <v>5.67</v>
      </c>
      <c r="I19"/>
      <c r="J19" s="10"/>
    </row>
    <row r="20" spans="1:12" s="8" customFormat="1" ht="9.75" customHeight="1">
      <c r="A20" s="133"/>
      <c r="B20" s="128" t="s">
        <v>12</v>
      </c>
      <c r="C20" s="135">
        <v>10.18</v>
      </c>
      <c r="D20" s="135">
        <v>20.13</v>
      </c>
      <c r="E20" s="135">
        <v>23.47</v>
      </c>
      <c r="F20" s="135">
        <v>28.04</v>
      </c>
      <c r="G20" s="135">
        <v>32.61</v>
      </c>
      <c r="H20" s="175">
        <v>17.61</v>
      </c>
      <c r="I20"/>
      <c r="J20" s="10"/>
    </row>
    <row r="21" spans="1:12" s="8" customFormat="1" ht="9.75" customHeight="1">
      <c r="A21" s="133"/>
      <c r="B21" s="48" t="s">
        <v>57</v>
      </c>
      <c r="C21" s="135">
        <v>2.42</v>
      </c>
      <c r="D21" s="135">
        <v>4.8099999999999996</v>
      </c>
      <c r="E21" s="135">
        <v>5.25</v>
      </c>
      <c r="F21" s="135">
        <v>6.35</v>
      </c>
      <c r="G21" s="135">
        <v>7.5</v>
      </c>
      <c r="H21" s="175">
        <v>4.12</v>
      </c>
      <c r="I21"/>
    </row>
    <row r="22" spans="1:12" s="8" customFormat="1" ht="9.75" customHeight="1">
      <c r="A22" s="133"/>
      <c r="B22" s="128" t="s">
        <v>7</v>
      </c>
      <c r="C22" s="135">
        <v>2.0099999999999998</v>
      </c>
      <c r="D22" s="135">
        <v>4.25</v>
      </c>
      <c r="E22" s="135">
        <v>4.57</v>
      </c>
      <c r="F22" s="135">
        <v>5.49</v>
      </c>
      <c r="G22" s="135">
        <v>7.31</v>
      </c>
      <c r="H22" s="175">
        <v>3.59</v>
      </c>
      <c r="I22"/>
    </row>
    <row r="23" spans="1:12" s="8" customFormat="1" ht="9.75" customHeight="1">
      <c r="A23" s="133"/>
      <c r="B23" s="128" t="s">
        <v>15</v>
      </c>
      <c r="C23" s="135">
        <v>1.81</v>
      </c>
      <c r="D23" s="135">
        <v>3.7199999999999998</v>
      </c>
      <c r="E23" s="135">
        <v>4.09</v>
      </c>
      <c r="F23" s="135">
        <v>4.2899999999999991</v>
      </c>
      <c r="G23" s="135">
        <v>5.6500000000000012</v>
      </c>
      <c r="H23" s="175">
        <v>3.1000000000000005</v>
      </c>
      <c r="I23"/>
    </row>
    <row r="24" spans="1:12" s="8" customFormat="1" ht="9.75" customHeight="1">
      <c r="A24" s="133"/>
      <c r="B24" s="128" t="s">
        <v>87</v>
      </c>
      <c r="C24" s="135">
        <v>14.78</v>
      </c>
      <c r="D24" s="135">
        <v>26.78</v>
      </c>
      <c r="E24" s="135">
        <v>27.46</v>
      </c>
      <c r="F24" s="135">
        <v>32.14</v>
      </c>
      <c r="G24" s="135">
        <v>39</v>
      </c>
      <c r="H24" s="175">
        <v>22.86</v>
      </c>
      <c r="I24"/>
    </row>
    <row r="25" spans="1:12" s="8" customFormat="1" ht="9.75" customHeight="1">
      <c r="A25" s="133"/>
      <c r="B25" s="127" t="s">
        <v>88</v>
      </c>
      <c r="C25" s="135">
        <v>11.69</v>
      </c>
      <c r="D25" s="135">
        <v>21.17</v>
      </c>
      <c r="E25" s="135">
        <v>21.75</v>
      </c>
      <c r="F25" s="135">
        <v>25.69</v>
      </c>
      <c r="G25" s="135">
        <v>30.56</v>
      </c>
      <c r="H25" s="175">
        <v>18.09</v>
      </c>
      <c r="I25"/>
    </row>
    <row r="26" spans="1:12" s="8" customFormat="1" ht="9.75" customHeight="1">
      <c r="A26" s="133"/>
      <c r="B26" s="127" t="s">
        <v>89</v>
      </c>
      <c r="C26" s="135">
        <v>3.2199999999999998</v>
      </c>
      <c r="D26" s="135">
        <v>5.53</v>
      </c>
      <c r="E26" s="135">
        <v>5.84</v>
      </c>
      <c r="F26" s="135">
        <v>7.21</v>
      </c>
      <c r="G26" s="135">
        <v>8.629999999999999</v>
      </c>
      <c r="H26" s="175">
        <v>4.88</v>
      </c>
      <c r="I26"/>
    </row>
    <row r="27" spans="1:12" s="8" customFormat="1" ht="9.75" customHeight="1">
      <c r="A27" s="133"/>
      <c r="B27" s="200" t="s">
        <v>93</v>
      </c>
      <c r="C27" s="135">
        <v>2.38</v>
      </c>
      <c r="D27" s="135">
        <v>4.43</v>
      </c>
      <c r="E27" s="135">
        <v>4.6500000000000004</v>
      </c>
      <c r="F27" s="135">
        <v>6.16</v>
      </c>
      <c r="G27" s="135">
        <v>7.25</v>
      </c>
      <c r="H27" s="175">
        <v>3.87</v>
      </c>
      <c r="I27"/>
    </row>
    <row r="28" spans="1:12" s="8" customFormat="1" ht="9.75" customHeight="1">
      <c r="A28" s="133"/>
      <c r="B28" s="127" t="s">
        <v>94</v>
      </c>
      <c r="C28" s="135">
        <v>2.76</v>
      </c>
      <c r="D28" s="135">
        <v>5.19</v>
      </c>
      <c r="E28" s="135">
        <v>4.9000000000000004</v>
      </c>
      <c r="F28" s="135">
        <v>5.44</v>
      </c>
      <c r="G28" s="135">
        <v>7.15</v>
      </c>
      <c r="H28" s="175">
        <v>4.25</v>
      </c>
      <c r="I28"/>
    </row>
    <row r="29" spans="1:12" s="8" customFormat="1" ht="9.75" customHeight="1">
      <c r="A29" s="133"/>
      <c r="B29" s="127" t="s">
        <v>90</v>
      </c>
      <c r="C29" s="135">
        <v>0.89999999999999991</v>
      </c>
      <c r="D29" s="135">
        <v>1.75</v>
      </c>
      <c r="E29" s="135">
        <v>2.25</v>
      </c>
      <c r="F29" s="135">
        <v>2.38</v>
      </c>
      <c r="G29" s="176">
        <v>3.04</v>
      </c>
      <c r="H29" s="175">
        <v>1.57</v>
      </c>
      <c r="I29"/>
    </row>
    <row r="30" spans="1:12" s="8" customFormat="1" ht="9.75" customHeight="1">
      <c r="A30" s="133"/>
      <c r="B30" s="127" t="s">
        <v>91</v>
      </c>
      <c r="C30" s="135">
        <v>2</v>
      </c>
      <c r="D30" s="135">
        <v>3.58</v>
      </c>
      <c r="E30" s="135">
        <v>3.17</v>
      </c>
      <c r="F30" s="135">
        <v>3.66</v>
      </c>
      <c r="G30" s="135">
        <v>5.25</v>
      </c>
      <c r="H30" s="175">
        <v>2.94</v>
      </c>
      <c r="I30"/>
    </row>
    <row r="31" spans="1:12" s="8" customFormat="1" ht="9.75" customHeight="1">
      <c r="A31" s="133"/>
      <c r="B31" s="127" t="s">
        <v>82</v>
      </c>
      <c r="C31" s="135">
        <v>17.190000000000001</v>
      </c>
      <c r="D31" s="135">
        <v>34.119999999999997</v>
      </c>
      <c r="E31" s="135">
        <v>38.33</v>
      </c>
      <c r="F31" s="135">
        <v>44.07</v>
      </c>
      <c r="G31" s="135">
        <v>52.73</v>
      </c>
      <c r="H31" s="175">
        <v>29.25</v>
      </c>
      <c r="I31" s="135"/>
      <c r="K31"/>
      <c r="L31"/>
    </row>
    <row r="32" spans="1:12" s="8" customFormat="1" ht="9.75" customHeight="1">
      <c r="A32" s="133"/>
      <c r="B32" s="128" t="s">
        <v>96</v>
      </c>
      <c r="C32" s="135">
        <v>10.01</v>
      </c>
      <c r="D32" s="135">
        <v>20.07</v>
      </c>
      <c r="E32" s="135">
        <v>21.71</v>
      </c>
      <c r="F32" s="135">
        <v>24.86</v>
      </c>
      <c r="G32" s="135">
        <v>29.75</v>
      </c>
      <c r="H32" s="175">
        <v>16.920000000000002</v>
      </c>
      <c r="I32"/>
      <c r="J32" s="10"/>
      <c r="L32" s="8" t="s">
        <v>10</v>
      </c>
    </row>
    <row r="33" spans="1:12" s="8" customFormat="1" ht="9.75" customHeight="1">
      <c r="A33" s="133"/>
      <c r="B33" s="199" t="s">
        <v>84</v>
      </c>
      <c r="C33" s="135">
        <v>0.69</v>
      </c>
      <c r="D33" s="135">
        <v>1.44</v>
      </c>
      <c r="E33" s="135">
        <v>1.69</v>
      </c>
      <c r="F33" s="135">
        <v>1.84</v>
      </c>
      <c r="G33" s="135">
        <v>2.54</v>
      </c>
      <c r="H33" s="175">
        <v>1.24</v>
      </c>
      <c r="I33"/>
      <c r="J33" s="10"/>
    </row>
    <row r="34" spans="1:12" s="8" customFormat="1" ht="9.75" customHeight="1">
      <c r="A34" s="133"/>
      <c r="B34" s="201" t="s">
        <v>85</v>
      </c>
      <c r="C34" s="135"/>
      <c r="D34" s="135"/>
      <c r="E34" s="135"/>
      <c r="F34" s="135"/>
      <c r="G34" s="135"/>
      <c r="H34" s="175"/>
      <c r="I34"/>
      <c r="J34" s="10"/>
    </row>
    <row r="35" spans="1:12" s="8" customFormat="1" ht="9.75" customHeight="1">
      <c r="A35" s="133"/>
      <c r="B35" s="198" t="s">
        <v>86</v>
      </c>
      <c r="C35" s="135">
        <v>2.57</v>
      </c>
      <c r="D35" s="135">
        <v>5.04</v>
      </c>
      <c r="E35" s="135">
        <v>5.89</v>
      </c>
      <c r="F35" s="135">
        <v>6.3</v>
      </c>
      <c r="G35" s="135">
        <v>6.91</v>
      </c>
      <c r="H35" s="175">
        <v>4.3099999999999996</v>
      </c>
      <c r="I35"/>
    </row>
    <row r="36" spans="1:12" s="8" customFormat="1" ht="9.75" customHeight="1">
      <c r="A36" s="133"/>
      <c r="B36" s="202" t="s">
        <v>92</v>
      </c>
      <c r="C36" s="135">
        <v>3.01</v>
      </c>
      <c r="D36" s="135">
        <v>5.94</v>
      </c>
      <c r="E36" s="135">
        <v>6.38</v>
      </c>
      <c r="F36" s="135">
        <v>7.52</v>
      </c>
      <c r="G36" s="135">
        <v>8.7799999999999994</v>
      </c>
      <c r="H36" s="175">
        <v>5.03</v>
      </c>
      <c r="I36"/>
      <c r="J36" s="10"/>
    </row>
    <row r="37" spans="1:12" s="8" customFormat="1" ht="9.75" customHeight="1">
      <c r="A37" s="133"/>
      <c r="B37" s="203" t="s">
        <v>100</v>
      </c>
      <c r="C37" s="135">
        <v>0.64</v>
      </c>
      <c r="D37" s="135">
        <v>1.0900000000000001</v>
      </c>
      <c r="E37" s="135">
        <v>2.14</v>
      </c>
      <c r="F37" s="135">
        <v>3.01</v>
      </c>
      <c r="G37" s="135">
        <v>4.2699999999999996</v>
      </c>
      <c r="H37" s="175">
        <v>1.31</v>
      </c>
      <c r="I37"/>
      <c r="J37" s="10"/>
    </row>
    <row r="38" spans="1:12" s="8" customFormat="1" ht="9.75" customHeight="1">
      <c r="A38" s="133"/>
      <c r="B38" s="128" t="s">
        <v>54</v>
      </c>
      <c r="C38" s="135">
        <v>0.64</v>
      </c>
      <c r="D38" s="135">
        <v>1.3399999999999999</v>
      </c>
      <c r="E38" s="135">
        <v>1.38</v>
      </c>
      <c r="F38" s="176">
        <v>1.71</v>
      </c>
      <c r="G38" s="176">
        <v>2.48</v>
      </c>
      <c r="H38" s="175">
        <v>1.1299999999999999</v>
      </c>
      <c r="I38"/>
    </row>
    <row r="39" spans="1:12" s="8" customFormat="1" ht="9.75" customHeight="1">
      <c r="A39" s="133"/>
      <c r="B39" s="127" t="s">
        <v>70</v>
      </c>
      <c r="C39" s="135">
        <v>1.82</v>
      </c>
      <c r="D39" s="135">
        <v>3.41</v>
      </c>
      <c r="E39" s="135">
        <v>4.4000000000000004</v>
      </c>
      <c r="F39" s="135">
        <v>5.88</v>
      </c>
      <c r="G39" s="135">
        <v>7.06</v>
      </c>
      <c r="H39" s="175">
        <v>3.22</v>
      </c>
      <c r="I39"/>
    </row>
    <row r="40" spans="1:12" s="8" customFormat="1" ht="9.75" customHeight="1">
      <c r="A40" s="133"/>
      <c r="B40" s="127" t="s">
        <v>95</v>
      </c>
      <c r="C40" s="135">
        <v>8.23</v>
      </c>
      <c r="D40" s="135">
        <v>14.310000000000002</v>
      </c>
      <c r="E40" s="135">
        <v>18.579999999999998</v>
      </c>
      <c r="F40" s="135">
        <v>24.000000000000004</v>
      </c>
      <c r="G40" s="135">
        <v>30.619999999999997</v>
      </c>
      <c r="H40" s="175">
        <v>13.76</v>
      </c>
      <c r="I40"/>
    </row>
    <row r="41" spans="1:12" s="8" customFormat="1" ht="10.5" customHeight="1">
      <c r="A41" s="133"/>
      <c r="B41" s="127" t="s">
        <v>114</v>
      </c>
      <c r="C41" s="137"/>
      <c r="D41" s="135"/>
      <c r="E41" s="135"/>
      <c r="F41" s="135"/>
      <c r="G41" s="135"/>
      <c r="H41" s="189"/>
      <c r="I41"/>
      <c r="J41" s="10"/>
    </row>
    <row r="42" spans="1:12" s="8" customFormat="1" ht="9.75" customHeight="1">
      <c r="A42" s="133"/>
      <c r="B42" s="127" t="s">
        <v>71</v>
      </c>
      <c r="C42" s="135">
        <v>7.45</v>
      </c>
      <c r="D42" s="135">
        <v>12.78</v>
      </c>
      <c r="E42" s="135">
        <v>17.34</v>
      </c>
      <c r="F42" s="135">
        <v>18.89</v>
      </c>
      <c r="G42" s="135">
        <v>22.44</v>
      </c>
      <c r="H42" s="175">
        <v>12.04</v>
      </c>
      <c r="I42"/>
      <c r="J42" s="10"/>
    </row>
    <row r="43" spans="1:12" s="8" customFormat="1" ht="9.75" customHeight="1">
      <c r="A43" s="133"/>
      <c r="B43" s="127" t="s">
        <v>98</v>
      </c>
      <c r="C43" s="135">
        <v>1.34</v>
      </c>
      <c r="D43" s="135">
        <v>1.55</v>
      </c>
      <c r="E43" s="135">
        <v>2.0499999999999998</v>
      </c>
      <c r="F43" s="135">
        <v>2.09</v>
      </c>
      <c r="G43" s="135">
        <v>2.1800000000000002</v>
      </c>
      <c r="H43" s="175">
        <v>1.6</v>
      </c>
      <c r="I43"/>
    </row>
    <row r="44" spans="1:12" s="8" customFormat="1" ht="2.25" customHeight="1">
      <c r="A44" s="133"/>
      <c r="B44" s="128"/>
      <c r="C44"/>
      <c r="D44"/>
      <c r="E44"/>
      <c r="F44"/>
      <c r="G44"/>
      <c r="H44" s="196"/>
      <c r="I44"/>
    </row>
    <row r="45" spans="1:12" s="8" customFormat="1" ht="10.5" customHeight="1">
      <c r="A45" s="133"/>
      <c r="B45" s="51" t="s">
        <v>18</v>
      </c>
      <c r="C45" s="140">
        <v>127.74</v>
      </c>
      <c r="D45" s="140">
        <v>251.93</v>
      </c>
      <c r="E45" s="140">
        <v>306.82</v>
      </c>
      <c r="F45" s="140">
        <v>368.76</v>
      </c>
      <c r="G45" s="140">
        <v>443.01</v>
      </c>
      <c r="H45" s="190">
        <v>224.87</v>
      </c>
      <c r="I45"/>
      <c r="J45" s="10"/>
      <c r="K45" s="10"/>
      <c r="L45" s="10"/>
    </row>
    <row r="46" spans="1:12" s="8" customFormat="1" ht="2.25" customHeight="1">
      <c r="A46" s="133"/>
      <c r="B46" s="51"/>
      <c r="C46" s="142"/>
      <c r="D46" s="142"/>
      <c r="E46" s="142"/>
      <c r="F46" s="142"/>
      <c r="G46" s="142"/>
      <c r="H46" s="190"/>
      <c r="I46"/>
      <c r="J46" s="10"/>
      <c r="K46" s="10"/>
      <c r="L46" s="10"/>
    </row>
    <row r="47" spans="1:12" s="8" customFormat="1" ht="9.75" customHeight="1">
      <c r="A47" s="133"/>
      <c r="B47" s="128" t="s">
        <v>8</v>
      </c>
      <c r="C47" s="135">
        <v>18.48</v>
      </c>
      <c r="D47" s="135">
        <v>32.82</v>
      </c>
      <c r="E47" s="135">
        <v>46.11</v>
      </c>
      <c r="F47" s="135">
        <v>55.31</v>
      </c>
      <c r="G47" s="135">
        <v>62.8</v>
      </c>
      <c r="H47" s="175">
        <v>31.62</v>
      </c>
      <c r="I47"/>
    </row>
    <row r="48" spans="1:12" s="8" customFormat="1" ht="9.75" customHeight="1">
      <c r="A48" s="133"/>
      <c r="B48" s="128" t="s">
        <v>72</v>
      </c>
      <c r="C48" s="135">
        <v>5.17</v>
      </c>
      <c r="D48" s="135">
        <v>9.24</v>
      </c>
      <c r="E48" s="135">
        <v>9.9699999999999989</v>
      </c>
      <c r="F48" s="176">
        <v>10.130000000000001</v>
      </c>
      <c r="G48" s="176">
        <v>10.879999999999999</v>
      </c>
      <c r="H48" s="175">
        <v>7.81</v>
      </c>
      <c r="I48"/>
    </row>
    <row r="49" spans="1:16" s="8" customFormat="1" ht="9.75" customHeight="1">
      <c r="A49" s="133"/>
      <c r="B49" s="202" t="s">
        <v>80</v>
      </c>
      <c r="C49" s="135">
        <v>1.4500000000000002</v>
      </c>
      <c r="D49" s="135">
        <v>2.37</v>
      </c>
      <c r="E49" s="135">
        <v>2.54</v>
      </c>
      <c r="F49" s="135">
        <v>2.79</v>
      </c>
      <c r="G49" s="176">
        <v>2.99</v>
      </c>
      <c r="H49" s="175">
        <v>2.08</v>
      </c>
      <c r="I49"/>
    </row>
    <row r="50" spans="1:16" s="8" customFormat="1" ht="9.75" customHeight="1">
      <c r="A50" s="133"/>
      <c r="B50" s="202" t="s">
        <v>73</v>
      </c>
      <c r="C50" s="135">
        <v>4.43</v>
      </c>
      <c r="D50" s="135">
        <v>8.23</v>
      </c>
      <c r="E50" s="135">
        <v>10.95</v>
      </c>
      <c r="F50" s="135">
        <v>13.59</v>
      </c>
      <c r="G50" s="135">
        <v>14.83</v>
      </c>
      <c r="H50" s="175">
        <v>7.71</v>
      </c>
      <c r="I50"/>
    </row>
    <row r="51" spans="1:16" s="8" customFormat="1" ht="9.75" customHeight="1">
      <c r="A51" s="133"/>
      <c r="B51" s="200" t="s">
        <v>74</v>
      </c>
      <c r="C51" s="135">
        <v>3.49</v>
      </c>
      <c r="D51" s="135">
        <v>6.0600000000000005</v>
      </c>
      <c r="E51" s="135">
        <v>11.82</v>
      </c>
      <c r="F51" s="135">
        <v>15.629999999999999</v>
      </c>
      <c r="G51" s="135">
        <v>17.7</v>
      </c>
      <c r="H51" s="175">
        <v>6.9599999999999991</v>
      </c>
      <c r="I51"/>
    </row>
    <row r="52" spans="1:16" s="8" customFormat="1" ht="9.75" customHeight="1">
      <c r="A52" s="133"/>
      <c r="B52" s="202" t="s">
        <v>102</v>
      </c>
      <c r="C52" s="135">
        <v>3.46</v>
      </c>
      <c r="D52" s="135">
        <v>6.3</v>
      </c>
      <c r="E52" s="135">
        <v>9.58</v>
      </c>
      <c r="F52" s="176">
        <v>11.73</v>
      </c>
      <c r="G52" s="176">
        <v>14.940000000000001</v>
      </c>
      <c r="H52" s="175">
        <v>6.32</v>
      </c>
      <c r="I52"/>
      <c r="L52" s="112"/>
      <c r="M52" s="112"/>
      <c r="N52" s="112"/>
      <c r="O52" s="112"/>
      <c r="P52" s="112"/>
    </row>
    <row r="53" spans="1:16" s="8" customFormat="1" ht="9.75" customHeight="1">
      <c r="A53" s="133"/>
      <c r="B53" s="128" t="s">
        <v>55</v>
      </c>
      <c r="C53" s="135">
        <v>15.39</v>
      </c>
      <c r="D53" s="135">
        <v>34.020000000000003</v>
      </c>
      <c r="E53" s="135">
        <v>33.67</v>
      </c>
      <c r="F53" s="135">
        <v>33</v>
      </c>
      <c r="G53" s="135">
        <v>32.75</v>
      </c>
      <c r="H53" s="175">
        <v>26.26</v>
      </c>
      <c r="I53"/>
      <c r="N53" s="13"/>
    </row>
    <row r="54" spans="1:16" s="8" customFormat="1" ht="9.75" customHeight="1">
      <c r="A54" s="133"/>
      <c r="B54" s="127" t="s">
        <v>113</v>
      </c>
      <c r="C54" s="135">
        <v>2.96</v>
      </c>
      <c r="D54" s="135">
        <v>5.57</v>
      </c>
      <c r="E54" s="135">
        <v>5.19</v>
      </c>
      <c r="F54" s="135">
        <v>5.14</v>
      </c>
      <c r="G54" s="176">
        <v>4.1500000000000004</v>
      </c>
      <c r="H54" s="175">
        <v>4.38</v>
      </c>
      <c r="I54"/>
      <c r="K54" s="8" t="s">
        <v>10</v>
      </c>
      <c r="N54" s="13"/>
    </row>
    <row r="55" spans="1:16" s="8" customFormat="1" ht="9.75" customHeight="1">
      <c r="A55" s="133"/>
      <c r="B55" s="202" t="s">
        <v>75</v>
      </c>
      <c r="C55" s="135">
        <v>7.52</v>
      </c>
      <c r="D55" s="135">
        <v>17.05</v>
      </c>
      <c r="E55" s="135">
        <v>15.33</v>
      </c>
      <c r="F55" s="135">
        <v>13.49</v>
      </c>
      <c r="G55" s="135">
        <v>14.83</v>
      </c>
      <c r="H55" s="175">
        <v>12.56</v>
      </c>
      <c r="I55"/>
      <c r="L55" s="8" t="s">
        <v>10</v>
      </c>
      <c r="M55" s="8" t="s">
        <v>10</v>
      </c>
      <c r="N55" s="6"/>
    </row>
    <row r="56" spans="1:16" s="8" customFormat="1" ht="9.75" customHeight="1">
      <c r="A56" s="133"/>
      <c r="B56" s="200" t="s">
        <v>76</v>
      </c>
      <c r="C56" s="135">
        <v>4.91</v>
      </c>
      <c r="D56" s="135">
        <v>11.4</v>
      </c>
      <c r="E56" s="135">
        <v>13.15</v>
      </c>
      <c r="F56" s="135">
        <v>14.37</v>
      </c>
      <c r="G56" s="135">
        <v>13.77</v>
      </c>
      <c r="H56" s="175">
        <v>9.32</v>
      </c>
      <c r="I56"/>
      <c r="N56" s="6"/>
    </row>
    <row r="57" spans="1:16" s="8" customFormat="1" ht="9.75" customHeight="1">
      <c r="A57" s="133"/>
      <c r="B57" s="128" t="s">
        <v>9</v>
      </c>
      <c r="C57" s="135">
        <v>12.46</v>
      </c>
      <c r="D57" s="135">
        <v>19.05</v>
      </c>
      <c r="E57" s="135">
        <v>25.21</v>
      </c>
      <c r="F57" s="135">
        <v>20.58</v>
      </c>
      <c r="G57" s="176">
        <v>18.77</v>
      </c>
      <c r="H57" s="175">
        <v>17.25</v>
      </c>
      <c r="I57"/>
      <c r="N57" s="6"/>
    </row>
    <row r="58" spans="1:16" s="8" customFormat="1" ht="2.25" customHeight="1">
      <c r="A58" s="133"/>
      <c r="B58" s="51"/>
      <c r="C58" s="135"/>
      <c r="D58" s="135"/>
      <c r="E58" s="135"/>
      <c r="F58" s="135"/>
      <c r="G58" s="135"/>
      <c r="H58" s="175"/>
      <c r="I58"/>
      <c r="N58" s="6"/>
    </row>
    <row r="59" spans="1:16" s="11" customFormat="1" ht="10.5" customHeight="1">
      <c r="A59" s="133"/>
      <c r="B59" s="51" t="s">
        <v>14</v>
      </c>
      <c r="C59" s="138"/>
      <c r="D59" s="138"/>
      <c r="E59" s="138"/>
      <c r="F59" s="138"/>
      <c r="G59" s="138"/>
      <c r="H59" s="189"/>
      <c r="I59"/>
      <c r="J59" s="8"/>
      <c r="K59" s="20"/>
      <c r="L59" s="20"/>
    </row>
    <row r="60" spans="1:16" ht="10.5" customHeight="1">
      <c r="A60" s="133"/>
      <c r="B60" s="51" t="s">
        <v>77</v>
      </c>
      <c r="C60" s="140">
        <v>174.06</v>
      </c>
      <c r="D60" s="140">
        <v>337.83</v>
      </c>
      <c r="E60" s="140">
        <v>411.81</v>
      </c>
      <c r="F60" s="140">
        <v>477.65</v>
      </c>
      <c r="G60" s="140">
        <v>557.33000000000004</v>
      </c>
      <c r="H60" s="191">
        <v>300</v>
      </c>
      <c r="J60" s="8"/>
      <c r="K60" s="8"/>
      <c r="L60" s="10"/>
    </row>
    <row r="61" spans="1:16" ht="2.25" customHeight="1">
      <c r="A61" s="133"/>
      <c r="B61" s="146"/>
      <c r="C61" s="147"/>
      <c r="D61" s="147"/>
      <c r="E61" s="147"/>
      <c r="F61" s="147"/>
      <c r="G61" s="147"/>
      <c r="H61" s="192"/>
      <c r="J61" s="8"/>
    </row>
    <row r="62" spans="1:16" ht="9.75" customHeight="1">
      <c r="A62" s="133"/>
      <c r="B62" s="51" t="s">
        <v>11</v>
      </c>
      <c r="C62" s="142"/>
      <c r="D62" s="142"/>
      <c r="E62" s="142"/>
      <c r="F62" s="142"/>
      <c r="G62" s="142"/>
      <c r="H62" s="189"/>
      <c r="J62" s="8"/>
    </row>
    <row r="63" spans="1:16" ht="9.75" customHeight="1">
      <c r="A63" s="133"/>
      <c r="B63" s="127" t="s">
        <v>13</v>
      </c>
      <c r="C63" s="142"/>
      <c r="D63" s="142"/>
      <c r="E63" s="142"/>
      <c r="F63" s="142"/>
      <c r="G63" s="142"/>
      <c r="H63" s="189"/>
      <c r="J63" s="8"/>
    </row>
    <row r="64" spans="1:16" ht="10.5" customHeight="1">
      <c r="A64" s="133"/>
      <c r="B64" s="127" t="s">
        <v>78</v>
      </c>
      <c r="C64" s="138">
        <v>61.79</v>
      </c>
      <c r="D64" s="138">
        <v>115.28</v>
      </c>
      <c r="E64" s="138">
        <v>126.47</v>
      </c>
      <c r="F64" s="138">
        <v>133.4</v>
      </c>
      <c r="G64" s="138">
        <v>150.72</v>
      </c>
      <c r="H64" s="189">
        <v>97.67</v>
      </c>
      <c r="J64" s="8"/>
      <c r="L64" s="113"/>
      <c r="M64" s="113"/>
      <c r="N64" s="113"/>
      <c r="O64" s="113"/>
      <c r="P64" s="113"/>
    </row>
    <row r="65" spans="1:10" ht="9.75" customHeight="1">
      <c r="A65" s="133"/>
      <c r="B65" s="127" t="s">
        <v>79</v>
      </c>
      <c r="C65" s="138"/>
      <c r="D65" s="138"/>
      <c r="E65" s="138"/>
      <c r="F65" s="138"/>
      <c r="G65" s="138"/>
      <c r="H65" s="189"/>
      <c r="J65" s="8"/>
    </row>
    <row r="66" spans="1:10" ht="10.5" customHeight="1">
      <c r="A66" s="133"/>
      <c r="B66" s="127" t="s">
        <v>99</v>
      </c>
      <c r="C66" s="138">
        <v>7.73</v>
      </c>
      <c r="D66" s="138">
        <v>19.170000000000002</v>
      </c>
      <c r="E66" s="138">
        <v>19.84</v>
      </c>
      <c r="F66" s="138">
        <v>21.59</v>
      </c>
      <c r="G66" s="176">
        <v>23.43</v>
      </c>
      <c r="H66" s="189">
        <v>14.95</v>
      </c>
      <c r="J66" s="8"/>
    </row>
    <row r="67" spans="1:10" ht="2.4500000000000002" customHeight="1">
      <c r="A67" s="53"/>
      <c r="B67" s="97"/>
      <c r="C67" s="193"/>
      <c r="D67" s="193"/>
      <c r="E67" s="193"/>
      <c r="F67" s="193"/>
      <c r="G67" s="193"/>
      <c r="H67" s="195"/>
      <c r="J67" s="111"/>
    </row>
    <row r="68" spans="1:10" ht="10.9" customHeight="1">
      <c r="A68" s="104" t="s">
        <v>125</v>
      </c>
      <c r="B68" s="105"/>
      <c r="H68" s="197" t="s">
        <v>124</v>
      </c>
    </row>
    <row r="69" spans="1:10">
      <c r="B69" s="98"/>
    </row>
    <row r="70" spans="1:10">
      <c r="B70" s="98"/>
    </row>
    <row r="71" spans="1:10">
      <c r="B71" s="98"/>
    </row>
    <row r="72" spans="1:10">
      <c r="B72" s="114"/>
    </row>
    <row r="73" spans="1:10">
      <c r="B73" s="115"/>
    </row>
    <row r="74" spans="1:10">
      <c r="B74" s="99"/>
    </row>
    <row r="75" spans="1:10">
      <c r="B75" s="99"/>
    </row>
    <row r="76" spans="1:10">
      <c r="B76" s="100"/>
    </row>
    <row r="77" spans="1:10">
      <c r="B77" s="101"/>
    </row>
    <row r="78" spans="1:10">
      <c r="B78" s="100"/>
    </row>
    <row r="79" spans="1:10">
      <c r="B79" s="99"/>
    </row>
    <row r="80" spans="1:10">
      <c r="B80" s="114"/>
    </row>
    <row r="81" spans="2:2">
      <c r="B81" s="114"/>
    </row>
    <row r="82" spans="2:2">
      <c r="B82" s="114"/>
    </row>
    <row r="83" spans="2:2">
      <c r="B83" s="115"/>
    </row>
    <row r="84" spans="2:2">
      <c r="B84" s="115"/>
    </row>
    <row r="85" spans="2:2">
      <c r="B85" s="115"/>
    </row>
    <row r="86" spans="2:2">
      <c r="B86" s="115"/>
    </row>
    <row r="87" spans="2:2">
      <c r="B87" s="115"/>
    </row>
    <row r="88" spans="2:2">
      <c r="B88" s="115"/>
    </row>
    <row r="89" spans="2:2">
      <c r="B89" s="115"/>
    </row>
    <row r="90" spans="2:2">
      <c r="B90" s="115"/>
    </row>
    <row r="91" spans="2:2">
      <c r="B91" s="115"/>
    </row>
    <row r="92" spans="2:2">
      <c r="B92" s="115"/>
    </row>
    <row r="93" spans="2:2">
      <c r="B93" s="115"/>
    </row>
    <row r="94" spans="2:2">
      <c r="B94" s="115"/>
    </row>
    <row r="95" spans="2:2">
      <c r="B95" s="115"/>
    </row>
    <row r="96" spans="2:2">
      <c r="B96" s="115"/>
    </row>
    <row r="97" spans="2:2">
      <c r="B97" s="115"/>
    </row>
    <row r="98" spans="2:2">
      <c r="B98" s="115"/>
    </row>
    <row r="99" spans="2:2">
      <c r="B99" s="115"/>
    </row>
    <row r="100" spans="2:2">
      <c r="B100" s="115"/>
    </row>
    <row r="101" spans="2:2">
      <c r="B101" s="115"/>
    </row>
    <row r="102" spans="2:2">
      <c r="B102" s="115"/>
    </row>
    <row r="103" spans="2:2">
      <c r="B103" s="115"/>
    </row>
    <row r="104" spans="2:2">
      <c r="B104" s="115"/>
    </row>
    <row r="105" spans="2:2">
      <c r="B105" s="115"/>
    </row>
    <row r="106" spans="2:2">
      <c r="B106" s="115"/>
    </row>
    <row r="107" spans="2:2">
      <c r="B107" s="115"/>
    </row>
    <row r="108" spans="2:2">
      <c r="B108" s="115"/>
    </row>
    <row r="109" spans="2:2">
      <c r="B109" s="115"/>
    </row>
    <row r="110" spans="2:2">
      <c r="B110" s="115"/>
    </row>
    <row r="111" spans="2:2">
      <c r="B111" s="115"/>
    </row>
    <row r="112" spans="2:2">
      <c r="B112" s="115"/>
    </row>
    <row r="113" spans="2:2">
      <c r="B113" s="115"/>
    </row>
    <row r="114" spans="2:2">
      <c r="B114" s="115"/>
    </row>
    <row r="115" spans="2:2">
      <c r="B115" s="115"/>
    </row>
    <row r="116" spans="2:2">
      <c r="B116" s="115"/>
    </row>
    <row r="117" spans="2:2">
      <c r="B117" s="115"/>
    </row>
    <row r="118" spans="2:2">
      <c r="B118" s="115"/>
    </row>
    <row r="119" spans="2:2">
      <c r="B119" s="115"/>
    </row>
    <row r="120" spans="2:2">
      <c r="B120" s="115"/>
    </row>
    <row r="121" spans="2:2">
      <c r="B121" s="115"/>
    </row>
    <row r="122" spans="2:2">
      <c r="B122" s="115"/>
    </row>
    <row r="123" spans="2:2">
      <c r="B123" s="115"/>
    </row>
    <row r="124" spans="2:2">
      <c r="B124" s="115"/>
    </row>
    <row r="125" spans="2:2">
      <c r="B125" s="115"/>
    </row>
    <row r="126" spans="2:2">
      <c r="B126" s="115"/>
    </row>
  </sheetData>
  <mergeCells count="10">
    <mergeCell ref="A1:H1"/>
    <mergeCell ref="B2:H2"/>
    <mergeCell ref="B3:H3"/>
    <mergeCell ref="B4:H4"/>
    <mergeCell ref="A6:B8"/>
    <mergeCell ref="C7:C8"/>
    <mergeCell ref="D7:D8"/>
    <mergeCell ref="E7:E8"/>
    <mergeCell ref="F7:F8"/>
    <mergeCell ref="G7:G8"/>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188"/>
  <sheetViews>
    <sheetView zoomScale="140" zoomScaleNormal="140" workbookViewId="0">
      <selection activeCell="B1" sqref="B1"/>
    </sheetView>
  </sheetViews>
  <sheetFormatPr baseColWidth="10" defaultColWidth="9.83203125" defaultRowHeight="11.25"/>
  <cols>
    <col min="1" max="1" width="0.6640625" style="20" customWidth="1"/>
    <col min="2" max="2" width="34.33203125" style="20" customWidth="1"/>
    <col min="3" max="3" width="9.33203125" style="109" customWidth="1"/>
    <col min="4" max="4" width="9.6640625" style="109" customWidth="1"/>
    <col min="5" max="5" width="8.6640625" style="109" customWidth="1"/>
    <col min="6" max="7" width="8.6640625" style="20" customWidth="1"/>
    <col min="8" max="8" width="8.5" style="109" customWidth="1"/>
    <col min="9" max="9" width="2.33203125" customWidth="1"/>
    <col min="11" max="16" width="0" style="30" hidden="1" customWidth="1"/>
    <col min="17" max="16384" width="9.83203125" style="20"/>
  </cols>
  <sheetData>
    <row r="1" spans="1:16" ht="12" customHeight="1">
      <c r="B1" s="28" t="s">
        <v>122</v>
      </c>
      <c r="C1" s="68"/>
      <c r="D1" s="68"/>
      <c r="E1" s="68"/>
      <c r="F1" s="29"/>
      <c r="G1" s="29"/>
      <c r="H1" s="68"/>
    </row>
    <row r="2" spans="1:16" ht="12" customHeight="1">
      <c r="B2" s="31">
        <v>2013</v>
      </c>
      <c r="C2" s="69"/>
      <c r="D2" s="69"/>
      <c r="E2" s="69"/>
      <c r="F2" s="32"/>
      <c r="G2" s="32"/>
      <c r="H2" s="69"/>
      <c r="K2" s="20"/>
      <c r="L2" s="20"/>
      <c r="M2" s="20"/>
      <c r="N2" s="20"/>
      <c r="O2" s="20"/>
      <c r="P2" s="20"/>
    </row>
    <row r="3" spans="1:16" ht="12.75" customHeight="1">
      <c r="B3" s="15" t="s">
        <v>48</v>
      </c>
      <c r="C3" s="69"/>
      <c r="D3" s="69"/>
      <c r="E3" s="69"/>
      <c r="F3" s="32"/>
      <c r="G3" s="32"/>
      <c r="H3" s="69"/>
      <c r="K3" s="20"/>
      <c r="L3" s="20"/>
      <c r="M3" s="20"/>
      <c r="N3" s="20"/>
      <c r="O3" s="20"/>
      <c r="P3" s="20"/>
    </row>
    <row r="4" spans="1:16" ht="12" customHeight="1">
      <c r="B4" s="5" t="s">
        <v>47</v>
      </c>
      <c r="C4" s="69"/>
      <c r="D4" s="69"/>
      <c r="E4" s="69"/>
      <c r="F4" s="32"/>
      <c r="G4" s="32"/>
      <c r="H4" s="69"/>
      <c r="K4" s="111"/>
      <c r="L4" s="111"/>
      <c r="M4" s="111"/>
      <c r="N4" s="20"/>
      <c r="O4" s="20"/>
      <c r="P4" s="20"/>
    </row>
    <row r="5" spans="1:16" ht="3.75" customHeight="1">
      <c r="B5" s="33"/>
      <c r="C5" s="69"/>
      <c r="D5" s="69"/>
      <c r="E5" s="69"/>
      <c r="F5" s="32"/>
      <c r="G5" s="32"/>
      <c r="H5" s="69"/>
      <c r="K5" s="111"/>
      <c r="L5" s="111"/>
      <c r="M5" s="111"/>
      <c r="N5" s="20"/>
      <c r="O5" s="20"/>
      <c r="P5" s="20"/>
    </row>
    <row r="6" spans="1:16" s="35" customFormat="1" ht="10.5" customHeight="1">
      <c r="A6" s="149"/>
      <c r="B6" s="292" t="s">
        <v>1</v>
      </c>
      <c r="C6" s="130" t="s">
        <v>20</v>
      </c>
      <c r="D6" s="150"/>
      <c r="E6" s="150"/>
      <c r="F6" s="151"/>
      <c r="G6" s="151"/>
      <c r="H6" s="131"/>
      <c r="I6"/>
      <c r="J6"/>
      <c r="K6" s="34"/>
      <c r="L6" s="34"/>
      <c r="M6" s="34"/>
    </row>
    <row r="7" spans="1:16" s="35" customFormat="1" ht="10.5" customHeight="1">
      <c r="A7" s="152"/>
      <c r="B7" s="316"/>
      <c r="C7" s="320" t="s">
        <v>56</v>
      </c>
      <c r="D7" s="285" t="s">
        <v>53</v>
      </c>
      <c r="E7" s="281" t="s">
        <v>58</v>
      </c>
      <c r="F7" s="288" t="s">
        <v>59</v>
      </c>
      <c r="G7" s="288" t="s">
        <v>60</v>
      </c>
      <c r="H7" s="153" t="s">
        <v>21</v>
      </c>
      <c r="I7"/>
      <c r="J7"/>
    </row>
    <row r="8" spans="1:16" s="35" customFormat="1" ht="10.5" customHeight="1">
      <c r="A8" s="152"/>
      <c r="B8" s="316"/>
      <c r="C8" s="321"/>
      <c r="D8" s="286"/>
      <c r="E8" s="282"/>
      <c r="F8" s="319"/>
      <c r="G8" s="319"/>
      <c r="H8" s="154" t="s">
        <v>22</v>
      </c>
      <c r="I8"/>
      <c r="J8"/>
    </row>
    <row r="9" spans="1:16" s="35" customFormat="1" ht="10.5" customHeight="1">
      <c r="A9" s="155"/>
      <c r="B9" s="318"/>
      <c r="C9" s="322"/>
      <c r="D9" s="287"/>
      <c r="E9" s="283"/>
      <c r="F9" s="278"/>
      <c r="G9" s="278"/>
      <c r="H9" s="156" t="s">
        <v>23</v>
      </c>
      <c r="I9"/>
      <c r="J9"/>
    </row>
    <row r="10" spans="1:16" s="36" customFormat="1" ht="2.25" customHeight="1">
      <c r="A10" s="157"/>
      <c r="B10" s="158"/>
      <c r="C10" s="134"/>
      <c r="D10" s="159"/>
      <c r="E10" s="159"/>
      <c r="F10" s="160"/>
      <c r="G10" s="160"/>
      <c r="H10" s="161"/>
      <c r="I10"/>
      <c r="J10"/>
    </row>
    <row r="11" spans="1:16" s="8" customFormat="1" ht="9.75" customHeight="1">
      <c r="A11" s="133"/>
      <c r="B11" s="128" t="s">
        <v>64</v>
      </c>
      <c r="C11" s="135">
        <v>50.53</v>
      </c>
      <c r="D11" s="135">
        <v>53.78</v>
      </c>
      <c r="E11" s="135">
        <v>44.57</v>
      </c>
      <c r="F11" s="135">
        <v>47.19</v>
      </c>
      <c r="G11" s="135">
        <v>26.22</v>
      </c>
      <c r="H11" s="136">
        <v>32.83</v>
      </c>
      <c r="I11"/>
      <c r="J11"/>
    </row>
    <row r="12" spans="1:16" s="8" customFormat="1" ht="9.75" customHeight="1">
      <c r="A12" s="133"/>
      <c r="B12" s="127" t="s">
        <v>65</v>
      </c>
      <c r="C12" s="135">
        <v>35.68</v>
      </c>
      <c r="D12" s="135">
        <v>38.47</v>
      </c>
      <c r="E12" s="135">
        <v>31.439999999999998</v>
      </c>
      <c r="F12" s="135">
        <v>34.090000000000003</v>
      </c>
      <c r="G12" s="135">
        <v>17.78</v>
      </c>
      <c r="H12" s="136">
        <v>25.66</v>
      </c>
      <c r="I12"/>
      <c r="J12"/>
    </row>
    <row r="13" spans="1:16" s="8" customFormat="1" ht="9.75" customHeight="1">
      <c r="A13" s="133"/>
      <c r="B13" s="199" t="s">
        <v>66</v>
      </c>
      <c r="C13" s="135">
        <v>2.88</v>
      </c>
      <c r="D13" s="135">
        <v>3.26</v>
      </c>
      <c r="E13" s="135">
        <v>2.82</v>
      </c>
      <c r="F13" s="135">
        <v>3.25</v>
      </c>
      <c r="G13" s="135">
        <v>2.2200000000000002</v>
      </c>
      <c r="H13" s="136">
        <v>1.33</v>
      </c>
      <c r="I13"/>
      <c r="J13"/>
    </row>
    <row r="14" spans="1:16" s="8" customFormat="1" ht="9.75" customHeight="1">
      <c r="A14" s="133"/>
      <c r="B14" s="199" t="s">
        <v>67</v>
      </c>
      <c r="C14" s="135">
        <v>4.8099999999999996</v>
      </c>
      <c r="D14" s="135">
        <v>4.2300000000000004</v>
      </c>
      <c r="E14" s="135">
        <v>4.0999999999999996</v>
      </c>
      <c r="F14" s="135">
        <v>4.3499999999999996</v>
      </c>
      <c r="G14" s="135">
        <v>2.9</v>
      </c>
      <c r="H14" s="136">
        <v>2.25</v>
      </c>
      <c r="I14"/>
      <c r="J14"/>
    </row>
    <row r="15" spans="1:16" s="8" customFormat="1" ht="9.75" customHeight="1">
      <c r="A15" s="133"/>
      <c r="B15" s="199" t="s">
        <v>68</v>
      </c>
      <c r="C15" s="135">
        <v>2.93</v>
      </c>
      <c r="D15" s="135">
        <v>3.52</v>
      </c>
      <c r="E15" s="135">
        <v>2.82</v>
      </c>
      <c r="F15" s="135">
        <v>2.21</v>
      </c>
      <c r="G15" s="135">
        <v>1.31</v>
      </c>
      <c r="H15" s="136">
        <v>1.1399999999999999</v>
      </c>
      <c r="I15"/>
      <c r="J15"/>
      <c r="L15" s="8" t="s">
        <v>10</v>
      </c>
      <c r="M15" s="8" t="s">
        <v>10</v>
      </c>
    </row>
    <row r="16" spans="1:16" s="8" customFormat="1" ht="9.75" customHeight="1">
      <c r="A16" s="133"/>
      <c r="B16" s="128" t="s">
        <v>6</v>
      </c>
      <c r="C16" s="135">
        <v>58.29</v>
      </c>
      <c r="D16" s="135">
        <v>57.25</v>
      </c>
      <c r="E16" s="135">
        <v>49.77</v>
      </c>
      <c r="F16" s="135">
        <v>62.86</v>
      </c>
      <c r="G16" s="135">
        <v>32.76</v>
      </c>
      <c r="H16" s="136">
        <v>45.28</v>
      </c>
      <c r="I16"/>
      <c r="J16"/>
    </row>
    <row r="17" spans="1:10" s="8" customFormat="1" ht="9.75" customHeight="1">
      <c r="A17" s="133"/>
      <c r="B17" s="128" t="s">
        <v>51</v>
      </c>
      <c r="C17" s="135">
        <v>28.26</v>
      </c>
      <c r="D17" s="135">
        <v>27.8</v>
      </c>
      <c r="E17" s="135">
        <v>24.17</v>
      </c>
      <c r="F17" s="135">
        <v>30.51</v>
      </c>
      <c r="G17" s="135">
        <v>14.74</v>
      </c>
      <c r="H17" s="136">
        <v>22.32</v>
      </c>
      <c r="I17"/>
      <c r="J17"/>
    </row>
    <row r="18" spans="1:10" s="8" customFormat="1" ht="9.75" customHeight="1">
      <c r="A18" s="133"/>
      <c r="B18" s="128" t="s">
        <v>69</v>
      </c>
      <c r="C18" s="135">
        <v>9.9</v>
      </c>
      <c r="D18" s="135">
        <v>9.4600000000000009</v>
      </c>
      <c r="E18" s="135">
        <v>7.78</v>
      </c>
      <c r="F18" s="135">
        <v>7.41</v>
      </c>
      <c r="G18" s="135">
        <v>4.42</v>
      </c>
      <c r="H18" s="136">
        <v>8.98</v>
      </c>
      <c r="I18"/>
      <c r="J18"/>
    </row>
    <row r="19" spans="1:10" s="8" customFormat="1" ht="9.75" customHeight="1">
      <c r="A19" s="133"/>
      <c r="B19" s="188" t="s">
        <v>17</v>
      </c>
      <c r="C19" s="135">
        <v>19.77</v>
      </c>
      <c r="D19" s="135">
        <v>19.600000000000001</v>
      </c>
      <c r="E19" s="135">
        <v>17.009999999999998</v>
      </c>
      <c r="F19" s="135">
        <v>17.93</v>
      </c>
      <c r="G19" s="135">
        <v>11.82</v>
      </c>
      <c r="H19" s="136">
        <v>12.36</v>
      </c>
      <c r="I19"/>
      <c r="J19"/>
    </row>
    <row r="20" spans="1:10" s="8" customFormat="1" ht="9.75" customHeight="1">
      <c r="A20" s="133"/>
      <c r="B20" s="48" t="s">
        <v>52</v>
      </c>
      <c r="C20" s="135">
        <v>7.5</v>
      </c>
      <c r="D20" s="135">
        <v>8.06</v>
      </c>
      <c r="E20" s="135">
        <v>6.42</v>
      </c>
      <c r="F20" s="135">
        <v>6.37</v>
      </c>
      <c r="G20" s="135">
        <v>4.9800000000000004</v>
      </c>
      <c r="H20" s="136">
        <v>4.16</v>
      </c>
      <c r="I20"/>
      <c r="J20"/>
    </row>
    <row r="21" spans="1:10" s="8" customFormat="1" ht="9.75" customHeight="1">
      <c r="A21" s="133"/>
      <c r="B21" s="128" t="s">
        <v>12</v>
      </c>
      <c r="C21" s="135">
        <v>23.81</v>
      </c>
      <c r="D21" s="135">
        <v>22.56</v>
      </c>
      <c r="E21" s="135">
        <v>19.48</v>
      </c>
      <c r="F21" s="135">
        <v>16.93</v>
      </c>
      <c r="G21" s="135">
        <v>10.41</v>
      </c>
      <c r="H21" s="136">
        <v>15.32</v>
      </c>
      <c r="I21"/>
      <c r="J21"/>
    </row>
    <row r="22" spans="1:10" s="8" customFormat="1" ht="9.75" customHeight="1">
      <c r="A22" s="133"/>
      <c r="B22" s="48" t="s">
        <v>57</v>
      </c>
      <c r="C22" s="135">
        <v>4.67</v>
      </c>
      <c r="D22" s="135">
        <v>4.76</v>
      </c>
      <c r="E22" s="135">
        <v>4.0999999999999996</v>
      </c>
      <c r="F22" s="135">
        <v>4.25</v>
      </c>
      <c r="G22" s="135">
        <v>2.71</v>
      </c>
      <c r="H22" s="136">
        <v>4.13</v>
      </c>
      <c r="I22"/>
      <c r="J22"/>
    </row>
    <row r="23" spans="1:10" s="8" customFormat="1" ht="9.75" customHeight="1">
      <c r="A23" s="133"/>
      <c r="B23" s="128" t="s">
        <v>7</v>
      </c>
      <c r="C23" s="135">
        <v>4.4400000000000004</v>
      </c>
      <c r="D23" s="135">
        <v>3.76</v>
      </c>
      <c r="E23" s="135">
        <v>3.34</v>
      </c>
      <c r="F23" s="135">
        <v>3.76</v>
      </c>
      <c r="G23" s="135">
        <v>2.19</v>
      </c>
      <c r="H23" s="136">
        <v>3.8</v>
      </c>
      <c r="I23"/>
      <c r="J23"/>
    </row>
    <row r="24" spans="1:10" s="8" customFormat="1" ht="9.75" customHeight="1">
      <c r="A24" s="133"/>
      <c r="B24" s="128" t="s">
        <v>15</v>
      </c>
      <c r="C24" s="135">
        <v>3.79</v>
      </c>
      <c r="D24" s="135">
        <v>3.46</v>
      </c>
      <c r="E24" s="135">
        <v>3.09</v>
      </c>
      <c r="F24" s="135">
        <v>3.2300000000000004</v>
      </c>
      <c r="G24" s="135">
        <v>2.3400000000000003</v>
      </c>
      <c r="H24" s="136">
        <v>3.0200000000000005</v>
      </c>
      <c r="I24"/>
      <c r="J24"/>
    </row>
    <row r="25" spans="1:10" s="8" customFormat="1" ht="9.75" customHeight="1">
      <c r="A25" s="133"/>
      <c r="B25" s="128" t="s">
        <v>87</v>
      </c>
      <c r="C25" s="135">
        <v>25.7</v>
      </c>
      <c r="D25" s="135">
        <v>28.62</v>
      </c>
      <c r="E25" s="135">
        <v>23.18</v>
      </c>
      <c r="F25" s="135">
        <v>21</v>
      </c>
      <c r="G25" s="135">
        <v>12.3</v>
      </c>
      <c r="H25" s="136">
        <v>23.67</v>
      </c>
      <c r="I25"/>
      <c r="J25"/>
    </row>
    <row r="26" spans="1:10" s="8" customFormat="1" ht="9.75" customHeight="1">
      <c r="A26" s="133"/>
      <c r="B26" s="127" t="s">
        <v>88</v>
      </c>
      <c r="C26" s="135">
        <v>20.010000000000002</v>
      </c>
      <c r="D26" s="135">
        <v>22.02</v>
      </c>
      <c r="E26" s="135">
        <v>18.27</v>
      </c>
      <c r="F26" s="135">
        <v>16.78</v>
      </c>
      <c r="G26" s="135">
        <v>9.66</v>
      </c>
      <c r="H26" s="136">
        <v>18.89</v>
      </c>
      <c r="I26"/>
      <c r="J26"/>
    </row>
    <row r="27" spans="1:10" s="8" customFormat="1" ht="9.75" customHeight="1">
      <c r="A27" s="133"/>
      <c r="B27" s="127" t="s">
        <v>89</v>
      </c>
      <c r="C27" s="135">
        <v>5.54</v>
      </c>
      <c r="D27" s="135">
        <v>5.75</v>
      </c>
      <c r="E27" s="135">
        <v>4.8899999999999997</v>
      </c>
      <c r="F27" s="135">
        <v>4.93</v>
      </c>
      <c r="G27" s="135">
        <v>2.9699999999999998</v>
      </c>
      <c r="H27" s="136">
        <v>4.91</v>
      </c>
      <c r="I27"/>
      <c r="J27"/>
    </row>
    <row r="28" spans="1:10" s="8" customFormat="1" ht="9.75" customHeight="1">
      <c r="A28" s="133"/>
      <c r="B28" s="200" t="s">
        <v>93</v>
      </c>
      <c r="C28" s="135">
        <v>4.01</v>
      </c>
      <c r="D28" s="135">
        <v>5.23</v>
      </c>
      <c r="E28" s="135">
        <v>4.16</v>
      </c>
      <c r="F28" s="135">
        <v>3.91</v>
      </c>
      <c r="G28" s="135">
        <v>2.2400000000000002</v>
      </c>
      <c r="H28" s="136">
        <v>3.64</v>
      </c>
      <c r="I28"/>
      <c r="J28"/>
    </row>
    <row r="29" spans="1:10" s="8" customFormat="1" ht="9.75" customHeight="1">
      <c r="A29" s="133"/>
      <c r="B29" s="200" t="s">
        <v>94</v>
      </c>
      <c r="C29" s="135">
        <v>4.53</v>
      </c>
      <c r="D29" s="135">
        <v>5.14</v>
      </c>
      <c r="E29" s="135">
        <v>4.0199999999999996</v>
      </c>
      <c r="F29" s="135">
        <v>3.56</v>
      </c>
      <c r="G29" s="135">
        <v>1.92</v>
      </c>
      <c r="H29" s="136">
        <v>4.9400000000000004</v>
      </c>
      <c r="I29"/>
      <c r="J29"/>
    </row>
    <row r="30" spans="1:10" s="8" customFormat="1" ht="9.75" customHeight="1">
      <c r="A30" s="133"/>
      <c r="B30" s="127" t="s">
        <v>90</v>
      </c>
      <c r="C30" s="176">
        <v>1.62</v>
      </c>
      <c r="D30" s="176">
        <v>1.99</v>
      </c>
      <c r="E30" s="176">
        <v>1.71</v>
      </c>
      <c r="F30" s="176">
        <v>1.49</v>
      </c>
      <c r="G30" s="135">
        <v>0.85</v>
      </c>
      <c r="H30" s="136">
        <v>1.47</v>
      </c>
      <c r="I30"/>
      <c r="J30"/>
    </row>
    <row r="31" spans="1:10" s="8" customFormat="1" ht="9.75" customHeight="1">
      <c r="A31" s="133"/>
      <c r="B31" s="127" t="s">
        <v>91</v>
      </c>
      <c r="C31" s="135">
        <v>3.83</v>
      </c>
      <c r="D31" s="135">
        <v>4.01</v>
      </c>
      <c r="E31" s="135">
        <v>3.02</v>
      </c>
      <c r="F31" s="135">
        <v>2.33</v>
      </c>
      <c r="G31" s="135">
        <v>1.29</v>
      </c>
      <c r="H31" s="136">
        <v>3.06</v>
      </c>
      <c r="I31"/>
      <c r="J31"/>
    </row>
    <row r="32" spans="1:10" s="8" customFormat="1" ht="9.75" customHeight="1">
      <c r="A32" s="133"/>
      <c r="B32" s="127" t="s">
        <v>82</v>
      </c>
      <c r="C32" s="135">
        <v>36.270000000000003</v>
      </c>
      <c r="D32" s="135">
        <v>35.61</v>
      </c>
      <c r="E32" s="135">
        <v>30.63</v>
      </c>
      <c r="F32" s="135">
        <v>29.78</v>
      </c>
      <c r="G32" s="135">
        <v>19.12</v>
      </c>
      <c r="H32" s="136">
        <v>27.12</v>
      </c>
      <c r="I32"/>
      <c r="J32"/>
    </row>
    <row r="33" spans="1:12" s="8" customFormat="1" ht="9.75" customHeight="1">
      <c r="A33" s="133"/>
      <c r="B33" s="128" t="s">
        <v>96</v>
      </c>
      <c r="C33" s="135">
        <v>21.96</v>
      </c>
      <c r="D33" s="135">
        <v>21.18</v>
      </c>
      <c r="E33" s="135">
        <v>17.829999999999998</v>
      </c>
      <c r="F33" s="135">
        <v>16.21</v>
      </c>
      <c r="G33" s="135">
        <v>10.47</v>
      </c>
      <c r="H33" s="136">
        <v>15.82</v>
      </c>
      <c r="I33"/>
      <c r="J33"/>
      <c r="L33" s="8" t="s">
        <v>10</v>
      </c>
    </row>
    <row r="34" spans="1:12" s="8" customFormat="1" ht="9.75" customHeight="1">
      <c r="A34" s="133"/>
      <c r="B34" s="199" t="s">
        <v>84</v>
      </c>
      <c r="C34" s="135">
        <v>1.38</v>
      </c>
      <c r="D34" s="135">
        <v>1.55</v>
      </c>
      <c r="E34" s="135">
        <v>1.27</v>
      </c>
      <c r="F34" s="135">
        <v>1.3</v>
      </c>
      <c r="G34" s="135">
        <v>0.96</v>
      </c>
      <c r="H34" s="136">
        <v>1.1599999999999999</v>
      </c>
      <c r="I34"/>
      <c r="J34"/>
    </row>
    <row r="35" spans="1:12" s="8" customFormat="1" ht="9.75" customHeight="1">
      <c r="A35" s="133"/>
      <c r="B35" s="201" t="s">
        <v>85</v>
      </c>
      <c r="C35" s="135"/>
      <c r="D35" s="135"/>
      <c r="E35" s="135"/>
      <c r="F35" s="135"/>
      <c r="G35" s="135"/>
      <c r="H35" s="136"/>
      <c r="I35"/>
      <c r="J35"/>
    </row>
    <row r="36" spans="1:12" s="8" customFormat="1" ht="9.75" customHeight="1">
      <c r="A36" s="133"/>
      <c r="B36" s="204" t="s">
        <v>86</v>
      </c>
      <c r="C36" s="135">
        <v>5.31</v>
      </c>
      <c r="D36" s="135">
        <v>5.4</v>
      </c>
      <c r="E36" s="135">
        <v>4.8</v>
      </c>
      <c r="F36" s="135">
        <v>4.5199999999999996</v>
      </c>
      <c r="G36" s="135">
        <v>2.63</v>
      </c>
      <c r="H36" s="136">
        <v>3.68</v>
      </c>
      <c r="I36"/>
      <c r="J36"/>
    </row>
    <row r="37" spans="1:12" s="8" customFormat="1" ht="9.75" customHeight="1">
      <c r="A37" s="133"/>
      <c r="B37" s="128" t="s">
        <v>92</v>
      </c>
      <c r="C37" s="135">
        <v>5.44</v>
      </c>
      <c r="D37" s="135">
        <v>4.74</v>
      </c>
      <c r="E37" s="135">
        <v>4.4400000000000004</v>
      </c>
      <c r="F37" s="135">
        <v>5.7</v>
      </c>
      <c r="G37" s="135">
        <v>3.92</v>
      </c>
      <c r="H37" s="136">
        <v>5.5</v>
      </c>
      <c r="I37"/>
      <c r="J37"/>
    </row>
    <row r="38" spans="1:12" s="8" customFormat="1" ht="9.75" customHeight="1">
      <c r="A38" s="133"/>
      <c r="B38" s="129" t="s">
        <v>100</v>
      </c>
      <c r="C38" s="135">
        <v>1.69</v>
      </c>
      <c r="D38" s="135">
        <v>2.23</v>
      </c>
      <c r="E38" s="135">
        <v>1.84</v>
      </c>
      <c r="F38" s="135">
        <v>1.67</v>
      </c>
      <c r="G38" s="135">
        <v>0.88</v>
      </c>
      <c r="H38" s="136">
        <v>0.53</v>
      </c>
      <c r="I38"/>
      <c r="J38"/>
    </row>
    <row r="39" spans="1:12" s="8" customFormat="1" ht="9.75" customHeight="1">
      <c r="A39" s="133"/>
      <c r="B39" s="127" t="s">
        <v>54</v>
      </c>
      <c r="C39" s="176">
        <v>1.26</v>
      </c>
      <c r="D39" s="176">
        <v>1.1300000000000001</v>
      </c>
      <c r="E39" s="135">
        <v>1.01</v>
      </c>
      <c r="F39" s="176">
        <v>1.2100000000000002</v>
      </c>
      <c r="G39" s="176">
        <v>0.85</v>
      </c>
      <c r="H39" s="136">
        <v>1.25</v>
      </c>
      <c r="I39"/>
      <c r="J39"/>
    </row>
    <row r="40" spans="1:12" s="8" customFormat="1" ht="9.75" customHeight="1">
      <c r="A40" s="133"/>
      <c r="B40" s="128" t="s">
        <v>70</v>
      </c>
      <c r="C40" s="135">
        <v>3.76</v>
      </c>
      <c r="D40" s="135">
        <v>4.33</v>
      </c>
      <c r="E40" s="135">
        <v>3.39</v>
      </c>
      <c r="F40" s="135">
        <v>3.26</v>
      </c>
      <c r="G40" s="135">
        <v>1.94</v>
      </c>
      <c r="H40" s="136">
        <v>3.01</v>
      </c>
      <c r="I40"/>
      <c r="J40"/>
    </row>
    <row r="41" spans="1:12" s="8" customFormat="1" ht="9.75" customHeight="1">
      <c r="A41" s="133"/>
      <c r="B41" s="127" t="s">
        <v>95</v>
      </c>
      <c r="C41" s="135">
        <v>14.81</v>
      </c>
      <c r="D41" s="135">
        <v>19.149999999999999</v>
      </c>
      <c r="E41" s="135">
        <v>15.63</v>
      </c>
      <c r="F41" s="135">
        <v>15.64</v>
      </c>
      <c r="G41" s="135">
        <v>8.86</v>
      </c>
      <c r="H41" s="136">
        <v>11.13</v>
      </c>
      <c r="I41"/>
      <c r="J41"/>
    </row>
    <row r="42" spans="1:12" s="8" customFormat="1" ht="10.5" customHeight="1">
      <c r="A42" s="133"/>
      <c r="B42" s="127" t="s">
        <v>101</v>
      </c>
      <c r="C42" s="137"/>
      <c r="D42" s="135"/>
      <c r="E42" s="135"/>
      <c r="F42" s="135"/>
      <c r="G42" s="135"/>
      <c r="H42" s="139"/>
      <c r="I42"/>
      <c r="J42"/>
    </row>
    <row r="43" spans="1:12" s="8" customFormat="1" ht="9.75" customHeight="1">
      <c r="A43" s="133"/>
      <c r="B43" s="127" t="s">
        <v>71</v>
      </c>
      <c r="C43" s="137">
        <v>14.25</v>
      </c>
      <c r="D43" s="135">
        <v>15.18</v>
      </c>
      <c r="E43" s="135">
        <v>13.29</v>
      </c>
      <c r="F43" s="135">
        <v>12.32</v>
      </c>
      <c r="G43" s="135">
        <v>11.39</v>
      </c>
      <c r="H43" s="139">
        <v>10</v>
      </c>
      <c r="I43"/>
      <c r="J43"/>
    </row>
    <row r="44" spans="1:12" s="8" customFormat="1" ht="9.75" customHeight="1">
      <c r="A44" s="133"/>
      <c r="B44" s="127" t="s">
        <v>98</v>
      </c>
      <c r="C44" s="135">
        <v>1.39</v>
      </c>
      <c r="D44" s="135">
        <v>2.25</v>
      </c>
      <c r="E44" s="135">
        <v>1.83</v>
      </c>
      <c r="F44" s="135">
        <v>1.71</v>
      </c>
      <c r="G44" s="135">
        <v>1.78</v>
      </c>
      <c r="H44" s="136">
        <v>1.26</v>
      </c>
      <c r="I44"/>
      <c r="J44"/>
    </row>
    <row r="45" spans="1:12" s="8" customFormat="1" ht="2.25" customHeight="1">
      <c r="A45" s="133"/>
      <c r="B45" s="128"/>
      <c r="C45" s="135"/>
      <c r="D45" s="135"/>
      <c r="E45" s="135"/>
      <c r="F45" s="135"/>
      <c r="G45" s="135"/>
      <c r="H45" s="139"/>
      <c r="I45"/>
      <c r="J45"/>
    </row>
    <row r="46" spans="1:12" s="8" customFormat="1" ht="10.5" customHeight="1">
      <c r="A46" s="133"/>
      <c r="B46" s="51" t="s">
        <v>18</v>
      </c>
      <c r="C46" s="140">
        <v>271.27</v>
      </c>
      <c r="D46" s="140">
        <v>278.67</v>
      </c>
      <c r="E46" s="140">
        <v>236.25</v>
      </c>
      <c r="F46" s="140">
        <v>246.78</v>
      </c>
      <c r="G46" s="140">
        <v>147.34</v>
      </c>
      <c r="H46" s="141">
        <v>201.9</v>
      </c>
      <c r="I46"/>
      <c r="J46"/>
      <c r="K46" s="10"/>
      <c r="L46" s="10"/>
    </row>
    <row r="47" spans="1:12" s="8" customFormat="1" ht="2.25" customHeight="1">
      <c r="A47" s="133"/>
      <c r="B47" s="51"/>
      <c r="C47" s="142"/>
      <c r="D47" s="142"/>
      <c r="E47" s="142"/>
      <c r="F47" s="142"/>
      <c r="G47" s="142"/>
      <c r="H47" s="143"/>
      <c r="I47"/>
      <c r="J47"/>
      <c r="K47" s="10"/>
      <c r="L47" s="10"/>
    </row>
    <row r="48" spans="1:12" s="8" customFormat="1" ht="9" customHeight="1">
      <c r="A48" s="133"/>
      <c r="B48" s="128" t="s">
        <v>8</v>
      </c>
      <c r="C48" s="135">
        <v>39.71</v>
      </c>
      <c r="D48" s="135">
        <v>42.23</v>
      </c>
      <c r="E48" s="135">
        <v>35.35</v>
      </c>
      <c r="F48" s="135">
        <v>38.619999999999997</v>
      </c>
      <c r="G48" s="135">
        <v>22.21</v>
      </c>
      <c r="H48" s="136">
        <v>23.89</v>
      </c>
      <c r="I48"/>
      <c r="J48"/>
    </row>
    <row r="49" spans="1:16" s="8" customFormat="1" ht="9.75" customHeight="1">
      <c r="A49" s="133"/>
      <c r="B49" s="128" t="s">
        <v>72</v>
      </c>
      <c r="C49" s="176">
        <v>9.7000000000000011</v>
      </c>
      <c r="D49" s="176">
        <v>8.44</v>
      </c>
      <c r="E49" s="135">
        <v>7.65</v>
      </c>
      <c r="F49" s="176">
        <v>8.7100000000000009</v>
      </c>
      <c r="G49" s="176">
        <v>5.23</v>
      </c>
      <c r="H49" s="136">
        <v>7.56</v>
      </c>
      <c r="I49"/>
      <c r="J49"/>
    </row>
    <row r="50" spans="1:16" s="8" customFormat="1" ht="9" customHeight="1">
      <c r="A50" s="133"/>
      <c r="B50" s="202" t="s">
        <v>80</v>
      </c>
      <c r="C50" s="135">
        <v>2.66</v>
      </c>
      <c r="D50" s="135">
        <v>2.5099999999999998</v>
      </c>
      <c r="E50" s="135">
        <v>2.21</v>
      </c>
      <c r="F50" s="135">
        <v>1.85</v>
      </c>
      <c r="G50" s="176">
        <v>1.24</v>
      </c>
      <c r="H50" s="136">
        <v>1.99</v>
      </c>
      <c r="I50"/>
      <c r="J50"/>
    </row>
    <row r="51" spans="1:16" s="8" customFormat="1" ht="9" customHeight="1">
      <c r="A51" s="133"/>
      <c r="B51" s="202" t="s">
        <v>73</v>
      </c>
      <c r="C51" s="135">
        <v>9.98</v>
      </c>
      <c r="D51" s="135">
        <v>10.73</v>
      </c>
      <c r="E51" s="135">
        <v>8.6199999999999992</v>
      </c>
      <c r="F51" s="135">
        <v>8.43</v>
      </c>
      <c r="G51" s="135">
        <v>4.49</v>
      </c>
      <c r="H51" s="136">
        <v>6.25</v>
      </c>
      <c r="I51"/>
      <c r="J51"/>
    </row>
    <row r="52" spans="1:16" s="8" customFormat="1" ht="9.75" customHeight="1">
      <c r="A52" s="133"/>
      <c r="B52" s="202" t="s">
        <v>74</v>
      </c>
      <c r="C52" s="135">
        <v>8.4</v>
      </c>
      <c r="D52" s="135">
        <v>10.130000000000001</v>
      </c>
      <c r="E52" s="135">
        <v>8.49</v>
      </c>
      <c r="F52" s="135">
        <v>11.63</v>
      </c>
      <c r="G52" s="135">
        <v>4.93</v>
      </c>
      <c r="H52" s="136">
        <v>3.19</v>
      </c>
      <c r="I52"/>
      <c r="J52"/>
    </row>
    <row r="53" spans="1:16" s="8" customFormat="1" ht="9.75" customHeight="1">
      <c r="A53" s="133"/>
      <c r="B53" s="202" t="s">
        <v>102</v>
      </c>
      <c r="C53" s="176">
        <v>8.07</v>
      </c>
      <c r="D53" s="176">
        <v>9.4899999999999984</v>
      </c>
      <c r="E53" s="135">
        <v>7.5</v>
      </c>
      <c r="F53" s="176">
        <v>6.97</v>
      </c>
      <c r="G53" s="176">
        <v>4.84</v>
      </c>
      <c r="H53" s="136">
        <v>4.42</v>
      </c>
      <c r="I53"/>
      <c r="J53"/>
      <c r="L53" s="112"/>
      <c r="M53" s="112"/>
      <c r="N53" s="112"/>
      <c r="O53" s="112"/>
      <c r="P53" s="112"/>
    </row>
    <row r="54" spans="1:16" s="8" customFormat="1" ht="9.75" customHeight="1">
      <c r="A54" s="133"/>
      <c r="B54" s="128" t="s">
        <v>55</v>
      </c>
      <c r="C54" s="135">
        <v>34.909999999999997</v>
      </c>
      <c r="D54" s="135">
        <v>33.29</v>
      </c>
      <c r="E54" s="135">
        <v>26.79</v>
      </c>
      <c r="F54" s="135">
        <v>26.06</v>
      </c>
      <c r="G54" s="135">
        <v>14.84</v>
      </c>
      <c r="H54" s="136">
        <v>25.08</v>
      </c>
      <c r="I54"/>
      <c r="J54"/>
      <c r="N54" s="13"/>
    </row>
    <row r="55" spans="1:16" s="8" customFormat="1" ht="9.75" customHeight="1">
      <c r="A55" s="133"/>
      <c r="B55" s="127" t="s">
        <v>113</v>
      </c>
      <c r="C55" s="135">
        <v>4.3600000000000003</v>
      </c>
      <c r="D55" s="135">
        <v>4.62</v>
      </c>
      <c r="E55" s="135">
        <v>4.62</v>
      </c>
      <c r="F55" s="135">
        <v>4.6900000000000004</v>
      </c>
      <c r="G55" s="135">
        <v>2.82</v>
      </c>
      <c r="H55" s="136">
        <v>4.21</v>
      </c>
      <c r="I55"/>
      <c r="J55"/>
      <c r="K55" s="8" t="s">
        <v>10</v>
      </c>
      <c r="N55" s="13"/>
    </row>
    <row r="56" spans="1:16" s="8" customFormat="1" ht="9" customHeight="1">
      <c r="A56" s="133"/>
      <c r="B56" s="202" t="s">
        <v>75</v>
      </c>
      <c r="C56" s="135">
        <v>18.75</v>
      </c>
      <c r="D56" s="135">
        <v>17.48</v>
      </c>
      <c r="E56" s="135">
        <v>12.72</v>
      </c>
      <c r="F56" s="135">
        <v>8.3000000000000007</v>
      </c>
      <c r="G56" s="135">
        <v>5.48</v>
      </c>
      <c r="H56" s="136">
        <v>13.37</v>
      </c>
      <c r="I56"/>
      <c r="J56"/>
      <c r="L56" s="8" t="s">
        <v>10</v>
      </c>
      <c r="M56" s="8" t="s">
        <v>10</v>
      </c>
      <c r="N56" s="6"/>
    </row>
    <row r="57" spans="1:16" s="8" customFormat="1" ht="9" customHeight="1">
      <c r="A57" s="133"/>
      <c r="B57" s="200" t="s">
        <v>76</v>
      </c>
      <c r="C57" s="135">
        <v>11.8</v>
      </c>
      <c r="D57" s="135">
        <v>11.19</v>
      </c>
      <c r="E57" s="135">
        <v>9.4499999999999993</v>
      </c>
      <c r="F57" s="135">
        <v>13.07</v>
      </c>
      <c r="G57" s="135">
        <v>6.54</v>
      </c>
      <c r="H57" s="136">
        <v>7.5</v>
      </c>
      <c r="I57"/>
      <c r="J57"/>
      <c r="N57" s="6"/>
    </row>
    <row r="58" spans="1:16" s="8" customFormat="1" ht="9.75" customHeight="1">
      <c r="A58" s="133"/>
      <c r="B58" s="128" t="s">
        <v>9</v>
      </c>
      <c r="C58" s="135">
        <v>17.16</v>
      </c>
      <c r="D58" s="135">
        <v>14.35</v>
      </c>
      <c r="E58" s="135">
        <v>19.12</v>
      </c>
      <c r="F58" s="135">
        <v>28.97</v>
      </c>
      <c r="G58" s="135">
        <v>26.71</v>
      </c>
      <c r="H58" s="136">
        <v>9.81</v>
      </c>
      <c r="I58"/>
      <c r="J58"/>
      <c r="N58" s="6"/>
    </row>
    <row r="59" spans="1:16" s="8" customFormat="1" ht="2.25" customHeight="1">
      <c r="A59" s="133"/>
      <c r="B59" s="51"/>
      <c r="C59" s="135"/>
      <c r="D59" s="135"/>
      <c r="E59" s="135"/>
      <c r="F59" s="135"/>
      <c r="G59" s="135"/>
      <c r="H59" s="136"/>
      <c r="I59"/>
      <c r="J59"/>
      <c r="N59" s="6"/>
    </row>
    <row r="60" spans="1:16" s="11" customFormat="1" ht="10.5" customHeight="1">
      <c r="A60" s="133"/>
      <c r="B60" s="51" t="s">
        <v>14</v>
      </c>
      <c r="C60" s="138"/>
      <c r="D60" s="138"/>
      <c r="E60" s="138"/>
      <c r="F60" s="138"/>
      <c r="G60" s="138"/>
      <c r="H60" s="139"/>
      <c r="I60"/>
      <c r="J60"/>
      <c r="K60" s="20"/>
      <c r="L60" s="20"/>
    </row>
    <row r="61" spans="1:16" ht="10.5" customHeight="1">
      <c r="A61" s="133"/>
      <c r="B61" s="51" t="s">
        <v>19</v>
      </c>
      <c r="C61" s="140">
        <v>363.05</v>
      </c>
      <c r="D61" s="140">
        <v>368.54</v>
      </c>
      <c r="E61" s="140">
        <v>317.51</v>
      </c>
      <c r="F61" s="140">
        <v>340.43</v>
      </c>
      <c r="G61" s="140">
        <v>211.09</v>
      </c>
      <c r="H61" s="145">
        <v>260.68</v>
      </c>
      <c r="K61" s="8"/>
      <c r="L61" s="10"/>
      <c r="M61" s="20"/>
      <c r="N61" s="20"/>
      <c r="O61" s="20"/>
      <c r="P61" s="20"/>
    </row>
    <row r="62" spans="1:16" ht="2.25" customHeight="1">
      <c r="A62" s="133"/>
      <c r="B62" s="146"/>
      <c r="C62" s="147"/>
      <c r="D62" s="147"/>
      <c r="E62" s="147"/>
      <c r="F62" s="147"/>
      <c r="G62" s="147"/>
      <c r="H62" s="148"/>
      <c r="K62" s="20"/>
      <c r="L62" s="20"/>
      <c r="M62" s="20"/>
      <c r="N62" s="20"/>
      <c r="O62" s="20"/>
      <c r="P62" s="20"/>
    </row>
    <row r="63" spans="1:16" ht="9.75" customHeight="1">
      <c r="A63" s="133"/>
      <c r="B63" s="51" t="s">
        <v>11</v>
      </c>
      <c r="C63" s="142"/>
      <c r="D63" s="142"/>
      <c r="E63" s="142"/>
      <c r="F63" s="142"/>
      <c r="G63" s="142"/>
      <c r="H63" s="139"/>
      <c r="K63" s="20"/>
      <c r="L63" s="20"/>
      <c r="M63" s="20"/>
      <c r="N63" s="20"/>
      <c r="O63" s="20"/>
      <c r="P63" s="20"/>
    </row>
    <row r="64" spans="1:16" ht="9.75" customHeight="1">
      <c r="A64" s="133"/>
      <c r="B64" s="127" t="s">
        <v>13</v>
      </c>
      <c r="C64" s="142"/>
      <c r="D64" s="142"/>
      <c r="E64" s="142"/>
      <c r="F64" s="142"/>
      <c r="G64" s="142"/>
      <c r="H64" s="139"/>
      <c r="K64" s="20"/>
      <c r="L64" s="20"/>
      <c r="M64" s="20"/>
      <c r="N64" s="20"/>
      <c r="O64" s="20"/>
      <c r="P64" s="20"/>
    </row>
    <row r="65" spans="1:16" ht="10.5" customHeight="1">
      <c r="A65" s="133"/>
      <c r="B65" s="127" t="s">
        <v>81</v>
      </c>
      <c r="C65" s="138">
        <v>129.26</v>
      </c>
      <c r="D65" s="138">
        <v>164.4</v>
      </c>
      <c r="E65" s="138">
        <v>120.17</v>
      </c>
      <c r="F65" s="138">
        <v>82.35</v>
      </c>
      <c r="G65" s="138">
        <v>27.43</v>
      </c>
      <c r="H65" s="139">
        <v>78.099999999999994</v>
      </c>
      <c r="K65" s="20"/>
      <c r="L65" s="113"/>
      <c r="M65" s="113"/>
      <c r="N65" s="113"/>
      <c r="O65" s="113"/>
      <c r="P65" s="113"/>
    </row>
    <row r="66" spans="1:16" ht="9.75" customHeight="1">
      <c r="A66" s="133"/>
      <c r="B66" s="127" t="s">
        <v>103</v>
      </c>
      <c r="C66" s="138"/>
      <c r="D66" s="138"/>
      <c r="E66" s="138"/>
      <c r="F66" s="138"/>
      <c r="G66" s="138"/>
      <c r="H66" s="139"/>
      <c r="K66" s="20"/>
      <c r="L66" s="20"/>
      <c r="M66" s="20"/>
      <c r="N66" s="20"/>
      <c r="O66" s="20"/>
      <c r="P66" s="20"/>
    </row>
    <row r="67" spans="1:16" ht="10.5" customHeight="1">
      <c r="A67" s="133"/>
      <c r="B67" s="127" t="s">
        <v>99</v>
      </c>
      <c r="C67" s="138">
        <v>23.59</v>
      </c>
      <c r="D67" s="138">
        <v>23.52</v>
      </c>
      <c r="E67" s="138">
        <v>18.05</v>
      </c>
      <c r="F67" s="138">
        <v>11.8</v>
      </c>
      <c r="G67" s="176">
        <v>7.29</v>
      </c>
      <c r="H67" s="139">
        <v>11.57</v>
      </c>
      <c r="K67" s="20"/>
      <c r="L67" s="20"/>
      <c r="M67" s="20"/>
      <c r="N67" s="20"/>
      <c r="O67" s="20"/>
      <c r="P67" s="20"/>
    </row>
    <row r="68" spans="1:16" ht="2.4500000000000002" customHeight="1">
      <c r="A68" s="53"/>
      <c r="B68" s="97"/>
      <c r="C68" s="54"/>
      <c r="D68" s="54"/>
      <c r="E68" s="54"/>
      <c r="F68" s="56"/>
      <c r="G68" s="56"/>
      <c r="H68" s="89"/>
      <c r="K68" s="20"/>
      <c r="L68" s="20"/>
      <c r="M68" s="20"/>
      <c r="N68" s="20"/>
      <c r="O68" s="20"/>
      <c r="P68" s="20"/>
    </row>
    <row r="69" spans="1:16" ht="10.9" customHeight="1">
      <c r="A69" s="104" t="s">
        <v>125</v>
      </c>
      <c r="B69" s="105"/>
      <c r="C69" s="59"/>
      <c r="D69" s="60"/>
      <c r="E69" s="105"/>
      <c r="F69" s="105"/>
      <c r="G69" s="105"/>
      <c r="H69" s="76" t="s">
        <v>126</v>
      </c>
      <c r="I69" s="105"/>
      <c r="K69" s="20"/>
      <c r="L69" s="20"/>
      <c r="M69" s="20"/>
      <c r="N69" s="20"/>
      <c r="O69" s="20"/>
      <c r="P69" s="20"/>
    </row>
    <row r="70" spans="1:16" customFormat="1" ht="9.6" customHeight="1"/>
    <row r="71" spans="1:16" customFormat="1" ht="9.6" customHeight="1"/>
    <row r="72" spans="1:16" customFormat="1" ht="9.6" customHeight="1"/>
    <row r="73" spans="1:16" customFormat="1" ht="9.6" customHeight="1"/>
    <row r="74" spans="1:16" customFormat="1" ht="9.6" customHeight="1"/>
    <row r="75" spans="1:16" customFormat="1" ht="9.6" customHeight="1"/>
    <row r="76" spans="1:16" customFormat="1" ht="9.6" customHeight="1"/>
    <row r="77" spans="1:16" customFormat="1" ht="9.6" customHeight="1"/>
    <row r="78" spans="1:16" customFormat="1" ht="9.6" customHeight="1"/>
    <row r="79" spans="1:16" customFormat="1" ht="9.6" customHeight="1"/>
    <row r="80" spans="1:16" customFormat="1" ht="9.6" customHeight="1"/>
    <row r="81" customFormat="1" ht="9.6" customHeight="1"/>
    <row r="82" customFormat="1" ht="9.6" customHeight="1"/>
    <row r="83" customFormat="1" ht="9.6" customHeight="1"/>
    <row r="84" customFormat="1" ht="9.6" customHeight="1"/>
    <row r="85" customFormat="1" ht="9.6" customHeight="1"/>
    <row r="86" customFormat="1" ht="9.6" customHeight="1"/>
    <row r="87" customFormat="1" ht="9.6" customHeight="1"/>
    <row r="88" customFormat="1" ht="9.6" customHeight="1"/>
    <row r="89" customFormat="1" ht="9.6" customHeight="1"/>
    <row r="90" customFormat="1" ht="9.6" customHeight="1"/>
    <row r="91" customFormat="1" ht="9.6" customHeight="1"/>
    <row r="92" customFormat="1" ht="9.6" customHeight="1"/>
    <row r="93" customFormat="1" ht="9.6" customHeight="1"/>
    <row r="94" customFormat="1" ht="9.6" customHeight="1"/>
    <row r="95" customFormat="1" ht="9.6" customHeight="1"/>
    <row r="96" customFormat="1" ht="9.6" customHeight="1"/>
    <row r="97" customFormat="1" ht="9.6" customHeight="1"/>
    <row r="98" customFormat="1" ht="9.6" customHeight="1"/>
    <row r="99" customFormat="1" ht="9.6" customHeight="1"/>
    <row r="100" customFormat="1" ht="9.6" customHeight="1"/>
    <row r="101" customFormat="1" ht="10.15" customHeight="1"/>
    <row r="102" customFormat="1" ht="2.25" customHeight="1"/>
    <row r="103" customFormat="1" ht="11.25" customHeight="1"/>
    <row r="104" customFormat="1" ht="2.25" customHeight="1"/>
    <row r="105" customFormat="1" ht="9.75" customHeight="1"/>
    <row r="106" customFormat="1" ht="9.75" customHeight="1"/>
    <row r="107" customFormat="1" ht="9.75" customHeight="1"/>
    <row r="108" customFormat="1" ht="9.75" customHeight="1"/>
    <row r="109" customFormat="1" ht="10.5" customHeight="1"/>
    <row r="110" customFormat="1" ht="9.75" customHeight="1"/>
    <row r="111" customFormat="1" ht="9.75" customHeight="1"/>
    <row r="112" customFormat="1" ht="10.5" customHeight="1"/>
    <row r="113" spans="1:16" customFormat="1" ht="9.75" customHeight="1"/>
    <row r="114" spans="1:16" customFormat="1" ht="9.75" customHeight="1"/>
    <row r="115" spans="1:16" customFormat="1" ht="9.75" customHeight="1"/>
    <row r="116" spans="1:16" customFormat="1" ht="10.15" customHeight="1"/>
    <row r="117" spans="1:16" customFormat="1" ht="10.15" customHeight="1"/>
    <row r="118" spans="1:16" customFormat="1" ht="9" customHeight="1"/>
    <row r="119" spans="1:16" customFormat="1" ht="21" customHeight="1"/>
    <row r="120" spans="1:16" customFormat="1" ht="9.6" customHeight="1"/>
    <row r="121" spans="1:16" customFormat="1" ht="10.5" customHeight="1"/>
    <row r="122" spans="1:16" customFormat="1" ht="9.6" customHeight="1"/>
    <row r="123" spans="1:16" customFormat="1" ht="10.5" customHeight="1"/>
    <row r="124" spans="1:16" customFormat="1" ht="3" customHeight="1"/>
    <row r="125" spans="1:16" s="35" customFormat="1" ht="15" hidden="1" customHeight="1">
      <c r="A125" s="116" t="s">
        <v>24</v>
      </c>
      <c r="B125" s="37"/>
      <c r="C125" s="70"/>
      <c r="D125" s="41"/>
      <c r="E125" s="70"/>
      <c r="F125" s="118"/>
      <c r="G125" s="118"/>
      <c r="H125" s="119" t="s">
        <v>25</v>
      </c>
      <c r="I125"/>
      <c r="J125"/>
      <c r="K125" s="34"/>
      <c r="L125" s="34"/>
    </row>
    <row r="126" spans="1:16" s="35" customFormat="1" ht="12.75">
      <c r="A126" s="111"/>
      <c r="B126" s="111"/>
      <c r="C126" s="117"/>
      <c r="D126" s="41"/>
      <c r="E126" s="109"/>
      <c r="F126" s="20"/>
      <c r="G126" s="20"/>
      <c r="H126" s="109"/>
      <c r="I126"/>
      <c r="J126"/>
    </row>
    <row r="127" spans="1:16" s="8" customFormat="1" ht="12" customHeight="1">
      <c r="A127" s="20"/>
      <c r="B127" s="20"/>
      <c r="C127" s="107"/>
      <c r="D127" s="41"/>
      <c r="E127" s="109"/>
      <c r="F127" s="20"/>
      <c r="G127" s="20"/>
      <c r="H127" s="109"/>
      <c r="I127"/>
      <c r="J127"/>
    </row>
    <row r="128" spans="1:16" ht="14.1" customHeight="1">
      <c r="B128" s="111"/>
      <c r="C128" s="42"/>
      <c r="D128" s="41"/>
      <c r="K128" s="20"/>
      <c r="L128" s="20"/>
      <c r="M128" s="20"/>
      <c r="N128" s="20"/>
      <c r="O128" s="20"/>
      <c r="P128" s="20"/>
    </row>
    <row r="129" spans="2:16" ht="14.1" customHeight="1">
      <c r="B129" s="111"/>
      <c r="C129" s="42"/>
      <c r="D129" s="41"/>
      <c r="K129" s="20"/>
      <c r="L129" s="20"/>
      <c r="M129" s="20"/>
      <c r="N129" s="20"/>
      <c r="O129" s="20"/>
      <c r="P129" s="20"/>
    </row>
    <row r="130" spans="2:16" ht="12.75">
      <c r="B130" s="111"/>
      <c r="C130" s="108"/>
      <c r="D130" s="41"/>
      <c r="K130" s="20"/>
      <c r="L130" s="20"/>
      <c r="M130" s="20"/>
      <c r="N130" s="20"/>
      <c r="O130" s="20"/>
      <c r="P130" s="20"/>
    </row>
    <row r="131" spans="2:16" ht="12.75">
      <c r="B131" s="111"/>
      <c r="C131" s="108"/>
      <c r="D131" s="41"/>
      <c r="H131" s="120" t="s">
        <v>10</v>
      </c>
      <c r="K131" s="20"/>
      <c r="L131" s="20"/>
      <c r="M131" s="20"/>
      <c r="N131" s="20"/>
      <c r="O131" s="20"/>
      <c r="P131" s="20"/>
    </row>
    <row r="132" spans="2:16">
      <c r="B132" s="111"/>
      <c r="D132" s="41"/>
      <c r="K132" s="20"/>
      <c r="L132" s="20"/>
      <c r="M132" s="20"/>
      <c r="N132" s="20"/>
      <c r="O132" s="20"/>
      <c r="P132" s="20"/>
    </row>
    <row r="133" spans="2:16">
      <c r="B133" s="111"/>
      <c r="D133" s="41"/>
      <c r="K133" s="20"/>
      <c r="L133" s="20"/>
      <c r="M133" s="20"/>
      <c r="N133" s="20"/>
      <c r="O133" s="20"/>
      <c r="P133" s="20"/>
    </row>
    <row r="134" spans="2:16">
      <c r="B134" s="111"/>
      <c r="C134" s="121"/>
      <c r="D134" s="41"/>
      <c r="K134" s="20"/>
      <c r="L134" s="20"/>
      <c r="M134" s="20"/>
      <c r="N134" s="20"/>
      <c r="O134" s="20"/>
      <c r="P134" s="20"/>
    </row>
    <row r="135" spans="2:16">
      <c r="B135" s="111"/>
      <c r="D135" s="41"/>
      <c r="K135" s="20"/>
      <c r="L135" s="20"/>
      <c r="M135" s="20"/>
      <c r="N135" s="20"/>
      <c r="O135" s="20"/>
      <c r="P135" s="20"/>
    </row>
    <row r="136" spans="2:16">
      <c r="B136" s="111"/>
      <c r="D136" s="41"/>
      <c r="K136" s="20"/>
      <c r="L136" s="20"/>
      <c r="M136" s="20"/>
      <c r="N136" s="20"/>
      <c r="O136" s="20"/>
      <c r="P136" s="20"/>
    </row>
    <row r="137" spans="2:16">
      <c r="B137" s="111"/>
      <c r="D137" s="41"/>
      <c r="K137" s="20"/>
      <c r="L137" s="20"/>
      <c r="M137" s="20"/>
      <c r="N137" s="20"/>
      <c r="O137" s="20"/>
      <c r="P137" s="20"/>
    </row>
    <row r="138" spans="2:16">
      <c r="B138" s="111"/>
      <c r="D138" s="41"/>
      <c r="K138" s="20"/>
      <c r="L138" s="20"/>
      <c r="M138" s="20"/>
      <c r="N138" s="20"/>
      <c r="O138" s="20"/>
      <c r="P138" s="20"/>
    </row>
    <row r="139" spans="2:16">
      <c r="B139" s="111"/>
      <c r="D139" s="41"/>
      <c r="K139" s="20"/>
      <c r="L139" s="20"/>
      <c r="M139" s="20"/>
      <c r="N139" s="20"/>
      <c r="O139" s="20"/>
      <c r="P139" s="20"/>
    </row>
    <row r="140" spans="2:16">
      <c r="B140" s="111"/>
      <c r="D140" s="41"/>
      <c r="K140" s="20"/>
      <c r="L140" s="20"/>
      <c r="M140" s="20"/>
      <c r="N140" s="20"/>
      <c r="O140" s="20"/>
      <c r="P140" s="20"/>
    </row>
    <row r="141" spans="2:16">
      <c r="B141" s="111"/>
      <c r="D141" s="41"/>
      <c r="K141" s="20"/>
      <c r="L141" s="20"/>
      <c r="M141" s="20"/>
      <c r="N141" s="20"/>
      <c r="O141" s="20"/>
      <c r="P141" s="20"/>
    </row>
    <row r="142" spans="2:16">
      <c r="B142" s="111"/>
      <c r="D142" s="41"/>
      <c r="K142" s="20"/>
      <c r="L142" s="20"/>
      <c r="M142" s="20"/>
      <c r="N142" s="20"/>
      <c r="O142" s="20"/>
      <c r="P142" s="20"/>
    </row>
    <row r="143" spans="2:16">
      <c r="B143" s="111"/>
      <c r="D143" s="41"/>
      <c r="K143" s="20"/>
      <c r="L143" s="20"/>
      <c r="M143" s="20"/>
      <c r="N143" s="20"/>
      <c r="O143" s="20"/>
      <c r="P143" s="20"/>
    </row>
    <row r="144" spans="2:16">
      <c r="B144" s="111"/>
      <c r="K144" s="20"/>
      <c r="L144" s="20"/>
      <c r="M144" s="20"/>
      <c r="N144" s="20"/>
      <c r="O144" s="20"/>
      <c r="P144" s="20"/>
    </row>
    <row r="145" spans="2:16">
      <c r="B145" s="111"/>
      <c r="K145" s="20"/>
      <c r="L145" s="20"/>
      <c r="M145" s="20"/>
      <c r="N145" s="20"/>
      <c r="O145" s="20"/>
      <c r="P145" s="20"/>
    </row>
    <row r="146" spans="2:16">
      <c r="B146" s="111"/>
      <c r="K146" s="20"/>
      <c r="L146" s="20"/>
      <c r="M146" s="20"/>
      <c r="N146" s="20"/>
    </row>
    <row r="147" spans="2:16">
      <c r="B147" s="111"/>
      <c r="K147" s="20"/>
      <c r="L147" s="20"/>
      <c r="M147" s="20"/>
      <c r="N147" s="20"/>
    </row>
    <row r="148" spans="2:16">
      <c r="B148" s="111"/>
      <c r="K148" s="20"/>
      <c r="L148" s="20"/>
      <c r="M148" s="20"/>
      <c r="N148" s="20"/>
    </row>
    <row r="149" spans="2:16">
      <c r="B149" s="111"/>
      <c r="K149" s="20"/>
      <c r="L149" s="20"/>
      <c r="M149" s="20"/>
      <c r="N149" s="20"/>
    </row>
    <row r="150" spans="2:16">
      <c r="B150" s="111"/>
      <c r="K150" s="20"/>
      <c r="L150" s="20"/>
      <c r="M150" s="20"/>
      <c r="N150" s="20"/>
    </row>
    <row r="151" spans="2:16">
      <c r="B151" s="111"/>
      <c r="K151" s="20"/>
      <c r="L151" s="20"/>
      <c r="M151" s="20"/>
      <c r="N151" s="20"/>
    </row>
    <row r="152" spans="2:16">
      <c r="B152" s="111"/>
      <c r="K152" s="20"/>
      <c r="L152" s="20"/>
      <c r="M152" s="20"/>
      <c r="N152" s="20"/>
    </row>
    <row r="153" spans="2:16">
      <c r="B153" s="111"/>
      <c r="K153" s="20"/>
      <c r="L153" s="20"/>
      <c r="M153" s="20"/>
      <c r="N153" s="20"/>
    </row>
    <row r="154" spans="2:16">
      <c r="B154" s="111"/>
      <c r="K154" s="20"/>
      <c r="L154" s="20"/>
      <c r="M154" s="20"/>
      <c r="N154" s="20"/>
    </row>
    <row r="155" spans="2:16">
      <c r="B155" s="111"/>
      <c r="K155" s="20"/>
      <c r="L155" s="20"/>
      <c r="M155" s="20"/>
      <c r="N155" s="20"/>
    </row>
    <row r="156" spans="2:16">
      <c r="B156" s="111"/>
      <c r="K156" s="20"/>
      <c r="L156" s="20"/>
      <c r="M156" s="20"/>
      <c r="N156" s="20"/>
    </row>
    <row r="157" spans="2:16">
      <c r="K157" s="20"/>
      <c r="L157" s="20"/>
      <c r="M157" s="20"/>
      <c r="N157" s="20"/>
    </row>
    <row r="158" spans="2:16">
      <c r="K158" s="20"/>
      <c r="L158" s="20"/>
      <c r="M158" s="20"/>
      <c r="N158" s="20"/>
    </row>
    <row r="159" spans="2:16">
      <c r="K159" s="20"/>
      <c r="L159" s="20"/>
      <c r="M159" s="20"/>
      <c r="N159" s="20"/>
    </row>
    <row r="160" spans="2:16">
      <c r="K160" s="20"/>
      <c r="L160" s="20"/>
      <c r="M160" s="20"/>
      <c r="N160" s="20"/>
    </row>
    <row r="161" spans="11:14">
      <c r="K161" s="20"/>
      <c r="L161" s="20"/>
      <c r="M161" s="20"/>
      <c r="N161" s="20"/>
    </row>
    <row r="162" spans="11:14">
      <c r="K162" s="20"/>
      <c r="L162" s="20"/>
      <c r="M162" s="20"/>
      <c r="N162" s="20"/>
    </row>
    <row r="163" spans="11:14">
      <c r="K163" s="20"/>
      <c r="L163" s="20"/>
      <c r="M163" s="20"/>
      <c r="N163" s="20"/>
    </row>
    <row r="164" spans="11:14">
      <c r="K164" s="20"/>
      <c r="L164" s="20"/>
      <c r="M164" s="20"/>
      <c r="N164" s="20"/>
    </row>
    <row r="165" spans="11:14">
      <c r="K165" s="20"/>
      <c r="L165" s="20"/>
      <c r="M165" s="20"/>
      <c r="N165" s="20"/>
    </row>
    <row r="166" spans="11:14">
      <c r="K166" s="20"/>
      <c r="L166" s="20"/>
      <c r="M166" s="20"/>
      <c r="N166" s="20"/>
    </row>
    <row r="167" spans="11:14">
      <c r="K167" s="20"/>
      <c r="L167" s="20"/>
      <c r="M167" s="20"/>
      <c r="N167" s="20"/>
    </row>
    <row r="168" spans="11:14">
      <c r="K168" s="20"/>
      <c r="L168" s="20"/>
      <c r="M168" s="20"/>
      <c r="N168" s="20"/>
    </row>
    <row r="169" spans="11:14">
      <c r="K169" s="20"/>
      <c r="L169" s="20"/>
      <c r="M169" s="20"/>
      <c r="N169" s="20"/>
    </row>
    <row r="170" spans="11:14">
      <c r="K170" s="20"/>
      <c r="L170" s="20"/>
      <c r="M170" s="20"/>
      <c r="N170" s="20"/>
    </row>
    <row r="171" spans="11:14">
      <c r="K171" s="20"/>
      <c r="L171" s="20"/>
      <c r="M171" s="20"/>
      <c r="N171" s="20"/>
    </row>
    <row r="172" spans="11:14">
      <c r="K172" s="20"/>
      <c r="L172" s="20"/>
      <c r="M172" s="20"/>
      <c r="N172" s="20"/>
    </row>
    <row r="173" spans="11:14">
      <c r="K173" s="20"/>
      <c r="L173" s="20"/>
      <c r="M173" s="20"/>
      <c r="N173" s="20"/>
    </row>
    <row r="174" spans="11:14">
      <c r="K174" s="20"/>
      <c r="L174" s="20"/>
      <c r="M174" s="20"/>
      <c r="N174" s="20"/>
    </row>
    <row r="175" spans="11:14">
      <c r="K175" s="20"/>
      <c r="L175" s="20"/>
      <c r="M175" s="20"/>
      <c r="N175" s="20"/>
    </row>
    <row r="176" spans="11:14">
      <c r="K176" s="20"/>
      <c r="L176" s="20"/>
      <c r="M176" s="20"/>
      <c r="N176" s="20"/>
    </row>
    <row r="177" spans="11:14">
      <c r="K177" s="20"/>
      <c r="L177" s="20"/>
      <c r="M177" s="20"/>
      <c r="N177" s="20"/>
    </row>
    <row r="178" spans="11:14">
      <c r="K178" s="20"/>
      <c r="L178" s="20"/>
      <c r="M178" s="20"/>
      <c r="N178" s="20"/>
    </row>
    <row r="179" spans="11:14">
      <c r="K179" s="20"/>
      <c r="L179" s="20"/>
      <c r="M179" s="20"/>
      <c r="N179" s="20"/>
    </row>
    <row r="180" spans="11:14">
      <c r="K180" s="20"/>
      <c r="L180" s="20"/>
      <c r="M180" s="20"/>
      <c r="N180" s="20"/>
    </row>
    <row r="181" spans="11:14">
      <c r="K181" s="20"/>
      <c r="L181" s="20"/>
      <c r="M181" s="20"/>
      <c r="N181" s="20"/>
    </row>
    <row r="182" spans="11:14">
      <c r="K182" s="20"/>
      <c r="L182" s="20"/>
      <c r="M182" s="20"/>
      <c r="N182" s="20"/>
    </row>
    <row r="183" spans="11:14">
      <c r="K183" s="20"/>
      <c r="L183" s="20"/>
      <c r="M183" s="20"/>
      <c r="N183" s="20"/>
    </row>
    <row r="184" spans="11:14">
      <c r="K184" s="20"/>
      <c r="L184" s="20"/>
      <c r="M184" s="20"/>
      <c r="N184" s="20"/>
    </row>
    <row r="185" spans="11:14">
      <c r="K185" s="20"/>
      <c r="L185" s="20"/>
      <c r="M185" s="20"/>
      <c r="N185" s="20"/>
    </row>
    <row r="186" spans="11:14">
      <c r="K186" s="20"/>
      <c r="L186" s="20"/>
      <c r="M186" s="20"/>
      <c r="N186" s="20"/>
    </row>
    <row r="187" spans="11:14">
      <c r="K187" s="20"/>
      <c r="L187" s="20"/>
      <c r="M187" s="20"/>
      <c r="N187" s="20"/>
    </row>
    <row r="188" spans="11:14">
      <c r="K188" s="20"/>
      <c r="L188" s="20"/>
      <c r="M188" s="20"/>
      <c r="N188" s="20"/>
    </row>
  </sheetData>
  <mergeCells count="6">
    <mergeCell ref="G7:G9"/>
    <mergeCell ref="B6:B9"/>
    <mergeCell ref="C7:C9"/>
    <mergeCell ref="D7:D9"/>
    <mergeCell ref="E7:E9"/>
    <mergeCell ref="F7:F9"/>
  </mergeCells>
  <pageMargins left="1.5748031496062993" right="1.6535433070866143" top="0.59055118110236227" bottom="2.2834645669291338"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X127"/>
  <sheetViews>
    <sheetView zoomScale="140" zoomScaleNormal="140" workbookViewId="0">
      <selection activeCell="B1" sqref="B1:J1"/>
    </sheetView>
  </sheetViews>
  <sheetFormatPr baseColWidth="10" defaultColWidth="9.83203125" defaultRowHeight="11.25"/>
  <cols>
    <col min="1" max="1" width="0.5" style="20" customWidth="1"/>
    <col min="2" max="2" width="34.33203125" style="20" customWidth="1"/>
    <col min="3" max="9" width="6.6640625" style="109" customWidth="1"/>
    <col min="10" max="10" width="6.83203125" style="20" customWidth="1"/>
    <col min="11" max="11" width="1.83203125" style="20" customWidth="1"/>
    <col min="12" max="12" width="8.5" customWidth="1"/>
    <col min="13" max="13" width="7.6640625" style="111" customWidth="1"/>
    <col min="14" max="35" width="9.83203125" style="111"/>
    <col min="36" max="16384" width="9.83203125" style="20"/>
  </cols>
  <sheetData>
    <row r="1" spans="1:50" ht="12" customHeight="1">
      <c r="B1" s="300" t="s">
        <v>123</v>
      </c>
      <c r="C1" s="300"/>
      <c r="D1" s="300"/>
      <c r="E1" s="300"/>
      <c r="F1" s="300"/>
      <c r="G1" s="300"/>
      <c r="H1" s="300"/>
      <c r="I1" s="300"/>
      <c r="J1" s="300"/>
      <c r="M1" s="71"/>
    </row>
    <row r="2" spans="1:50" ht="12">
      <c r="B2" s="301">
        <v>2013</v>
      </c>
      <c r="C2" s="301"/>
      <c r="D2" s="301"/>
      <c r="E2" s="301"/>
      <c r="F2" s="301"/>
      <c r="G2" s="301"/>
      <c r="H2" s="301"/>
      <c r="I2" s="301"/>
      <c r="J2" s="301"/>
    </row>
    <row r="3" spans="1:50" ht="12.75" customHeight="1">
      <c r="B3" s="302" t="s">
        <v>49</v>
      </c>
      <c r="C3" s="302"/>
      <c r="D3" s="302"/>
      <c r="E3" s="302"/>
      <c r="F3" s="302"/>
      <c r="G3" s="302"/>
      <c r="H3" s="302"/>
      <c r="I3" s="302"/>
      <c r="J3" s="302"/>
    </row>
    <row r="4" spans="1:50" ht="12">
      <c r="B4" s="300" t="s">
        <v>47</v>
      </c>
      <c r="C4" s="300"/>
      <c r="D4" s="300"/>
      <c r="E4" s="300"/>
      <c r="F4" s="300"/>
      <c r="G4" s="300"/>
      <c r="H4" s="300"/>
      <c r="I4" s="300"/>
      <c r="J4" s="300"/>
      <c r="K4" s="111"/>
    </row>
    <row r="5" spans="1:50" ht="3.75" customHeight="1">
      <c r="K5" s="111"/>
    </row>
    <row r="6" spans="1:50" s="36" customFormat="1" ht="10.5" customHeight="1">
      <c r="A6" s="323" t="s">
        <v>1</v>
      </c>
      <c r="B6" s="292"/>
      <c r="C6" s="297" t="s">
        <v>26</v>
      </c>
      <c r="D6" s="298"/>
      <c r="E6" s="298"/>
      <c r="F6" s="298"/>
      <c r="G6" s="298"/>
      <c r="H6" s="298"/>
      <c r="I6" s="298"/>
      <c r="J6" s="299"/>
      <c r="L6"/>
      <c r="M6" s="106"/>
      <c r="N6" s="111"/>
      <c r="O6" s="111"/>
      <c r="P6" s="111"/>
      <c r="Q6" s="111"/>
      <c r="R6" s="111"/>
      <c r="S6" s="111"/>
      <c r="T6" s="111"/>
      <c r="U6" s="111"/>
      <c r="V6" s="111"/>
      <c r="W6" s="111"/>
      <c r="X6" s="111"/>
      <c r="Y6" s="111"/>
      <c r="Z6" s="106"/>
      <c r="AA6" s="106"/>
      <c r="AB6" s="106"/>
      <c r="AC6" s="106"/>
      <c r="AD6" s="106"/>
      <c r="AE6" s="106"/>
      <c r="AF6" s="106"/>
      <c r="AG6" s="106"/>
      <c r="AH6" s="106"/>
      <c r="AI6" s="106"/>
    </row>
    <row r="7" spans="1:50" s="36" customFormat="1" ht="10.5" customHeight="1">
      <c r="A7" s="293"/>
      <c r="B7" s="294"/>
      <c r="C7" s="162" t="s">
        <v>45</v>
      </c>
      <c r="D7" s="162" t="s">
        <v>31</v>
      </c>
      <c r="E7" s="162" t="s">
        <v>42</v>
      </c>
      <c r="F7" s="162" t="s">
        <v>44</v>
      </c>
      <c r="G7" s="162" t="s">
        <v>33</v>
      </c>
      <c r="H7" s="162" t="s">
        <v>35</v>
      </c>
      <c r="I7" s="162" t="s">
        <v>37</v>
      </c>
      <c r="J7" s="163" t="s">
        <v>39</v>
      </c>
      <c r="L7"/>
      <c r="M7" s="106"/>
      <c r="N7" s="106"/>
      <c r="O7" s="106"/>
      <c r="P7" s="106"/>
      <c r="Q7" s="106"/>
      <c r="R7" s="106"/>
      <c r="S7" s="106"/>
      <c r="T7" s="106"/>
      <c r="U7" s="106"/>
      <c r="V7" s="106"/>
      <c r="W7" s="106"/>
      <c r="X7" s="106"/>
      <c r="Y7" s="106"/>
      <c r="Z7" s="106"/>
      <c r="AA7" s="106"/>
      <c r="AB7" s="106"/>
      <c r="AC7" s="106"/>
      <c r="AD7" s="106"/>
      <c r="AE7" s="106"/>
      <c r="AF7" s="106"/>
      <c r="AG7" s="106"/>
      <c r="AH7" s="106"/>
      <c r="AI7" s="106"/>
    </row>
    <row r="8" spans="1:50" s="36" customFormat="1" ht="10.5" customHeight="1">
      <c r="A8" s="295"/>
      <c r="B8" s="296"/>
      <c r="C8" s="164">
        <v>900</v>
      </c>
      <c r="D8" s="164" t="s">
        <v>41</v>
      </c>
      <c r="E8" s="164" t="s">
        <v>43</v>
      </c>
      <c r="F8" s="164" t="s">
        <v>32</v>
      </c>
      <c r="G8" s="164" t="s">
        <v>34</v>
      </c>
      <c r="H8" s="164" t="s">
        <v>36</v>
      </c>
      <c r="I8" s="164" t="s">
        <v>38</v>
      </c>
      <c r="J8" s="165" t="s">
        <v>40</v>
      </c>
      <c r="L8"/>
      <c r="M8" s="106"/>
      <c r="N8" s="122"/>
      <c r="O8" s="123"/>
      <c r="P8" s="123"/>
      <c r="Q8" s="123"/>
      <c r="R8" s="123"/>
      <c r="S8" s="123"/>
      <c r="T8" s="123"/>
      <c r="U8" s="123"/>
      <c r="V8" s="123"/>
      <c r="W8" s="123"/>
      <c r="X8" s="123"/>
      <c r="Y8" s="123"/>
      <c r="Z8" s="123"/>
      <c r="AA8" s="123"/>
      <c r="AB8" s="123"/>
      <c r="AC8" s="123"/>
      <c r="AD8" s="123"/>
      <c r="AE8" s="123"/>
      <c r="AF8" s="123"/>
      <c r="AG8" s="123"/>
      <c r="AH8" s="123"/>
      <c r="AI8" s="123"/>
      <c r="AJ8" s="124"/>
      <c r="AK8" s="124"/>
      <c r="AL8" s="124"/>
      <c r="AM8" s="124"/>
      <c r="AN8" s="124"/>
      <c r="AO8" s="124"/>
      <c r="AP8" s="124"/>
      <c r="AQ8" s="124"/>
      <c r="AR8" s="124"/>
      <c r="AS8" s="124"/>
      <c r="AT8" s="124"/>
      <c r="AU8" s="124"/>
      <c r="AV8" s="124"/>
      <c r="AW8" s="124"/>
      <c r="AX8" s="124"/>
    </row>
    <row r="9" spans="1:50" s="106" customFormat="1" ht="2.25" customHeight="1">
      <c r="A9" s="157"/>
      <c r="B9" s="22"/>
      <c r="C9" s="50"/>
      <c r="D9" s="50"/>
      <c r="E9" s="50"/>
      <c r="F9" s="50"/>
      <c r="G9" s="50"/>
      <c r="H9" s="50"/>
      <c r="I9" s="166"/>
      <c r="J9" s="177"/>
      <c r="L9"/>
      <c r="N9" s="122"/>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row>
    <row r="10" spans="1:50" s="8" customFormat="1" ht="9.75" customHeight="1">
      <c r="A10" s="133"/>
      <c r="B10" s="128" t="s">
        <v>64</v>
      </c>
      <c r="C10" s="135">
        <v>18.91</v>
      </c>
      <c r="D10" s="135">
        <v>24.02</v>
      </c>
      <c r="E10" s="135">
        <v>26.59</v>
      </c>
      <c r="F10" s="135">
        <v>29.38</v>
      </c>
      <c r="G10" s="135">
        <v>34.67</v>
      </c>
      <c r="H10" s="135">
        <v>44.04</v>
      </c>
      <c r="I10" s="135">
        <v>52.86</v>
      </c>
      <c r="J10" s="178">
        <v>64.63</v>
      </c>
      <c r="L10"/>
    </row>
    <row r="11" spans="1:50" s="8" customFormat="1" ht="9.75" customHeight="1">
      <c r="A11" s="133"/>
      <c r="B11" s="127" t="s">
        <v>65</v>
      </c>
      <c r="C11" s="135">
        <v>12.8</v>
      </c>
      <c r="D11" s="135">
        <v>16.93</v>
      </c>
      <c r="E11" s="135">
        <v>19.47</v>
      </c>
      <c r="F11" s="135">
        <v>21.55</v>
      </c>
      <c r="G11" s="135">
        <v>25.53</v>
      </c>
      <c r="H11" s="135">
        <v>32.700000000000003</v>
      </c>
      <c r="I11" s="135">
        <v>38.6</v>
      </c>
      <c r="J11" s="178">
        <v>47</v>
      </c>
      <c r="L11"/>
    </row>
    <row r="12" spans="1:50" s="8" customFormat="1" ht="9.75" customHeight="1">
      <c r="A12" s="133"/>
      <c r="B12" s="199" t="s">
        <v>66</v>
      </c>
      <c r="C12" s="135">
        <v>1.5</v>
      </c>
      <c r="D12" s="135">
        <v>1.5</v>
      </c>
      <c r="E12" s="135">
        <v>1.41</v>
      </c>
      <c r="F12" s="135">
        <v>1.8</v>
      </c>
      <c r="G12" s="135">
        <v>1.99</v>
      </c>
      <c r="H12" s="135">
        <v>2.5299999999999998</v>
      </c>
      <c r="I12" s="135">
        <v>3.01</v>
      </c>
      <c r="J12" s="179">
        <v>3.47</v>
      </c>
      <c r="L12"/>
    </row>
    <row r="13" spans="1:50" s="8" customFormat="1" ht="9.75" customHeight="1">
      <c r="A13" s="133"/>
      <c r="B13" s="199" t="s">
        <v>67</v>
      </c>
      <c r="C13" s="135">
        <v>2.06</v>
      </c>
      <c r="D13" s="135">
        <v>2.1</v>
      </c>
      <c r="E13" s="135">
        <v>2.2000000000000002</v>
      </c>
      <c r="F13" s="135">
        <v>2.5</v>
      </c>
      <c r="G13" s="135">
        <v>2.85</v>
      </c>
      <c r="H13" s="135">
        <v>3.55</v>
      </c>
      <c r="I13" s="135">
        <v>4.58</v>
      </c>
      <c r="J13" s="179">
        <v>5.63</v>
      </c>
      <c r="L13"/>
    </row>
    <row r="14" spans="1:50" s="8" customFormat="1" ht="9.75" customHeight="1">
      <c r="A14" s="133"/>
      <c r="B14" s="199" t="s">
        <v>68</v>
      </c>
      <c r="C14" s="135">
        <v>1.01</v>
      </c>
      <c r="D14" s="135">
        <v>1.4</v>
      </c>
      <c r="E14" s="135">
        <v>1.26</v>
      </c>
      <c r="F14" s="135">
        <v>1.25</v>
      </c>
      <c r="G14" s="135">
        <v>1.46</v>
      </c>
      <c r="H14" s="135">
        <v>2.0499999999999998</v>
      </c>
      <c r="I14" s="135">
        <v>2.77</v>
      </c>
      <c r="J14" s="179">
        <v>3.97</v>
      </c>
      <c r="L14"/>
      <c r="M14" s="8" t="s">
        <v>10</v>
      </c>
      <c r="N14" s="8" t="s">
        <v>10</v>
      </c>
    </row>
    <row r="15" spans="1:50" s="8" customFormat="1" ht="9.75" customHeight="1">
      <c r="A15" s="133"/>
      <c r="B15" s="128" t="s">
        <v>6</v>
      </c>
      <c r="C15" s="135">
        <v>21.64</v>
      </c>
      <c r="D15" s="135">
        <v>25.92</v>
      </c>
      <c r="E15" s="135">
        <v>31.68</v>
      </c>
      <c r="F15" s="135">
        <v>35.799999999999997</v>
      </c>
      <c r="G15" s="135">
        <v>44.87</v>
      </c>
      <c r="H15" s="135">
        <v>56.85</v>
      </c>
      <c r="I15" s="135">
        <v>65.540000000000006</v>
      </c>
      <c r="J15" s="178">
        <v>77.959999999999994</v>
      </c>
      <c r="L15"/>
    </row>
    <row r="16" spans="1:50" s="8" customFormat="1" ht="9.75" customHeight="1">
      <c r="A16" s="133"/>
      <c r="B16" s="128" t="s">
        <v>51</v>
      </c>
      <c r="C16" s="135">
        <v>10.220000000000001</v>
      </c>
      <c r="D16" s="135">
        <v>12.49</v>
      </c>
      <c r="E16" s="135">
        <v>15.77</v>
      </c>
      <c r="F16" s="135">
        <v>17.600000000000001</v>
      </c>
      <c r="G16" s="135">
        <v>22.06</v>
      </c>
      <c r="H16" s="135">
        <v>28.01</v>
      </c>
      <c r="I16" s="135">
        <v>32</v>
      </c>
      <c r="J16" s="178">
        <v>37.26</v>
      </c>
      <c r="L16"/>
    </row>
    <row r="17" spans="1:13" s="8" customFormat="1" ht="9.75" customHeight="1">
      <c r="A17" s="133"/>
      <c r="B17" s="128" t="s">
        <v>69</v>
      </c>
      <c r="C17" s="135">
        <v>3.63</v>
      </c>
      <c r="D17" s="135">
        <v>4.75</v>
      </c>
      <c r="E17" s="135">
        <v>5.39</v>
      </c>
      <c r="F17" s="135">
        <v>6.55</v>
      </c>
      <c r="G17" s="135">
        <v>7.65</v>
      </c>
      <c r="H17" s="135">
        <v>9.02</v>
      </c>
      <c r="I17" s="135">
        <v>9.73</v>
      </c>
      <c r="J17" s="179">
        <v>12.85</v>
      </c>
      <c r="L17"/>
    </row>
    <row r="18" spans="1:13" s="8" customFormat="1" ht="9.75" customHeight="1">
      <c r="A18" s="133"/>
      <c r="B18" s="188" t="s">
        <v>17</v>
      </c>
      <c r="C18" s="135">
        <v>7.7499999999999991</v>
      </c>
      <c r="D18" s="135">
        <v>9.51</v>
      </c>
      <c r="E18" s="135">
        <v>10.74</v>
      </c>
      <c r="F18" s="135">
        <v>11.11</v>
      </c>
      <c r="G18" s="135">
        <v>13.79</v>
      </c>
      <c r="H18" s="135">
        <v>16.47</v>
      </c>
      <c r="I18" s="135">
        <v>19.89</v>
      </c>
      <c r="J18" s="179">
        <v>24.36</v>
      </c>
      <c r="L18"/>
    </row>
    <row r="19" spans="1:13" s="8" customFormat="1" ht="9.75" customHeight="1">
      <c r="A19" s="133"/>
      <c r="B19" s="48" t="s">
        <v>52</v>
      </c>
      <c r="C19" s="135">
        <v>2.98</v>
      </c>
      <c r="D19" s="135">
        <v>3.41</v>
      </c>
      <c r="E19" s="135">
        <v>3.76</v>
      </c>
      <c r="F19" s="135">
        <v>4.0199999999999996</v>
      </c>
      <c r="G19" s="135">
        <v>4.78</v>
      </c>
      <c r="H19" s="135">
        <v>5.71</v>
      </c>
      <c r="I19" s="135">
        <v>7.37</v>
      </c>
      <c r="J19" s="179">
        <v>9.4499999999999993</v>
      </c>
      <c r="L19"/>
    </row>
    <row r="20" spans="1:13" s="8" customFormat="1" ht="9.75" customHeight="1">
      <c r="A20" s="133"/>
      <c r="B20" s="128" t="s">
        <v>12</v>
      </c>
      <c r="C20" s="135">
        <v>8.19</v>
      </c>
      <c r="D20" s="135">
        <v>9.98</v>
      </c>
      <c r="E20" s="135">
        <v>10.55</v>
      </c>
      <c r="F20" s="135">
        <v>12.49</v>
      </c>
      <c r="G20" s="135">
        <v>15.5</v>
      </c>
      <c r="H20" s="135">
        <v>18.72</v>
      </c>
      <c r="I20" s="135">
        <v>22.65</v>
      </c>
      <c r="J20" s="179">
        <v>29.15</v>
      </c>
      <c r="L20"/>
    </row>
    <row r="21" spans="1:13" s="8" customFormat="1" ht="9.75" customHeight="1">
      <c r="A21" s="133"/>
      <c r="B21" s="48" t="s">
        <v>57</v>
      </c>
      <c r="C21" s="135">
        <v>2.12</v>
      </c>
      <c r="D21" s="135">
        <v>2.42</v>
      </c>
      <c r="E21" s="135">
        <v>3</v>
      </c>
      <c r="F21" s="135">
        <v>3.32</v>
      </c>
      <c r="G21" s="135">
        <v>3.92</v>
      </c>
      <c r="H21" s="135">
        <v>4.5599999999999996</v>
      </c>
      <c r="I21" s="135">
        <v>5.12</v>
      </c>
      <c r="J21" s="179">
        <v>5.89</v>
      </c>
      <c r="L21"/>
    </row>
    <row r="22" spans="1:13" s="8" customFormat="1" ht="9.75" customHeight="1">
      <c r="A22" s="133"/>
      <c r="B22" s="128" t="s">
        <v>7</v>
      </c>
      <c r="C22" s="135">
        <v>1.78</v>
      </c>
      <c r="D22" s="135">
        <v>2.2000000000000002</v>
      </c>
      <c r="E22" s="135">
        <v>2.46</v>
      </c>
      <c r="F22" s="135">
        <v>2.83</v>
      </c>
      <c r="G22" s="135">
        <v>3.37</v>
      </c>
      <c r="H22" s="135">
        <v>4.07</v>
      </c>
      <c r="I22" s="135">
        <v>4.47</v>
      </c>
      <c r="J22" s="179">
        <v>5.12</v>
      </c>
      <c r="L22"/>
    </row>
    <row r="23" spans="1:13" s="8" customFormat="1" ht="9.75" customHeight="1">
      <c r="A23" s="133"/>
      <c r="B23" s="128" t="s">
        <v>15</v>
      </c>
      <c r="C23" s="135">
        <v>1.7699999999999998</v>
      </c>
      <c r="D23" s="135">
        <v>2.0099999999999998</v>
      </c>
      <c r="E23" s="135">
        <v>2.4699999999999998</v>
      </c>
      <c r="F23" s="135">
        <v>2.5199999999999996</v>
      </c>
      <c r="G23" s="135">
        <v>3.04</v>
      </c>
      <c r="H23" s="135">
        <v>3.3</v>
      </c>
      <c r="I23" s="135">
        <v>3.7299999999999995</v>
      </c>
      <c r="J23" s="179">
        <v>4.38</v>
      </c>
      <c r="L23"/>
    </row>
    <row r="24" spans="1:13" s="8" customFormat="1" ht="9.75" customHeight="1">
      <c r="A24" s="133"/>
      <c r="B24" s="128" t="s">
        <v>87</v>
      </c>
      <c r="C24" s="135">
        <v>11.1</v>
      </c>
      <c r="D24" s="135">
        <v>14.4</v>
      </c>
      <c r="E24" s="135">
        <v>16.22</v>
      </c>
      <c r="F24" s="135">
        <v>18.21</v>
      </c>
      <c r="G24" s="135">
        <v>21.89</v>
      </c>
      <c r="H24" s="135">
        <v>23.79</v>
      </c>
      <c r="I24" s="135">
        <v>28.13</v>
      </c>
      <c r="J24" s="179">
        <v>34.520000000000003</v>
      </c>
      <c r="L24"/>
    </row>
    <row r="25" spans="1:13" s="8" customFormat="1" ht="9.75" customHeight="1">
      <c r="A25" s="133"/>
      <c r="B25" s="127" t="s">
        <v>88</v>
      </c>
      <c r="C25" s="135">
        <v>8.86</v>
      </c>
      <c r="D25" s="135">
        <v>11.32</v>
      </c>
      <c r="E25" s="135">
        <v>12.95</v>
      </c>
      <c r="F25" s="135">
        <v>14.69</v>
      </c>
      <c r="G25" s="135">
        <v>17.38</v>
      </c>
      <c r="H25" s="135">
        <v>18.829999999999998</v>
      </c>
      <c r="I25" s="135">
        <v>22.13</v>
      </c>
      <c r="J25" s="179">
        <v>27.14</v>
      </c>
      <c r="L25"/>
    </row>
    <row r="26" spans="1:13" s="8" customFormat="1" ht="9.75" customHeight="1">
      <c r="A26" s="133"/>
      <c r="B26" s="127" t="s">
        <v>89</v>
      </c>
      <c r="C26" s="135">
        <v>2.6</v>
      </c>
      <c r="D26" s="135">
        <v>3.23</v>
      </c>
      <c r="E26" s="135">
        <v>3.42</v>
      </c>
      <c r="F26" s="135">
        <v>3.87</v>
      </c>
      <c r="G26" s="135">
        <v>4.37</v>
      </c>
      <c r="H26" s="135">
        <v>5.26</v>
      </c>
      <c r="I26" s="135">
        <v>5.99</v>
      </c>
      <c r="J26" s="179">
        <v>7.26</v>
      </c>
      <c r="L26"/>
    </row>
    <row r="27" spans="1:13" s="8" customFormat="1" ht="9.75" customHeight="1">
      <c r="A27" s="133"/>
      <c r="B27" s="200" t="s">
        <v>93</v>
      </c>
      <c r="C27" s="135">
        <v>1.85</v>
      </c>
      <c r="D27" s="135">
        <v>2.52</v>
      </c>
      <c r="E27" s="135">
        <v>2.73</v>
      </c>
      <c r="F27" s="135">
        <v>2.77</v>
      </c>
      <c r="G27" s="135">
        <v>3.82</v>
      </c>
      <c r="H27" s="135">
        <v>3.95</v>
      </c>
      <c r="I27" s="135">
        <v>4.8600000000000003</v>
      </c>
      <c r="J27" s="179">
        <v>5.95</v>
      </c>
      <c r="L27"/>
    </row>
    <row r="28" spans="1:13" s="8" customFormat="1" ht="9.75" customHeight="1">
      <c r="A28" s="133"/>
      <c r="B28" s="200" t="s">
        <v>94</v>
      </c>
      <c r="C28" s="135">
        <v>2.0299999999999998</v>
      </c>
      <c r="D28" s="135">
        <v>2.4500000000000002</v>
      </c>
      <c r="E28" s="135">
        <v>3.21</v>
      </c>
      <c r="F28" s="135">
        <v>3.67</v>
      </c>
      <c r="G28" s="135">
        <v>4.03</v>
      </c>
      <c r="H28" s="135">
        <v>4.45</v>
      </c>
      <c r="I28" s="135">
        <v>5.19</v>
      </c>
      <c r="J28" s="179">
        <v>6.34</v>
      </c>
      <c r="L28"/>
    </row>
    <row r="29" spans="1:13" s="8" customFormat="1" ht="9.75" customHeight="1">
      <c r="A29" s="133"/>
      <c r="B29" s="127" t="s">
        <v>90</v>
      </c>
      <c r="C29" s="176">
        <v>0.76</v>
      </c>
      <c r="D29" s="176">
        <v>1.1399999999999999</v>
      </c>
      <c r="E29" s="176">
        <v>1.1099999999999999</v>
      </c>
      <c r="F29" s="176">
        <v>1.1299999999999999</v>
      </c>
      <c r="G29" s="176">
        <v>1.44</v>
      </c>
      <c r="H29" s="135">
        <v>1.78</v>
      </c>
      <c r="I29" s="135">
        <v>1.96</v>
      </c>
      <c r="J29" s="179">
        <v>2.23</v>
      </c>
      <c r="L29"/>
    </row>
    <row r="30" spans="1:13" s="8" customFormat="1" ht="9.75" customHeight="1">
      <c r="A30" s="133"/>
      <c r="B30" s="127" t="s">
        <v>91</v>
      </c>
      <c r="C30" s="135">
        <v>1.32</v>
      </c>
      <c r="D30" s="135">
        <v>1.8</v>
      </c>
      <c r="E30" s="135">
        <v>2.02</v>
      </c>
      <c r="F30" s="135">
        <v>2.0099999999999998</v>
      </c>
      <c r="G30" s="135">
        <v>2.84</v>
      </c>
      <c r="H30" s="135">
        <v>2.88</v>
      </c>
      <c r="I30" s="135">
        <v>3.79</v>
      </c>
      <c r="J30" s="179">
        <v>4.8600000000000003</v>
      </c>
      <c r="L30"/>
    </row>
    <row r="31" spans="1:13" s="8" customFormat="1" ht="9.75" customHeight="1">
      <c r="A31" s="133"/>
      <c r="B31" s="127" t="s">
        <v>82</v>
      </c>
      <c r="C31" s="135">
        <v>14.73</v>
      </c>
      <c r="D31" s="135">
        <v>18.47</v>
      </c>
      <c r="E31" s="135">
        <v>19.75</v>
      </c>
      <c r="F31" s="135">
        <v>22.55</v>
      </c>
      <c r="G31" s="135">
        <v>27.74</v>
      </c>
      <c r="H31" s="135">
        <v>31.11</v>
      </c>
      <c r="I31" s="135">
        <v>36.43</v>
      </c>
      <c r="J31" s="179">
        <v>43.91</v>
      </c>
      <c r="L31"/>
    </row>
    <row r="32" spans="1:13" s="8" customFormat="1" ht="9.75" customHeight="1">
      <c r="A32" s="133"/>
      <c r="B32" s="128" t="s">
        <v>96</v>
      </c>
      <c r="C32" s="135">
        <v>8.1199999999999992</v>
      </c>
      <c r="D32" s="135">
        <v>10.06</v>
      </c>
      <c r="E32" s="135">
        <v>10.99</v>
      </c>
      <c r="F32" s="135">
        <v>12.84</v>
      </c>
      <c r="G32" s="135">
        <v>16.05</v>
      </c>
      <c r="H32" s="135">
        <v>17.940000000000001</v>
      </c>
      <c r="I32" s="135">
        <v>21.07</v>
      </c>
      <c r="J32" s="179">
        <v>26.4</v>
      </c>
      <c r="L32"/>
      <c r="M32" s="8" t="s">
        <v>10</v>
      </c>
    </row>
    <row r="33" spans="1:13" s="8" customFormat="1" ht="9.75" customHeight="1">
      <c r="A33" s="133"/>
      <c r="B33" s="199" t="s">
        <v>84</v>
      </c>
      <c r="C33" s="135">
        <v>0.61</v>
      </c>
      <c r="D33" s="135">
        <v>0.81</v>
      </c>
      <c r="E33" s="135">
        <v>0.9</v>
      </c>
      <c r="F33" s="135">
        <v>0.9</v>
      </c>
      <c r="G33" s="135">
        <v>1.1200000000000001</v>
      </c>
      <c r="H33" s="135">
        <v>1.35</v>
      </c>
      <c r="I33" s="135">
        <v>1.55</v>
      </c>
      <c r="J33" s="179">
        <v>1.87</v>
      </c>
      <c r="L33"/>
    </row>
    <row r="34" spans="1:13" s="8" customFormat="1" ht="9.75" customHeight="1">
      <c r="A34" s="133"/>
      <c r="B34" s="201" t="s">
        <v>85</v>
      </c>
      <c r="C34" s="135"/>
      <c r="D34" s="135"/>
      <c r="E34" s="135"/>
      <c r="F34" s="135"/>
      <c r="G34" s="135"/>
      <c r="H34" s="135"/>
      <c r="I34" s="135"/>
      <c r="J34" s="179"/>
      <c r="L34"/>
    </row>
    <row r="35" spans="1:13" s="8" customFormat="1" ht="9.75" customHeight="1">
      <c r="A35" s="133"/>
      <c r="B35" s="198" t="s">
        <v>86</v>
      </c>
      <c r="C35" s="135">
        <v>2.1800000000000002</v>
      </c>
      <c r="D35" s="135">
        <v>2.88</v>
      </c>
      <c r="E35" s="135">
        <v>3.07</v>
      </c>
      <c r="F35" s="135">
        <v>3.31</v>
      </c>
      <c r="G35" s="135">
        <v>3.93</v>
      </c>
      <c r="H35" s="135">
        <v>4.55</v>
      </c>
      <c r="I35" s="135">
        <v>5.53</v>
      </c>
      <c r="J35" s="179">
        <v>6.35</v>
      </c>
      <c r="L35"/>
    </row>
    <row r="36" spans="1:13" s="8" customFormat="1" ht="9.75" customHeight="1">
      <c r="A36" s="133"/>
      <c r="B36" s="128" t="s">
        <v>92</v>
      </c>
      <c r="C36" s="135">
        <v>3.02</v>
      </c>
      <c r="D36" s="135">
        <v>3.76</v>
      </c>
      <c r="E36" s="135">
        <v>3.92</v>
      </c>
      <c r="F36" s="135">
        <v>4.2300000000000004</v>
      </c>
      <c r="G36" s="135">
        <v>5.26</v>
      </c>
      <c r="H36" s="135">
        <v>5.51</v>
      </c>
      <c r="I36" s="135">
        <v>5.84</v>
      </c>
      <c r="J36" s="179">
        <v>6.33</v>
      </c>
      <c r="L36"/>
    </row>
    <row r="37" spans="1:13" s="8" customFormat="1" ht="9.75" customHeight="1">
      <c r="A37" s="133"/>
      <c r="B37" s="129" t="s">
        <v>100</v>
      </c>
      <c r="C37" s="135">
        <v>0.56999999999999995</v>
      </c>
      <c r="D37" s="135">
        <v>0.71</v>
      </c>
      <c r="E37" s="176">
        <v>0.62</v>
      </c>
      <c r="F37" s="135">
        <v>0.89</v>
      </c>
      <c r="G37" s="135">
        <v>1.02</v>
      </c>
      <c r="H37" s="135">
        <v>1.36</v>
      </c>
      <c r="I37" s="135">
        <v>1.85</v>
      </c>
      <c r="J37" s="179">
        <v>2.2999999999999998</v>
      </c>
      <c r="L37"/>
    </row>
    <row r="38" spans="1:13" s="8" customFormat="1" ht="9.75" customHeight="1">
      <c r="A38" s="133"/>
      <c r="B38" s="127" t="s">
        <v>54</v>
      </c>
      <c r="C38" s="176">
        <v>0.56000000000000005</v>
      </c>
      <c r="D38" s="176">
        <v>0.73</v>
      </c>
      <c r="E38" s="176">
        <v>0.77</v>
      </c>
      <c r="F38" s="176">
        <v>0.88</v>
      </c>
      <c r="G38" s="135">
        <v>1.1599999999999999</v>
      </c>
      <c r="H38" s="135">
        <v>1.2799999999999998</v>
      </c>
      <c r="I38" s="135">
        <v>1.3599999999999999</v>
      </c>
      <c r="J38" s="179">
        <v>1.5799999999999998</v>
      </c>
      <c r="L38"/>
    </row>
    <row r="39" spans="1:13" s="8" customFormat="1" ht="9.75" customHeight="1">
      <c r="A39" s="133"/>
      <c r="B39" s="127" t="s">
        <v>70</v>
      </c>
      <c r="C39" s="135">
        <v>1.6</v>
      </c>
      <c r="D39" s="135">
        <v>1.91</v>
      </c>
      <c r="E39" s="135">
        <v>2.0699999999999998</v>
      </c>
      <c r="F39" s="135">
        <v>2.2599999999999998</v>
      </c>
      <c r="G39" s="135">
        <v>2.87</v>
      </c>
      <c r="H39" s="135">
        <v>3.52</v>
      </c>
      <c r="I39" s="135">
        <v>4.21</v>
      </c>
      <c r="J39" s="179">
        <v>5.04</v>
      </c>
      <c r="L39"/>
    </row>
    <row r="40" spans="1:13" s="8" customFormat="1" ht="9.75" customHeight="1">
      <c r="A40" s="133"/>
      <c r="B40" s="127" t="s">
        <v>95</v>
      </c>
      <c r="C40" s="135">
        <v>5.8</v>
      </c>
      <c r="D40" s="135">
        <v>7.89</v>
      </c>
      <c r="E40" s="135">
        <v>9.1300000000000008</v>
      </c>
      <c r="F40" s="135">
        <v>10.17</v>
      </c>
      <c r="G40" s="135">
        <v>13</v>
      </c>
      <c r="H40" s="135">
        <v>14.67</v>
      </c>
      <c r="I40" s="135">
        <v>17.63</v>
      </c>
      <c r="J40" s="179">
        <v>21.669999999999998</v>
      </c>
      <c r="L40"/>
    </row>
    <row r="41" spans="1:13" s="8" customFormat="1" ht="10.5" customHeight="1">
      <c r="A41" s="133"/>
      <c r="B41" s="127" t="s">
        <v>101</v>
      </c>
      <c r="C41" s="135"/>
      <c r="D41" s="135"/>
      <c r="E41" s="135"/>
      <c r="F41" s="135"/>
      <c r="G41" s="135"/>
      <c r="H41" s="135"/>
      <c r="I41" s="135"/>
      <c r="J41" s="179"/>
      <c r="L41"/>
    </row>
    <row r="42" spans="1:13" s="8" customFormat="1" ht="9.75" customHeight="1">
      <c r="A42" s="133"/>
      <c r="B42" s="127" t="s">
        <v>71</v>
      </c>
      <c r="C42" s="135">
        <v>6.91</v>
      </c>
      <c r="D42" s="135">
        <v>8.1</v>
      </c>
      <c r="E42" s="135">
        <v>8.1199999999999992</v>
      </c>
      <c r="F42" s="135">
        <v>9.48</v>
      </c>
      <c r="G42" s="135">
        <v>11</v>
      </c>
      <c r="H42" s="135">
        <v>12.46</v>
      </c>
      <c r="I42" s="135">
        <v>15.21</v>
      </c>
      <c r="J42" s="179">
        <v>17.72</v>
      </c>
      <c r="L42"/>
    </row>
    <row r="43" spans="1:13" s="8" customFormat="1" ht="9.75" customHeight="1">
      <c r="A43" s="133"/>
      <c r="B43" s="127" t="s">
        <v>98</v>
      </c>
      <c r="C43" s="135">
        <v>1.33</v>
      </c>
      <c r="D43" s="135">
        <v>1.1399999999999999</v>
      </c>
      <c r="E43" s="135">
        <v>0.99</v>
      </c>
      <c r="F43" s="135">
        <v>1.32</v>
      </c>
      <c r="G43" s="135">
        <v>1.48</v>
      </c>
      <c r="H43" s="135">
        <v>1.72</v>
      </c>
      <c r="I43" s="135">
        <v>1.83</v>
      </c>
      <c r="J43" s="179">
        <v>2.19</v>
      </c>
      <c r="L43"/>
    </row>
    <row r="44" spans="1:13" s="8" customFormat="1" ht="2.25" customHeight="1">
      <c r="A44" s="133"/>
      <c r="B44" s="128"/>
      <c r="C44" s="135"/>
      <c r="D44" s="135"/>
      <c r="E44" s="135"/>
      <c r="F44" s="135"/>
      <c r="G44" s="135"/>
      <c r="H44" s="138"/>
      <c r="I44" s="138"/>
      <c r="J44" s="179"/>
      <c r="L44"/>
    </row>
    <row r="45" spans="1:13" s="8" customFormat="1" ht="10.5" customHeight="1">
      <c r="A45" s="133"/>
      <c r="B45" s="51" t="s">
        <v>18</v>
      </c>
      <c r="C45" s="140">
        <v>106.51</v>
      </c>
      <c r="D45" s="140">
        <v>132.32</v>
      </c>
      <c r="E45" s="140">
        <v>148.94</v>
      </c>
      <c r="F45" s="140">
        <v>167.57</v>
      </c>
      <c r="G45" s="140">
        <v>204.47</v>
      </c>
      <c r="H45" s="140">
        <v>243.88</v>
      </c>
      <c r="I45" s="140">
        <v>286.94</v>
      </c>
      <c r="J45" s="180">
        <v>348.79</v>
      </c>
      <c r="K45" s="10"/>
      <c r="L45"/>
      <c r="M45" s="10"/>
    </row>
    <row r="46" spans="1:13" s="8" customFormat="1" ht="2.25" customHeight="1">
      <c r="A46" s="133"/>
      <c r="B46" s="51"/>
      <c r="C46" s="142"/>
      <c r="D46" s="142"/>
      <c r="E46" s="142"/>
      <c r="F46" s="142"/>
      <c r="G46" s="142"/>
      <c r="H46" s="142"/>
      <c r="I46" s="142"/>
      <c r="J46" s="178"/>
      <c r="K46" s="10"/>
      <c r="L46"/>
      <c r="M46" s="10"/>
    </row>
    <row r="47" spans="1:13" s="8" customFormat="1" ht="9.75" customHeight="1">
      <c r="A47" s="133"/>
      <c r="B47" s="128" t="s">
        <v>8</v>
      </c>
      <c r="C47" s="135">
        <v>16.7</v>
      </c>
      <c r="D47" s="135">
        <v>17.59</v>
      </c>
      <c r="E47" s="135">
        <v>20.03</v>
      </c>
      <c r="F47" s="135">
        <v>23.2</v>
      </c>
      <c r="G47" s="135">
        <v>27.92</v>
      </c>
      <c r="H47" s="135">
        <v>34.99</v>
      </c>
      <c r="I47" s="135">
        <v>40.86</v>
      </c>
      <c r="J47" s="179">
        <v>48.96</v>
      </c>
      <c r="L47"/>
    </row>
    <row r="48" spans="1:13" s="8" customFormat="1" ht="9" customHeight="1">
      <c r="A48" s="133"/>
      <c r="B48" s="128" t="s">
        <v>72</v>
      </c>
      <c r="C48" s="176">
        <v>4.45</v>
      </c>
      <c r="D48" s="176">
        <v>4.95</v>
      </c>
      <c r="E48" s="176">
        <v>5.51</v>
      </c>
      <c r="F48" s="176">
        <v>6.0299999999999994</v>
      </c>
      <c r="G48" s="135">
        <v>7.48</v>
      </c>
      <c r="H48" s="135">
        <v>8.84</v>
      </c>
      <c r="I48" s="135">
        <v>9.8199999999999985</v>
      </c>
      <c r="J48" s="179">
        <v>10.65</v>
      </c>
      <c r="L48"/>
    </row>
    <row r="49" spans="1:35" s="8" customFormat="1" ht="9" customHeight="1">
      <c r="A49" s="133"/>
      <c r="B49" s="202" t="s">
        <v>80</v>
      </c>
      <c r="C49" s="135">
        <v>1.2999999999999998</v>
      </c>
      <c r="D49" s="135">
        <v>1.43</v>
      </c>
      <c r="E49" s="176">
        <v>1.4</v>
      </c>
      <c r="F49" s="135">
        <v>1.63</v>
      </c>
      <c r="G49" s="135">
        <v>1.7799999999999998</v>
      </c>
      <c r="H49" s="135">
        <v>2.27</v>
      </c>
      <c r="I49" s="135">
        <v>2.37</v>
      </c>
      <c r="J49" s="179">
        <v>3.1799999999999997</v>
      </c>
      <c r="L49"/>
    </row>
    <row r="50" spans="1:35" s="8" customFormat="1" ht="9" customHeight="1">
      <c r="A50" s="133"/>
      <c r="B50" s="202" t="s">
        <v>73</v>
      </c>
      <c r="C50" s="135">
        <v>3.86</v>
      </c>
      <c r="D50" s="135">
        <v>3.72</v>
      </c>
      <c r="E50" s="135">
        <v>5</v>
      </c>
      <c r="F50" s="135">
        <v>5.52</v>
      </c>
      <c r="G50" s="135">
        <v>6.47</v>
      </c>
      <c r="H50" s="135">
        <v>8.25</v>
      </c>
      <c r="I50" s="135">
        <v>10.130000000000001</v>
      </c>
      <c r="J50" s="179">
        <v>12.94</v>
      </c>
      <c r="L50"/>
    </row>
    <row r="51" spans="1:35" s="8" customFormat="1" ht="9.75" customHeight="1">
      <c r="A51" s="133"/>
      <c r="B51" s="202" t="s">
        <v>74</v>
      </c>
      <c r="C51" s="176">
        <v>3.53</v>
      </c>
      <c r="D51" s="176">
        <v>3.5100000000000002</v>
      </c>
      <c r="E51" s="176">
        <v>3.8200000000000003</v>
      </c>
      <c r="F51" s="135">
        <v>5.2299999999999995</v>
      </c>
      <c r="G51" s="135">
        <v>6.26</v>
      </c>
      <c r="H51" s="135">
        <v>7.7</v>
      </c>
      <c r="I51" s="135">
        <v>9.3699999999999992</v>
      </c>
      <c r="J51" s="179">
        <v>10.75</v>
      </c>
      <c r="L51"/>
    </row>
    <row r="52" spans="1:35" s="8" customFormat="1" ht="9.75" customHeight="1">
      <c r="A52" s="133"/>
      <c r="B52" s="202" t="s">
        <v>102</v>
      </c>
      <c r="C52" s="176">
        <v>3.1599999999999997</v>
      </c>
      <c r="D52" s="176">
        <v>3.56</v>
      </c>
      <c r="E52" s="176">
        <v>3.8000000000000003</v>
      </c>
      <c r="F52" s="176">
        <v>4.1900000000000004</v>
      </c>
      <c r="G52" s="135">
        <v>5.14</v>
      </c>
      <c r="H52" s="135">
        <v>7.2200000000000006</v>
      </c>
      <c r="I52" s="135">
        <v>8.26</v>
      </c>
      <c r="J52" s="179">
        <v>10.309999999999999</v>
      </c>
      <c r="L52"/>
      <c r="M52" s="112"/>
      <c r="N52" s="112"/>
      <c r="O52" s="112"/>
      <c r="P52" s="112"/>
      <c r="Q52" s="112"/>
    </row>
    <row r="53" spans="1:35" s="8" customFormat="1" ht="9.75" customHeight="1">
      <c r="A53" s="133"/>
      <c r="B53" s="128" t="s">
        <v>55</v>
      </c>
      <c r="C53" s="135">
        <v>11.54</v>
      </c>
      <c r="D53" s="135">
        <v>12.49</v>
      </c>
      <c r="E53" s="135">
        <v>14.9</v>
      </c>
      <c r="F53" s="135">
        <v>15.65</v>
      </c>
      <c r="G53" s="135">
        <v>23.01</v>
      </c>
      <c r="H53" s="135">
        <v>28.28</v>
      </c>
      <c r="I53" s="135">
        <v>34.31</v>
      </c>
      <c r="J53" s="179">
        <v>47.19</v>
      </c>
      <c r="L53"/>
      <c r="O53" s="13"/>
    </row>
    <row r="54" spans="1:35" s="8" customFormat="1" ht="9.75" customHeight="1">
      <c r="A54" s="133"/>
      <c r="B54" s="127" t="s">
        <v>113</v>
      </c>
      <c r="C54" s="135">
        <v>2.7</v>
      </c>
      <c r="D54" s="135">
        <v>2.89</v>
      </c>
      <c r="E54" s="135">
        <v>2.66</v>
      </c>
      <c r="F54" s="135">
        <v>3</v>
      </c>
      <c r="G54" s="135">
        <v>4.13</v>
      </c>
      <c r="H54" s="135">
        <v>4.92</v>
      </c>
      <c r="I54" s="135">
        <v>5.12</v>
      </c>
      <c r="J54" s="179">
        <v>6.7</v>
      </c>
      <c r="K54" s="8" t="s">
        <v>10</v>
      </c>
      <c r="L54"/>
      <c r="O54" s="13"/>
    </row>
    <row r="55" spans="1:35" s="8" customFormat="1" ht="9.75" customHeight="1">
      <c r="A55" s="133"/>
      <c r="B55" s="202" t="s">
        <v>75</v>
      </c>
      <c r="C55" s="135">
        <v>4.58</v>
      </c>
      <c r="D55" s="135">
        <v>5.0999999999999996</v>
      </c>
      <c r="E55" s="135">
        <v>7.04</v>
      </c>
      <c r="F55" s="135">
        <v>6.46</v>
      </c>
      <c r="G55" s="135">
        <v>10.4</v>
      </c>
      <c r="H55" s="135">
        <v>12.54</v>
      </c>
      <c r="I55" s="135">
        <v>16.239999999999998</v>
      </c>
      <c r="J55" s="179">
        <v>26.18</v>
      </c>
      <c r="L55"/>
      <c r="M55" s="8" t="s">
        <v>10</v>
      </c>
      <c r="N55" s="8" t="s">
        <v>10</v>
      </c>
      <c r="O55" s="6"/>
    </row>
    <row r="56" spans="1:35" s="8" customFormat="1" ht="9.75" customHeight="1">
      <c r="A56" s="133"/>
      <c r="B56" s="200" t="s">
        <v>76</v>
      </c>
      <c r="C56" s="135">
        <v>4.26</v>
      </c>
      <c r="D56" s="135">
        <v>4.5</v>
      </c>
      <c r="E56" s="135">
        <v>5.2</v>
      </c>
      <c r="F56" s="135">
        <v>6.2</v>
      </c>
      <c r="G56" s="135">
        <v>8.49</v>
      </c>
      <c r="H56" s="135">
        <v>10.81</v>
      </c>
      <c r="I56" s="135">
        <v>12.95</v>
      </c>
      <c r="J56" s="179">
        <v>14.32</v>
      </c>
      <c r="L56"/>
      <c r="O56" s="6"/>
    </row>
    <row r="57" spans="1:35" s="8" customFormat="1" ht="9.75" customHeight="1">
      <c r="A57" s="133"/>
      <c r="B57" s="128" t="s">
        <v>9</v>
      </c>
      <c r="C57" s="135">
        <v>14.28</v>
      </c>
      <c r="D57" s="135">
        <v>12.55</v>
      </c>
      <c r="E57" s="135">
        <v>18.38</v>
      </c>
      <c r="F57" s="135">
        <v>15.9</v>
      </c>
      <c r="G57" s="135">
        <v>18.75</v>
      </c>
      <c r="H57" s="135">
        <v>19.29</v>
      </c>
      <c r="I57" s="135">
        <v>19.309999999999999</v>
      </c>
      <c r="J57" s="179">
        <v>17.02</v>
      </c>
      <c r="L57"/>
      <c r="O57" s="6"/>
    </row>
    <row r="58" spans="1:35" s="8" customFormat="1" ht="2.25" customHeight="1">
      <c r="A58" s="133"/>
      <c r="B58" s="51"/>
      <c r="C58" s="135"/>
      <c r="D58" s="135"/>
      <c r="E58" s="135"/>
      <c r="F58" s="135"/>
      <c r="G58" s="135"/>
      <c r="H58" s="135"/>
      <c r="I58" s="135"/>
      <c r="J58" s="179"/>
      <c r="L58"/>
      <c r="O58" s="6"/>
    </row>
    <row r="59" spans="1:35" s="11" customFormat="1" ht="10.5" customHeight="1">
      <c r="A59" s="133"/>
      <c r="B59" s="51" t="s">
        <v>14</v>
      </c>
      <c r="C59" s="138"/>
      <c r="D59" s="138"/>
      <c r="E59" s="138"/>
      <c r="F59" s="138"/>
      <c r="G59" s="138"/>
      <c r="H59" s="138"/>
      <c r="I59" s="138"/>
      <c r="J59" s="179"/>
      <c r="K59" s="20"/>
      <c r="L59"/>
      <c r="M59" s="20"/>
    </row>
    <row r="60" spans="1:35" ht="10.5" customHeight="1">
      <c r="A60" s="133"/>
      <c r="B60" s="51" t="s">
        <v>19</v>
      </c>
      <c r="C60" s="140">
        <v>149.04</v>
      </c>
      <c r="D60" s="140">
        <v>174.95</v>
      </c>
      <c r="E60" s="140">
        <v>202.26</v>
      </c>
      <c r="F60" s="140">
        <v>222.32</v>
      </c>
      <c r="G60" s="140">
        <v>274.16000000000003</v>
      </c>
      <c r="H60" s="144">
        <v>326.42</v>
      </c>
      <c r="I60" s="144">
        <v>381.42</v>
      </c>
      <c r="J60" s="181">
        <v>461.96</v>
      </c>
      <c r="K60" s="8"/>
      <c r="M60" s="10"/>
      <c r="N60" s="20"/>
      <c r="O60" s="20"/>
      <c r="P60" s="20"/>
      <c r="Q60" s="20"/>
      <c r="R60" s="20"/>
      <c r="S60" s="20"/>
      <c r="T60" s="20"/>
      <c r="U60" s="20"/>
      <c r="V60" s="20"/>
      <c r="W60" s="20"/>
      <c r="X60" s="20"/>
      <c r="Y60" s="20"/>
      <c r="Z60" s="20"/>
      <c r="AA60" s="20"/>
      <c r="AB60" s="20"/>
      <c r="AC60" s="20"/>
      <c r="AD60" s="20"/>
      <c r="AE60" s="20"/>
      <c r="AF60" s="20"/>
      <c r="AG60" s="20"/>
      <c r="AH60" s="20"/>
      <c r="AI60" s="20"/>
    </row>
    <row r="61" spans="1:35" ht="2.25" customHeight="1">
      <c r="A61" s="133"/>
      <c r="B61" s="146"/>
      <c r="C61" s="147"/>
      <c r="D61" s="147"/>
      <c r="E61" s="147"/>
      <c r="F61" s="147"/>
      <c r="G61" s="147"/>
      <c r="H61" s="147"/>
      <c r="I61" s="147"/>
      <c r="J61" s="179"/>
      <c r="M61" s="20"/>
      <c r="N61" s="20"/>
      <c r="O61" s="20"/>
      <c r="P61" s="20"/>
      <c r="Q61" s="20"/>
      <c r="R61" s="20"/>
      <c r="S61" s="20"/>
      <c r="T61" s="20"/>
      <c r="U61" s="20"/>
      <c r="V61" s="20"/>
      <c r="W61" s="20"/>
      <c r="X61" s="20"/>
      <c r="Y61" s="20"/>
      <c r="Z61" s="20"/>
      <c r="AA61" s="20"/>
      <c r="AB61" s="20"/>
      <c r="AC61" s="20"/>
      <c r="AD61" s="20"/>
      <c r="AE61" s="20"/>
      <c r="AF61" s="20"/>
      <c r="AG61" s="20"/>
      <c r="AH61" s="20"/>
      <c r="AI61" s="20"/>
    </row>
    <row r="62" spans="1:35" ht="9.75" customHeight="1">
      <c r="A62" s="133"/>
      <c r="B62" s="51" t="s">
        <v>11</v>
      </c>
      <c r="C62" s="142"/>
      <c r="D62" s="142"/>
      <c r="E62" s="142"/>
      <c r="F62" s="142"/>
      <c r="G62" s="142"/>
      <c r="H62" s="138"/>
      <c r="I62" s="138"/>
      <c r="J62" s="179"/>
      <c r="M62" s="20"/>
      <c r="N62" s="20"/>
      <c r="O62" s="20"/>
      <c r="P62" s="20"/>
      <c r="Q62" s="20"/>
      <c r="R62" s="20"/>
      <c r="S62" s="20"/>
      <c r="T62" s="20"/>
      <c r="U62" s="20"/>
      <c r="V62" s="20"/>
      <c r="W62" s="20"/>
      <c r="X62" s="20"/>
      <c r="Y62" s="20"/>
      <c r="Z62" s="20"/>
      <c r="AA62" s="20"/>
      <c r="AB62" s="20"/>
      <c r="AC62" s="20"/>
      <c r="AD62" s="20"/>
      <c r="AE62" s="20"/>
      <c r="AF62" s="20"/>
      <c r="AG62" s="20"/>
      <c r="AH62" s="20"/>
      <c r="AI62" s="20"/>
    </row>
    <row r="63" spans="1:35" ht="9.75" customHeight="1">
      <c r="A63" s="133"/>
      <c r="B63" s="127" t="s">
        <v>13</v>
      </c>
      <c r="C63" s="142"/>
      <c r="D63" s="142"/>
      <c r="E63" s="142"/>
      <c r="F63" s="142"/>
      <c r="G63" s="142"/>
      <c r="H63" s="138"/>
      <c r="I63" s="138"/>
      <c r="J63" s="179"/>
      <c r="M63" s="20"/>
      <c r="N63" s="20"/>
      <c r="O63" s="20"/>
      <c r="P63" s="20"/>
      <c r="Q63" s="20"/>
      <c r="R63" s="20"/>
      <c r="S63" s="20"/>
      <c r="T63" s="20"/>
      <c r="U63" s="20"/>
      <c r="V63" s="20"/>
      <c r="W63" s="20"/>
      <c r="X63" s="20"/>
      <c r="Y63" s="20"/>
      <c r="Z63" s="20"/>
      <c r="AA63" s="20"/>
      <c r="AB63" s="20"/>
      <c r="AC63" s="20"/>
      <c r="AD63" s="20"/>
      <c r="AE63" s="20"/>
      <c r="AF63" s="20"/>
      <c r="AG63" s="20"/>
      <c r="AH63" s="20"/>
      <c r="AI63" s="20"/>
    </row>
    <row r="64" spans="1:35" ht="10.5" customHeight="1">
      <c r="A64" s="133"/>
      <c r="B64" s="127" t="s">
        <v>81</v>
      </c>
      <c r="C64" s="138">
        <v>25.08</v>
      </c>
      <c r="D64" s="138">
        <v>37.799999999999997</v>
      </c>
      <c r="E64" s="138">
        <v>40.11</v>
      </c>
      <c r="F64" s="138">
        <v>62.44</v>
      </c>
      <c r="G64" s="138">
        <v>77.64</v>
      </c>
      <c r="H64" s="138">
        <v>98.05</v>
      </c>
      <c r="I64" s="138">
        <v>135.11000000000001</v>
      </c>
      <c r="J64" s="179">
        <v>198.07</v>
      </c>
      <c r="M64" s="113"/>
      <c r="N64" s="113"/>
      <c r="O64" s="113"/>
      <c r="P64" s="113"/>
      <c r="Q64" s="113"/>
      <c r="R64" s="20"/>
      <c r="S64" s="20"/>
      <c r="T64" s="20"/>
      <c r="U64" s="20"/>
      <c r="V64" s="20"/>
      <c r="W64" s="20"/>
      <c r="X64" s="20"/>
      <c r="Y64" s="20"/>
      <c r="Z64" s="20"/>
      <c r="AA64" s="20"/>
      <c r="AB64" s="20"/>
      <c r="AC64" s="20"/>
      <c r="AD64" s="20"/>
      <c r="AE64" s="20"/>
      <c r="AF64" s="20"/>
      <c r="AG64" s="20"/>
      <c r="AH64" s="20"/>
      <c r="AI64" s="20"/>
    </row>
    <row r="65" spans="1:35" ht="9.75" customHeight="1">
      <c r="A65" s="133"/>
      <c r="B65" s="127" t="s">
        <v>103</v>
      </c>
      <c r="C65" s="138"/>
      <c r="D65" s="138"/>
      <c r="E65" s="138"/>
      <c r="F65" s="138"/>
      <c r="G65" s="138"/>
      <c r="H65" s="138"/>
      <c r="I65" s="138"/>
      <c r="J65" s="179"/>
      <c r="M65" s="20"/>
      <c r="N65" s="20"/>
      <c r="O65" s="20"/>
      <c r="P65" s="20"/>
      <c r="Q65" s="20"/>
      <c r="R65" s="20"/>
      <c r="S65" s="20"/>
      <c r="T65" s="20"/>
      <c r="U65" s="20"/>
      <c r="V65" s="20"/>
      <c r="W65" s="20"/>
      <c r="X65" s="20"/>
      <c r="Y65" s="20"/>
      <c r="Z65" s="20"/>
      <c r="AA65" s="20"/>
      <c r="AB65" s="20"/>
      <c r="AC65" s="20"/>
      <c r="AD65" s="20"/>
      <c r="AE65" s="20"/>
      <c r="AF65" s="20"/>
      <c r="AG65" s="20"/>
      <c r="AH65" s="20"/>
      <c r="AI65" s="20"/>
    </row>
    <row r="66" spans="1:35" ht="10.5" customHeight="1">
      <c r="A66" s="133"/>
      <c r="B66" s="127" t="s">
        <v>99</v>
      </c>
      <c r="C66" s="176">
        <v>2.94</v>
      </c>
      <c r="D66" s="176">
        <v>5.07</v>
      </c>
      <c r="E66" s="176">
        <v>5.56</v>
      </c>
      <c r="F66" s="138">
        <v>7.87</v>
      </c>
      <c r="G66" s="138">
        <v>11.6</v>
      </c>
      <c r="H66" s="138">
        <v>13.15</v>
      </c>
      <c r="I66" s="138">
        <v>19.78</v>
      </c>
      <c r="J66" s="179">
        <v>35.79</v>
      </c>
      <c r="M66" s="20"/>
      <c r="N66" s="20"/>
      <c r="O66" s="20"/>
      <c r="P66" s="20"/>
      <c r="Q66" s="20"/>
      <c r="R66" s="20"/>
      <c r="S66" s="20"/>
      <c r="T66" s="20"/>
      <c r="U66" s="20"/>
      <c r="V66" s="20"/>
      <c r="W66" s="20"/>
      <c r="X66" s="20"/>
      <c r="Y66" s="20"/>
      <c r="Z66" s="20"/>
      <c r="AA66" s="20"/>
      <c r="AB66" s="20"/>
      <c r="AC66" s="20"/>
      <c r="AD66" s="20"/>
      <c r="AE66" s="20"/>
      <c r="AF66" s="20"/>
      <c r="AG66" s="20"/>
      <c r="AH66" s="20"/>
      <c r="AI66" s="20"/>
    </row>
    <row r="67" spans="1:35" ht="2.4500000000000002" customHeight="1">
      <c r="A67" s="53"/>
      <c r="B67" s="97"/>
      <c r="C67" s="54"/>
      <c r="D67" s="54"/>
      <c r="E67" s="54"/>
      <c r="F67" s="55"/>
      <c r="G67" s="56"/>
      <c r="H67" s="57"/>
      <c r="I67" s="57"/>
      <c r="J67" s="182"/>
      <c r="M67" s="20"/>
      <c r="N67" s="20"/>
      <c r="O67" s="20"/>
      <c r="P67" s="20"/>
      <c r="Q67" s="20"/>
      <c r="R67" s="20"/>
      <c r="S67" s="20"/>
      <c r="T67" s="20"/>
      <c r="U67" s="20"/>
      <c r="V67" s="20"/>
      <c r="W67" s="20"/>
      <c r="X67" s="20"/>
      <c r="Y67" s="20"/>
      <c r="Z67" s="20"/>
      <c r="AA67" s="20"/>
      <c r="AB67" s="20"/>
      <c r="AC67" s="20"/>
      <c r="AD67" s="20"/>
      <c r="AE67" s="20"/>
      <c r="AF67" s="20"/>
      <c r="AG67" s="20"/>
      <c r="AH67" s="20"/>
      <c r="AI67" s="20"/>
    </row>
    <row r="68" spans="1:35" ht="10.5" customHeight="1">
      <c r="A68" s="104" t="s">
        <v>128</v>
      </c>
      <c r="B68" s="105"/>
      <c r="C68" s="59"/>
      <c r="D68" s="60"/>
      <c r="E68" s="105"/>
      <c r="F68" s="105"/>
      <c r="G68" s="105"/>
      <c r="H68" s="105"/>
      <c r="I68" s="20"/>
      <c r="J68" s="76" t="s">
        <v>127</v>
      </c>
      <c r="M68" s="20"/>
      <c r="N68" s="20"/>
      <c r="O68" s="20"/>
      <c r="P68" s="20"/>
      <c r="Q68" s="20"/>
      <c r="R68" s="20"/>
      <c r="S68" s="20"/>
      <c r="T68" s="20"/>
      <c r="U68" s="20"/>
      <c r="V68" s="20"/>
      <c r="W68" s="20"/>
      <c r="X68" s="20"/>
      <c r="Y68" s="20"/>
      <c r="Z68" s="20"/>
      <c r="AA68" s="20"/>
      <c r="AB68" s="20"/>
      <c r="AC68" s="20"/>
      <c r="AD68" s="20"/>
      <c r="AE68" s="20"/>
      <c r="AF68" s="20"/>
      <c r="AG68" s="20"/>
      <c r="AH68" s="20"/>
      <c r="AI68" s="20"/>
    </row>
    <row r="69" spans="1:35" customFormat="1" ht="9.6" customHeight="1"/>
    <row r="70" spans="1:35" customFormat="1" ht="9.6" customHeight="1"/>
    <row r="71" spans="1:35" customFormat="1" ht="9.6" customHeight="1"/>
    <row r="72" spans="1:35" customFormat="1" ht="9.6" customHeight="1"/>
    <row r="73" spans="1:35" customFormat="1" ht="9.6" customHeight="1"/>
    <row r="74" spans="1:35" customFormat="1" ht="9.6" customHeight="1"/>
    <row r="75" spans="1:35" customFormat="1" ht="9.6" customHeight="1"/>
    <row r="76" spans="1:35" customFormat="1" ht="9.6" customHeight="1"/>
    <row r="77" spans="1:35" customFormat="1" ht="9.6" customHeight="1"/>
    <row r="78" spans="1:35" customFormat="1" ht="9.6" customHeight="1"/>
    <row r="79" spans="1:35" customFormat="1" ht="9.6" customHeight="1"/>
    <row r="80" spans="1:35" customFormat="1" ht="9.6" customHeight="1"/>
    <row r="81" customFormat="1" ht="9.6" customHeight="1"/>
    <row r="82" customFormat="1" ht="9.6" customHeight="1"/>
    <row r="83" customFormat="1" ht="9.6" customHeight="1"/>
    <row r="84" customFormat="1" ht="9.6" customHeight="1"/>
    <row r="85" customFormat="1" ht="9.6" customHeight="1"/>
    <row r="86" customFormat="1" ht="9.6" customHeight="1"/>
    <row r="87" customFormat="1" ht="9.6" customHeight="1"/>
    <row r="88" customFormat="1" ht="9.6" customHeight="1"/>
    <row r="89" customFormat="1" ht="9.6" customHeight="1"/>
    <row r="90" customFormat="1" ht="9.6" customHeight="1"/>
    <row r="91" customFormat="1" ht="9.6" customHeight="1"/>
    <row r="92" customFormat="1" ht="9.6" customHeight="1"/>
    <row r="93" customFormat="1" ht="9.6" customHeight="1"/>
    <row r="94" customFormat="1" ht="9.6" customHeight="1"/>
    <row r="95" customFormat="1" ht="9.6" customHeight="1"/>
    <row r="96" customFormat="1" ht="9.6" customHeight="1"/>
    <row r="97" customFormat="1" ht="9.6" customHeight="1"/>
    <row r="98" customFormat="1" ht="9.6" customHeight="1"/>
    <row r="99" customFormat="1" ht="9.6" customHeight="1"/>
    <row r="100" customFormat="1" ht="9.6" customHeight="1"/>
    <row r="101" customFormat="1" ht="11.25" customHeight="1"/>
    <row r="102" customFormat="1" ht="11.25" customHeight="1"/>
    <row r="103" customFormat="1" ht="2.25" customHeight="1"/>
    <row r="104" customFormat="1" ht="9.75" customHeight="1"/>
    <row r="105" customFormat="1" ht="9.75" customHeight="1"/>
    <row r="106" customFormat="1" ht="9.75" customHeight="1"/>
    <row r="107" customFormat="1" ht="9.75" customHeight="1"/>
    <row r="108" customFormat="1" ht="10.5" customHeight="1"/>
    <row r="109" customFormat="1" ht="9.75" customHeight="1"/>
    <row r="110" customFormat="1" ht="9.75" customHeight="1"/>
    <row r="111" customFormat="1" ht="9.6" customHeight="1"/>
    <row r="112" customFormat="1" ht="9.75" customHeight="1"/>
    <row r="113" spans="1:10" customFormat="1" ht="9.75" customHeight="1"/>
    <row r="114" spans="1:10" customFormat="1" ht="9.75" customHeight="1"/>
    <row r="115" spans="1:10" customFormat="1" ht="10.15" customHeight="1"/>
    <row r="116" spans="1:10" customFormat="1" ht="10.15" customHeight="1"/>
    <row r="117" spans="1:10" customFormat="1" ht="2.25" customHeight="1"/>
    <row r="118" spans="1:10" customFormat="1" ht="11.1" customHeight="1"/>
    <row r="119" spans="1:10" customFormat="1" ht="9.6" customHeight="1"/>
    <row r="120" spans="1:10" customFormat="1" ht="10.5" customHeight="1"/>
    <row r="121" spans="1:10" customFormat="1" ht="10.5" customHeight="1"/>
    <row r="122" spans="1:10" customFormat="1" ht="10.5" customHeight="1"/>
    <row r="123" spans="1:10" customFormat="1" ht="1.9" customHeight="1"/>
    <row r="124" spans="1:10" customFormat="1" ht="11.25" customHeight="1"/>
    <row r="125" spans="1:10" customFormat="1" ht="10.5" customHeight="1"/>
    <row r="126" spans="1:10" ht="12.75">
      <c r="A126" s="36"/>
      <c r="B126" s="36"/>
      <c r="C126" s="103"/>
      <c r="D126" s="103"/>
      <c r="E126" s="103"/>
      <c r="F126" s="103"/>
      <c r="G126" s="103"/>
      <c r="H126" s="103"/>
      <c r="I126" s="103"/>
      <c r="J126" s="36"/>
    </row>
    <row r="127" spans="1:10" ht="12.75">
      <c r="D127" s="103"/>
      <c r="E127" s="103"/>
      <c r="F127" s="103"/>
      <c r="G127" s="103"/>
      <c r="H127" s="103"/>
      <c r="I127" s="103"/>
    </row>
  </sheetData>
  <mergeCells count="6">
    <mergeCell ref="B1:J1"/>
    <mergeCell ref="B2:J2"/>
    <mergeCell ref="B3:J3"/>
    <mergeCell ref="B4:J4"/>
    <mergeCell ref="A6:B8"/>
    <mergeCell ref="C6:J6"/>
  </mergeCells>
  <pageMargins left="1.5748031496062993" right="1.6535433070866143" top="0.59055118110236227" bottom="2.2834645669291338"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H214"/>
  <sheetViews>
    <sheetView zoomScale="140" zoomScaleNormal="140" workbookViewId="0">
      <selection activeCell="B1" sqref="B1:I1"/>
    </sheetView>
  </sheetViews>
  <sheetFormatPr baseColWidth="10" defaultColWidth="9.83203125" defaultRowHeight="11.25"/>
  <cols>
    <col min="1" max="1" width="0.83203125" customWidth="1"/>
    <col min="2" max="2" width="34.33203125" customWidth="1"/>
    <col min="3" max="4" width="7.6640625" style="43" customWidth="1"/>
    <col min="5" max="5" width="9.5" style="43" customWidth="1"/>
    <col min="6" max="6" width="7.6640625" style="43" customWidth="1"/>
    <col min="7" max="8" width="6.83203125" style="43" customWidth="1"/>
    <col min="9" max="9" width="7.33203125" style="43" customWidth="1"/>
    <col min="10" max="10" width="2.83203125" style="43" customWidth="1"/>
    <col min="11" max="12" width="7.83203125" customWidth="1"/>
    <col min="13" max="21" width="7.83203125" style="43" customWidth="1"/>
    <col min="22" max="22" width="6.83203125" customWidth="1"/>
    <col min="23" max="24" width="7.83203125" customWidth="1"/>
  </cols>
  <sheetData>
    <row r="1" spans="1:24" s="18" customFormat="1" ht="12" customHeight="1">
      <c r="B1" s="309" t="s">
        <v>123</v>
      </c>
      <c r="C1" s="309"/>
      <c r="D1" s="309"/>
      <c r="E1" s="309"/>
      <c r="F1" s="309"/>
      <c r="G1" s="309"/>
      <c r="H1" s="309"/>
      <c r="I1" s="309"/>
      <c r="J1" s="228"/>
      <c r="K1"/>
      <c r="L1"/>
      <c r="M1" s="228"/>
      <c r="N1" s="228"/>
      <c r="O1" s="228"/>
      <c r="P1" s="228"/>
      <c r="Q1" s="72"/>
      <c r="R1" s="72"/>
      <c r="S1" s="72"/>
      <c r="T1" s="72"/>
      <c r="U1" s="72"/>
      <c r="V1" s="19"/>
    </row>
    <row r="2" spans="1:24" s="16" customFormat="1" ht="11.25" customHeight="1">
      <c r="B2" s="310">
        <v>2013</v>
      </c>
      <c r="C2" s="310"/>
      <c r="D2" s="310"/>
      <c r="E2" s="310"/>
      <c r="F2" s="310"/>
      <c r="G2" s="310"/>
      <c r="H2" s="310"/>
      <c r="I2" s="310"/>
      <c r="J2" s="229"/>
      <c r="K2"/>
      <c r="L2"/>
      <c r="M2" s="229"/>
      <c r="N2" s="229"/>
      <c r="O2" s="229"/>
      <c r="P2" s="229"/>
      <c r="Q2" s="222"/>
      <c r="R2" s="222"/>
      <c r="S2" s="222"/>
      <c r="T2" s="222"/>
      <c r="U2" s="222"/>
      <c r="V2" s="4"/>
    </row>
    <row r="3" spans="1:24" s="16" customFormat="1" ht="11.25" customHeight="1">
      <c r="B3" s="302" t="s">
        <v>50</v>
      </c>
      <c r="C3" s="302"/>
      <c r="D3" s="302"/>
      <c r="E3" s="302"/>
      <c r="F3" s="302"/>
      <c r="G3" s="302"/>
      <c r="H3" s="302"/>
      <c r="I3" s="302"/>
      <c r="J3" s="227"/>
      <c r="K3"/>
      <c r="L3"/>
      <c r="M3" s="227"/>
      <c r="N3" s="227"/>
      <c r="O3" s="227"/>
      <c r="P3" s="227"/>
      <c r="Q3" s="223"/>
      <c r="R3" s="223"/>
      <c r="S3" s="223"/>
      <c r="T3" s="223"/>
      <c r="U3" s="223"/>
      <c r="V3" s="4"/>
    </row>
    <row r="4" spans="1:24" s="16" customFormat="1" ht="10.5" customHeight="1">
      <c r="B4" s="300" t="s">
        <v>47</v>
      </c>
      <c r="C4" s="300"/>
      <c r="D4" s="300"/>
      <c r="E4" s="300"/>
      <c r="F4" s="300"/>
      <c r="G4" s="300"/>
      <c r="H4" s="300"/>
      <c r="I4" s="300"/>
      <c r="J4" s="226"/>
      <c r="K4"/>
      <c r="L4"/>
      <c r="M4" s="226"/>
      <c r="N4" s="226"/>
      <c r="O4" s="226"/>
      <c r="P4" s="226"/>
      <c r="Q4" s="224"/>
      <c r="R4" s="224"/>
      <c r="S4" s="224"/>
      <c r="T4" s="224"/>
      <c r="U4" s="224"/>
      <c r="V4" s="4"/>
      <c r="W4" s="17"/>
      <c r="X4" s="17"/>
    </row>
    <row r="5" spans="1:24" ht="3.75" customHeight="1">
      <c r="B5" s="2"/>
      <c r="C5" s="44"/>
      <c r="D5" s="44"/>
      <c r="E5" s="44"/>
      <c r="F5" s="44"/>
      <c r="G5" s="44"/>
      <c r="H5" s="44"/>
      <c r="I5" s="44"/>
      <c r="J5" s="44"/>
      <c r="M5" s="44"/>
      <c r="N5" s="44"/>
      <c r="O5" s="44"/>
      <c r="P5" s="44"/>
      <c r="Q5" s="44"/>
      <c r="R5" s="44"/>
      <c r="S5" s="44"/>
      <c r="T5" s="44"/>
      <c r="U5" s="44"/>
      <c r="V5" s="1"/>
      <c r="W5" s="3"/>
      <c r="X5" s="3"/>
    </row>
    <row r="6" spans="1:24" s="14" customFormat="1" ht="11.25" customHeight="1">
      <c r="A6" s="312" t="s">
        <v>1</v>
      </c>
      <c r="B6" s="312"/>
      <c r="C6" s="297" t="s">
        <v>27</v>
      </c>
      <c r="D6" s="298"/>
      <c r="E6" s="298"/>
      <c r="F6" s="298"/>
      <c r="G6" s="298"/>
      <c r="H6" s="298"/>
      <c r="I6" s="299"/>
      <c r="J6" s="24"/>
      <c r="K6"/>
      <c r="L6"/>
      <c r="M6" s="24"/>
      <c r="N6" s="24"/>
      <c r="O6" s="24"/>
      <c r="P6" s="24"/>
      <c r="Q6" s="45"/>
      <c r="R6" s="45"/>
      <c r="S6" s="45"/>
      <c r="T6" s="45"/>
      <c r="U6" s="45"/>
      <c r="V6" s="24"/>
      <c r="W6" s="7"/>
      <c r="X6" s="7"/>
    </row>
    <row r="7" spans="1:24" s="14" customFormat="1" ht="12" customHeight="1">
      <c r="A7" s="312"/>
      <c r="B7" s="312"/>
      <c r="C7" s="303" t="s">
        <v>28</v>
      </c>
      <c r="D7" s="303" t="s">
        <v>29</v>
      </c>
      <c r="E7" s="303" t="s">
        <v>110</v>
      </c>
      <c r="F7" s="303" t="s">
        <v>106</v>
      </c>
      <c r="G7" s="304" t="s">
        <v>107</v>
      </c>
      <c r="H7" s="305"/>
      <c r="I7" s="306"/>
      <c r="J7" s="84"/>
      <c r="K7"/>
      <c r="L7"/>
      <c r="M7" s="84"/>
      <c r="N7" s="84"/>
      <c r="O7" s="84"/>
      <c r="P7" s="84"/>
      <c r="Q7" s="84"/>
      <c r="R7" s="84"/>
      <c r="S7" s="84"/>
      <c r="T7" s="84"/>
      <c r="U7" s="84"/>
      <c r="V7" s="38"/>
    </row>
    <row r="8" spans="1:24" s="14" customFormat="1" ht="10.5" customHeight="1">
      <c r="A8" s="312"/>
      <c r="B8" s="312"/>
      <c r="C8" s="303"/>
      <c r="D8" s="303"/>
      <c r="E8" s="303"/>
      <c r="F8" s="304"/>
      <c r="G8" s="167">
        <v>1</v>
      </c>
      <c r="H8" s="168">
        <v>2</v>
      </c>
      <c r="I8" s="169" t="s">
        <v>61</v>
      </c>
      <c r="J8" s="85"/>
      <c r="K8"/>
      <c r="L8"/>
      <c r="M8" s="85"/>
      <c r="N8" s="85"/>
      <c r="O8" s="85"/>
      <c r="P8" s="85"/>
      <c r="Q8" s="85"/>
      <c r="R8" s="85"/>
      <c r="S8" s="85"/>
      <c r="T8" s="85"/>
      <c r="U8" s="85"/>
      <c r="V8" s="96"/>
    </row>
    <row r="9" spans="1:24" s="8" customFormat="1" ht="11.25" customHeight="1">
      <c r="A9" s="312"/>
      <c r="B9" s="312"/>
      <c r="C9" s="303"/>
      <c r="D9" s="303"/>
      <c r="E9" s="303"/>
      <c r="F9" s="304"/>
      <c r="G9" s="225" t="s">
        <v>108</v>
      </c>
      <c r="H9" s="307" t="s">
        <v>109</v>
      </c>
      <c r="I9" s="308"/>
      <c r="J9" s="84"/>
      <c r="K9"/>
      <c r="L9"/>
      <c r="M9" s="84"/>
      <c r="N9" s="84"/>
      <c r="O9" s="84"/>
      <c r="P9" s="84"/>
      <c r="Q9" s="84"/>
      <c r="R9" s="84"/>
      <c r="S9" s="84"/>
      <c r="T9" s="84"/>
      <c r="U9" s="84"/>
      <c r="V9" s="25"/>
    </row>
    <row r="10" spans="1:24" s="8" customFormat="1" ht="2.25" customHeight="1">
      <c r="A10" s="170"/>
      <c r="B10" s="171"/>
      <c r="C10" s="166"/>
      <c r="D10" s="166"/>
      <c r="E10" s="166"/>
      <c r="F10" s="166" t="s">
        <v>30</v>
      </c>
      <c r="G10" s="172"/>
      <c r="H10" s="173"/>
      <c r="I10" s="174"/>
      <c r="J10" s="47"/>
      <c r="K10"/>
      <c r="L10"/>
      <c r="M10" s="47"/>
      <c r="N10" s="47"/>
      <c r="O10" s="47"/>
      <c r="P10" s="47"/>
      <c r="Q10" s="47"/>
      <c r="R10" s="47"/>
      <c r="S10" s="47"/>
      <c r="T10" s="47"/>
      <c r="U10" s="47"/>
      <c r="V10" s="25"/>
    </row>
    <row r="11" spans="1:24" s="8" customFormat="1" ht="9" customHeight="1">
      <c r="A11" s="133"/>
      <c r="B11" s="128" t="s">
        <v>64</v>
      </c>
      <c r="C11" s="135">
        <v>24.04</v>
      </c>
      <c r="D11" s="135">
        <v>22.52</v>
      </c>
      <c r="E11" s="135">
        <v>40.82</v>
      </c>
      <c r="F11" s="135">
        <v>43.22</v>
      </c>
      <c r="G11" s="135">
        <v>55.72</v>
      </c>
      <c r="H11" s="135">
        <v>71.83</v>
      </c>
      <c r="I11" s="136">
        <v>90.05</v>
      </c>
      <c r="J11" s="10"/>
      <c r="K11"/>
      <c r="L11"/>
    </row>
    <row r="12" spans="1:24" s="8" customFormat="1" ht="9" customHeight="1">
      <c r="A12" s="133"/>
      <c r="B12" s="127" t="s">
        <v>65</v>
      </c>
      <c r="C12" s="135">
        <v>17.440000000000001</v>
      </c>
      <c r="D12" s="135">
        <v>16.77</v>
      </c>
      <c r="E12" s="135">
        <v>26.92</v>
      </c>
      <c r="F12" s="135">
        <v>33</v>
      </c>
      <c r="G12" s="135">
        <f>23.71+15.71</f>
        <v>39.42</v>
      </c>
      <c r="H12" s="135">
        <f>30.74+20.51</f>
        <v>51.25</v>
      </c>
      <c r="I12" s="136">
        <f>37.74+24.04</f>
        <v>61.78</v>
      </c>
      <c r="J12" s="10"/>
      <c r="K12"/>
      <c r="L12"/>
    </row>
    <row r="13" spans="1:24" s="8" customFormat="1" ht="9" customHeight="1">
      <c r="A13" s="133"/>
      <c r="B13" s="199" t="s">
        <v>66</v>
      </c>
      <c r="C13" s="135">
        <v>1.9</v>
      </c>
      <c r="D13" s="135">
        <v>0.97</v>
      </c>
      <c r="E13" s="135">
        <v>3.19</v>
      </c>
      <c r="F13" s="135">
        <v>1.93</v>
      </c>
      <c r="G13" s="135">
        <v>3.91</v>
      </c>
      <c r="H13" s="135">
        <v>4.49</v>
      </c>
      <c r="I13" s="136">
        <v>5.38</v>
      </c>
      <c r="K13"/>
      <c r="L13"/>
    </row>
    <row r="14" spans="1:24" s="8" customFormat="1" ht="9" customHeight="1">
      <c r="A14" s="133"/>
      <c r="B14" s="199" t="s">
        <v>67</v>
      </c>
      <c r="C14" s="135">
        <v>2.25</v>
      </c>
      <c r="D14" s="135">
        <v>1.8</v>
      </c>
      <c r="E14" s="135">
        <v>3.53</v>
      </c>
      <c r="F14" s="135">
        <v>3.29</v>
      </c>
      <c r="G14" s="135">
        <v>5.09</v>
      </c>
      <c r="H14" s="135">
        <v>6.19</v>
      </c>
      <c r="I14" s="136">
        <v>8.7200000000000006</v>
      </c>
      <c r="K14"/>
      <c r="L14"/>
    </row>
    <row r="15" spans="1:24" s="8" customFormat="1" ht="9.75" customHeight="1">
      <c r="A15" s="133"/>
      <c r="B15" s="199" t="s">
        <v>68</v>
      </c>
      <c r="C15" s="135">
        <v>1.1599999999999999</v>
      </c>
      <c r="D15" s="135">
        <v>1.06</v>
      </c>
      <c r="E15" s="135">
        <v>3.05</v>
      </c>
      <c r="F15" s="135">
        <v>1.74</v>
      </c>
      <c r="G15" s="135">
        <v>3.17</v>
      </c>
      <c r="H15" s="135">
        <v>4.9400000000000004</v>
      </c>
      <c r="I15" s="136">
        <v>6.93</v>
      </c>
      <c r="J15" s="126"/>
      <c r="K15"/>
      <c r="L15"/>
      <c r="M15" s="8" t="s">
        <v>10</v>
      </c>
    </row>
    <row r="16" spans="1:24" s="8" customFormat="1" ht="9" customHeight="1">
      <c r="A16" s="133"/>
      <c r="B16" s="128" t="s">
        <v>6</v>
      </c>
      <c r="C16" s="135">
        <v>26.14</v>
      </c>
      <c r="D16" s="135">
        <v>23.61</v>
      </c>
      <c r="E16" s="135">
        <v>39.42</v>
      </c>
      <c r="F16" s="135">
        <v>62.01</v>
      </c>
      <c r="G16" s="135">
        <v>62.79</v>
      </c>
      <c r="H16" s="135">
        <v>76.58</v>
      </c>
      <c r="I16" s="136">
        <v>90.78</v>
      </c>
      <c r="J16" s="126"/>
      <c r="K16"/>
      <c r="L16"/>
    </row>
    <row r="17" spans="1:12" s="8" customFormat="1" ht="9" customHeight="1">
      <c r="A17" s="133"/>
      <c r="B17" s="128" t="s">
        <v>51</v>
      </c>
      <c r="C17" s="135">
        <v>13.49</v>
      </c>
      <c r="D17" s="135">
        <v>11.56</v>
      </c>
      <c r="E17" s="135">
        <v>19.989999999999998</v>
      </c>
      <c r="F17" s="135">
        <v>29.98</v>
      </c>
      <c r="G17" s="135">
        <v>30.31</v>
      </c>
      <c r="H17" s="135">
        <v>37.840000000000003</v>
      </c>
      <c r="I17" s="136">
        <v>45.07</v>
      </c>
      <c r="K17"/>
      <c r="L17"/>
    </row>
    <row r="18" spans="1:12" s="8" customFormat="1" ht="9" customHeight="1">
      <c r="A18" s="133"/>
      <c r="B18" s="128" t="s">
        <v>69</v>
      </c>
      <c r="C18" s="135">
        <v>5.19</v>
      </c>
      <c r="D18" s="135">
        <v>4.97</v>
      </c>
      <c r="E18" s="135">
        <v>5.52</v>
      </c>
      <c r="F18" s="135">
        <v>10.8</v>
      </c>
      <c r="G18" s="135">
        <v>9.16</v>
      </c>
      <c r="H18" s="135">
        <v>9.8699999999999992</v>
      </c>
      <c r="I18" s="136">
        <v>11.21</v>
      </c>
      <c r="K18"/>
      <c r="L18"/>
    </row>
    <row r="19" spans="1:12" s="8" customFormat="1" ht="9" customHeight="1">
      <c r="A19" s="133"/>
      <c r="B19" s="188" t="s">
        <v>17</v>
      </c>
      <c r="C19" s="135">
        <v>7.93</v>
      </c>
      <c r="D19" s="135">
        <v>8.9400000000000013</v>
      </c>
      <c r="E19" s="176">
        <v>18.309999999999999</v>
      </c>
      <c r="F19" s="135">
        <v>15.55</v>
      </c>
      <c r="G19" s="135">
        <f>8.75+0.47+6.74+6.54</f>
        <v>22.5</v>
      </c>
      <c r="H19" s="135">
        <f>12.35+0.55+9.37+7.97</f>
        <v>30.24</v>
      </c>
      <c r="I19" s="205">
        <f>16.63+0.58+11.09+8.98</f>
        <v>37.28</v>
      </c>
      <c r="K19"/>
      <c r="L19"/>
    </row>
    <row r="20" spans="1:12" s="8" customFormat="1" ht="9.75" customHeight="1">
      <c r="A20" s="133"/>
      <c r="B20" s="48" t="s">
        <v>52</v>
      </c>
      <c r="C20" s="135">
        <v>2.92</v>
      </c>
      <c r="D20" s="135">
        <v>2.93</v>
      </c>
      <c r="E20" s="135">
        <v>7.43</v>
      </c>
      <c r="F20" s="135">
        <v>5.15</v>
      </c>
      <c r="G20" s="135">
        <v>8.75</v>
      </c>
      <c r="H20" s="135">
        <v>12.35</v>
      </c>
      <c r="I20" s="136">
        <v>16.63</v>
      </c>
      <c r="J20" s="10"/>
      <c r="K20"/>
      <c r="L20"/>
    </row>
    <row r="21" spans="1:12" s="8" customFormat="1" ht="9.75" customHeight="1">
      <c r="A21" s="133"/>
      <c r="B21" s="128" t="s">
        <v>12</v>
      </c>
      <c r="C21" s="135">
        <v>9.14</v>
      </c>
      <c r="D21" s="135">
        <v>10.75</v>
      </c>
      <c r="E21" s="135">
        <v>14.47</v>
      </c>
      <c r="F21" s="135">
        <v>21.16</v>
      </c>
      <c r="G21" s="135">
        <v>21.78</v>
      </c>
      <c r="H21" s="135">
        <v>26.85</v>
      </c>
      <c r="I21" s="136">
        <v>31.59</v>
      </c>
      <c r="J21" s="10"/>
      <c r="K21"/>
      <c r="L21"/>
    </row>
    <row r="22" spans="1:12" s="8" customFormat="1" ht="9.75" customHeight="1">
      <c r="A22" s="133"/>
      <c r="B22" s="48" t="s">
        <v>57</v>
      </c>
      <c r="C22" s="135">
        <v>2.11</v>
      </c>
      <c r="D22" s="135">
        <v>2.59</v>
      </c>
      <c r="E22" s="135">
        <v>3.77</v>
      </c>
      <c r="F22" s="135">
        <v>5.08</v>
      </c>
      <c r="G22" s="135">
        <v>4.67</v>
      </c>
      <c r="H22" s="135">
        <v>5.91</v>
      </c>
      <c r="I22" s="136">
        <v>7.14</v>
      </c>
      <c r="K22"/>
      <c r="L22"/>
    </row>
    <row r="23" spans="1:12" s="8" customFormat="1" ht="9" customHeight="1">
      <c r="A23" s="133"/>
      <c r="B23" s="128" t="s">
        <v>7</v>
      </c>
      <c r="C23" s="135">
        <v>1.63</v>
      </c>
      <c r="D23" s="135">
        <v>2.21</v>
      </c>
      <c r="E23" s="135">
        <v>3.02</v>
      </c>
      <c r="F23" s="135">
        <v>4.51</v>
      </c>
      <c r="G23" s="135">
        <v>4.2</v>
      </c>
      <c r="H23" s="135">
        <v>5.38</v>
      </c>
      <c r="I23" s="136">
        <v>7.52</v>
      </c>
      <c r="K23"/>
      <c r="L23"/>
    </row>
    <row r="24" spans="1:12" s="8" customFormat="1" ht="9" customHeight="1">
      <c r="A24" s="133"/>
      <c r="B24" s="128" t="s">
        <v>15</v>
      </c>
      <c r="C24" s="135">
        <v>1.6800000000000002</v>
      </c>
      <c r="D24" s="135">
        <v>1.8899999999999997</v>
      </c>
      <c r="E24" s="135">
        <v>2.4600000000000004</v>
      </c>
      <c r="F24" s="135">
        <v>3.92</v>
      </c>
      <c r="G24" s="135">
        <f>7.65-4.2</f>
        <v>3.45</v>
      </c>
      <c r="H24" s="135">
        <f>9.25-5.38</f>
        <v>3.87</v>
      </c>
      <c r="I24" s="136">
        <f>12.67-7.52</f>
        <v>5.15</v>
      </c>
      <c r="K24"/>
      <c r="L24"/>
    </row>
    <row r="25" spans="1:12" s="8" customFormat="1" ht="9" customHeight="1">
      <c r="A25" s="133"/>
      <c r="B25" s="128" t="s">
        <v>87</v>
      </c>
      <c r="C25" s="135">
        <v>11.19</v>
      </c>
      <c r="D25" s="135">
        <v>16.739999999999998</v>
      </c>
      <c r="E25" s="135">
        <v>19.829999999999998</v>
      </c>
      <c r="F25" s="135">
        <v>28</v>
      </c>
      <c r="G25" s="135">
        <v>26.47</v>
      </c>
      <c r="H25" s="135">
        <v>32.24</v>
      </c>
      <c r="I25" s="136">
        <v>38.479999999999997</v>
      </c>
      <c r="K25"/>
      <c r="L25"/>
    </row>
    <row r="26" spans="1:12" s="8" customFormat="1" ht="9" customHeight="1">
      <c r="A26" s="133"/>
      <c r="B26" s="127" t="s">
        <v>88</v>
      </c>
      <c r="C26" s="135">
        <v>8.92</v>
      </c>
      <c r="D26" s="135">
        <v>13.19</v>
      </c>
      <c r="E26" s="135">
        <v>15.74</v>
      </c>
      <c r="F26" s="135">
        <v>22.09</v>
      </c>
      <c r="G26" s="135">
        <v>21.07</v>
      </c>
      <c r="H26" s="135">
        <v>25.9</v>
      </c>
      <c r="I26" s="136">
        <v>29.84</v>
      </c>
      <c r="K26"/>
      <c r="L26"/>
    </row>
    <row r="27" spans="1:12" s="8" customFormat="1" ht="9" customHeight="1">
      <c r="A27" s="133"/>
      <c r="B27" s="127" t="s">
        <v>89</v>
      </c>
      <c r="C27" s="135">
        <v>2.7199999999999998</v>
      </c>
      <c r="D27" s="135">
        <v>3.49</v>
      </c>
      <c r="E27" s="135">
        <v>4.1400000000000006</v>
      </c>
      <c r="F27" s="135">
        <v>5.84</v>
      </c>
      <c r="G27" s="135">
        <f>2.24+3.08</f>
        <v>5.32</v>
      </c>
      <c r="H27" s="135">
        <f>2.93+4.16</f>
        <v>7.09</v>
      </c>
      <c r="I27" s="136">
        <f>3.66+4.59</f>
        <v>8.25</v>
      </c>
      <c r="K27"/>
      <c r="L27"/>
    </row>
    <row r="28" spans="1:12" s="8" customFormat="1" ht="9" customHeight="1">
      <c r="A28" s="133"/>
      <c r="B28" s="200" t="s">
        <v>93</v>
      </c>
      <c r="C28" s="135">
        <v>2.11</v>
      </c>
      <c r="D28" s="135">
        <v>2.5299999999999998</v>
      </c>
      <c r="E28" s="135">
        <v>3.49</v>
      </c>
      <c r="F28" s="135">
        <v>4.55</v>
      </c>
      <c r="G28" s="135">
        <v>4.68</v>
      </c>
      <c r="H28" s="135">
        <v>6.46</v>
      </c>
      <c r="I28" s="136">
        <v>7.36</v>
      </c>
      <c r="K28"/>
      <c r="L28"/>
    </row>
    <row r="29" spans="1:12" s="8" customFormat="1" ht="9.75" customHeight="1">
      <c r="A29" s="133"/>
      <c r="B29" s="200" t="s">
        <v>94</v>
      </c>
      <c r="C29" s="135">
        <v>1.82</v>
      </c>
      <c r="D29" s="135">
        <v>3.27</v>
      </c>
      <c r="E29" s="135">
        <v>3.14</v>
      </c>
      <c r="F29" s="135">
        <v>5.46</v>
      </c>
      <c r="G29" s="135">
        <v>4.7699999999999996</v>
      </c>
      <c r="H29" s="135">
        <v>5.28</v>
      </c>
      <c r="I29" s="136">
        <v>6.61</v>
      </c>
      <c r="K29"/>
      <c r="L29"/>
    </row>
    <row r="30" spans="1:12" s="8" customFormat="1" ht="9" customHeight="1">
      <c r="A30" s="133"/>
      <c r="B30" s="127" t="s">
        <v>90</v>
      </c>
      <c r="C30" s="176">
        <v>0.63</v>
      </c>
      <c r="D30" s="135">
        <v>1.05</v>
      </c>
      <c r="E30" s="176">
        <v>1.67</v>
      </c>
      <c r="F30" s="135">
        <v>1.79</v>
      </c>
      <c r="G30" s="176">
        <f>0.46+1.86</f>
        <v>2.3200000000000003</v>
      </c>
      <c r="H30" s="176">
        <f>0.4+1.99</f>
        <v>2.39</v>
      </c>
      <c r="I30" s="205">
        <f>0.54+2.62</f>
        <v>3.16</v>
      </c>
      <c r="K30"/>
      <c r="L30"/>
    </row>
    <row r="31" spans="1:12" s="8" customFormat="1" ht="9" customHeight="1">
      <c r="A31" s="133"/>
      <c r="B31" s="127" t="s">
        <v>91</v>
      </c>
      <c r="C31" s="135">
        <v>1.48</v>
      </c>
      <c r="D31" s="135">
        <v>2.2799999999999998</v>
      </c>
      <c r="E31" s="135">
        <v>2.16</v>
      </c>
      <c r="F31" s="135">
        <v>3.8</v>
      </c>
      <c r="G31" s="135">
        <v>2.8</v>
      </c>
      <c r="H31" s="135">
        <v>3.6</v>
      </c>
      <c r="I31" s="136">
        <v>5.35</v>
      </c>
      <c r="K31"/>
      <c r="L31"/>
    </row>
    <row r="32" spans="1:12" s="8" customFormat="1" ht="9" customHeight="1">
      <c r="A32" s="133"/>
      <c r="B32" s="127" t="s">
        <v>82</v>
      </c>
      <c r="C32" s="135">
        <v>14.32</v>
      </c>
      <c r="D32" s="135">
        <v>18.75</v>
      </c>
      <c r="E32" s="135">
        <v>27.8</v>
      </c>
      <c r="F32" s="135">
        <v>35.6</v>
      </c>
      <c r="G32" s="135">
        <v>36.35</v>
      </c>
      <c r="H32" s="135">
        <v>42.42</v>
      </c>
      <c r="I32" s="136">
        <v>51.71</v>
      </c>
      <c r="K32"/>
      <c r="L32"/>
    </row>
    <row r="33" spans="1:31" s="8" customFormat="1" ht="9" customHeight="1">
      <c r="A33" s="133"/>
      <c r="B33" s="128" t="s">
        <v>83</v>
      </c>
      <c r="C33" s="135">
        <v>7.75</v>
      </c>
      <c r="D33" s="135">
        <v>11.24</v>
      </c>
      <c r="E33" s="135">
        <v>16.02</v>
      </c>
      <c r="F33" s="135">
        <v>21.09</v>
      </c>
      <c r="G33" s="135">
        <v>20.88</v>
      </c>
      <c r="H33" s="135">
        <v>24.09</v>
      </c>
      <c r="I33" s="136">
        <v>29.16</v>
      </c>
      <c r="J33" s="10"/>
      <c r="K33"/>
      <c r="L33"/>
    </row>
    <row r="34" spans="1:31" s="8" customFormat="1" ht="9" customHeight="1">
      <c r="A34" s="133"/>
      <c r="B34" s="199" t="s">
        <v>84</v>
      </c>
      <c r="C34" s="135">
        <v>0.56000000000000005</v>
      </c>
      <c r="D34" s="135">
        <v>0.76</v>
      </c>
      <c r="E34" s="135">
        <v>1.36</v>
      </c>
      <c r="F34" s="135">
        <v>1.48</v>
      </c>
      <c r="G34" s="135">
        <v>1.62</v>
      </c>
      <c r="H34" s="135">
        <v>1.74</v>
      </c>
      <c r="I34" s="136">
        <v>2.66</v>
      </c>
      <c r="J34" s="10"/>
      <c r="K34"/>
      <c r="L34"/>
    </row>
    <row r="35" spans="1:31" s="8" customFormat="1" ht="9" customHeight="1">
      <c r="A35" s="133"/>
      <c r="B35" s="201" t="s">
        <v>85</v>
      </c>
      <c r="C35" s="135"/>
      <c r="D35" s="135"/>
      <c r="E35" s="135"/>
      <c r="F35" s="135"/>
      <c r="G35" s="135"/>
      <c r="H35" s="135"/>
      <c r="I35" s="136"/>
      <c r="J35" s="10"/>
      <c r="K35"/>
      <c r="L35"/>
    </row>
    <row r="36" spans="1:31" s="8" customFormat="1" ht="9" customHeight="1">
      <c r="A36" s="133"/>
      <c r="B36" s="198" t="s">
        <v>86</v>
      </c>
      <c r="C36" s="135">
        <v>2.36</v>
      </c>
      <c r="D36" s="135">
        <v>2.68</v>
      </c>
      <c r="E36" s="135">
        <v>3.62</v>
      </c>
      <c r="F36" s="135">
        <v>5.25</v>
      </c>
      <c r="G36" s="135">
        <v>5.61</v>
      </c>
      <c r="H36" s="135">
        <v>5.88</v>
      </c>
      <c r="I36" s="136">
        <v>6.92</v>
      </c>
      <c r="K36"/>
      <c r="L36"/>
    </row>
    <row r="37" spans="1:31" s="8" customFormat="1" ht="9.75" customHeight="1">
      <c r="A37" s="133"/>
      <c r="B37" s="128" t="s">
        <v>92</v>
      </c>
      <c r="C37" s="135">
        <v>2.78</v>
      </c>
      <c r="D37" s="135">
        <v>3.13</v>
      </c>
      <c r="E37" s="135">
        <v>4.1900000000000004</v>
      </c>
      <c r="F37" s="135">
        <v>6.25</v>
      </c>
      <c r="G37" s="135">
        <v>5.55</v>
      </c>
      <c r="H37" s="135">
        <v>7.24</v>
      </c>
      <c r="I37" s="136">
        <v>8.3000000000000007</v>
      </c>
      <c r="J37" s="10"/>
      <c r="K37"/>
      <c r="L37"/>
    </row>
    <row r="38" spans="1:31" s="8" customFormat="1" ht="9" customHeight="1">
      <c r="A38" s="133"/>
      <c r="B38" s="129" t="s">
        <v>100</v>
      </c>
      <c r="C38" s="135">
        <v>0.7</v>
      </c>
      <c r="D38" s="135">
        <v>0.6</v>
      </c>
      <c r="E38" s="135">
        <v>2.11</v>
      </c>
      <c r="F38" s="135">
        <v>0.99</v>
      </c>
      <c r="G38" s="135">
        <v>2.27</v>
      </c>
      <c r="H38" s="135">
        <v>2.99</v>
      </c>
      <c r="I38" s="136">
        <v>4.1399999999999997</v>
      </c>
      <c r="J38" s="10"/>
      <c r="K38"/>
      <c r="L38"/>
    </row>
    <row r="39" spans="1:31" s="8" customFormat="1" ht="9" customHeight="1">
      <c r="A39" s="133"/>
      <c r="B39" s="127" t="s">
        <v>54</v>
      </c>
      <c r="C39" s="176">
        <v>0.39999999999999997</v>
      </c>
      <c r="D39" s="135">
        <v>0.77</v>
      </c>
      <c r="E39" s="176">
        <v>1</v>
      </c>
      <c r="F39" s="135">
        <v>1.4</v>
      </c>
      <c r="G39" s="176">
        <f>0.94+0.12</f>
        <v>1.06</v>
      </c>
      <c r="H39" s="176">
        <f>1.46+0.21</f>
        <v>1.67</v>
      </c>
      <c r="I39" s="205">
        <f>2.13+0.31</f>
        <v>2.44</v>
      </c>
      <c r="K39"/>
      <c r="L39"/>
    </row>
    <row r="40" spans="1:31" s="8" customFormat="1" ht="9.75" customHeight="1">
      <c r="A40" s="133"/>
      <c r="B40" s="127" t="s">
        <v>70</v>
      </c>
      <c r="C40" s="135">
        <v>1.65</v>
      </c>
      <c r="D40" s="135">
        <v>1.9</v>
      </c>
      <c r="E40" s="135">
        <v>3.09</v>
      </c>
      <c r="F40" s="135">
        <v>3.49</v>
      </c>
      <c r="G40" s="135">
        <v>4.1500000000000004</v>
      </c>
      <c r="H40" s="135">
        <v>6.24</v>
      </c>
      <c r="I40" s="136">
        <v>7.36</v>
      </c>
      <c r="K40"/>
      <c r="L40"/>
    </row>
    <row r="41" spans="1:31" s="8" customFormat="1" ht="10.5" customHeight="1">
      <c r="A41" s="133"/>
      <c r="B41" s="127" t="s">
        <v>95</v>
      </c>
      <c r="C41" s="135">
        <v>6.78</v>
      </c>
      <c r="D41" s="135">
        <v>9.0399999999999991</v>
      </c>
      <c r="E41" s="135">
        <v>14.290000000000001</v>
      </c>
      <c r="F41" s="135">
        <v>14.59</v>
      </c>
      <c r="G41" s="135">
        <v>18.690000000000001</v>
      </c>
      <c r="H41" s="135">
        <v>23.75</v>
      </c>
      <c r="I41" s="136">
        <v>30.520000000000003</v>
      </c>
      <c r="K41"/>
      <c r="L41"/>
    </row>
    <row r="42" spans="1:31" s="8" customFormat="1" ht="10.5" customHeight="1">
      <c r="A42" s="133"/>
      <c r="B42" s="127" t="s">
        <v>101</v>
      </c>
      <c r="C42" s="137"/>
      <c r="D42" s="135"/>
      <c r="E42" s="135"/>
      <c r="F42" s="135"/>
      <c r="G42" s="135"/>
      <c r="H42" s="138"/>
      <c r="I42" s="139"/>
      <c r="J42" s="10"/>
      <c r="K42"/>
      <c r="L42"/>
    </row>
    <row r="43" spans="1:31" s="8" customFormat="1" ht="12" customHeight="1">
      <c r="A43" s="133"/>
      <c r="B43" s="128" t="s">
        <v>71</v>
      </c>
      <c r="C43" s="135">
        <v>7.81</v>
      </c>
      <c r="D43" s="135">
        <v>7.26</v>
      </c>
      <c r="E43" s="135">
        <v>12.45</v>
      </c>
      <c r="F43" s="135">
        <v>13.12</v>
      </c>
      <c r="G43" s="135">
        <v>19.05</v>
      </c>
      <c r="H43" s="135">
        <v>18.54</v>
      </c>
      <c r="I43" s="136">
        <v>23.24</v>
      </c>
      <c r="J43" s="10"/>
      <c r="K43"/>
      <c r="L43"/>
    </row>
    <row r="44" spans="1:31" s="8" customFormat="1" ht="9.75" customHeight="1">
      <c r="A44" s="133"/>
      <c r="B44" s="127" t="s">
        <v>98</v>
      </c>
      <c r="C44" s="137">
        <v>1.79</v>
      </c>
      <c r="D44" s="135">
        <v>1.1000000000000001</v>
      </c>
      <c r="E44" s="135">
        <v>1.45</v>
      </c>
      <c r="F44" s="135">
        <v>1.55</v>
      </c>
      <c r="G44" s="135">
        <v>2.12</v>
      </c>
      <c r="H44" s="138">
        <v>1.98</v>
      </c>
      <c r="I44" s="139">
        <v>2.38</v>
      </c>
      <c r="K44"/>
      <c r="L44"/>
    </row>
    <row r="45" spans="1:31" s="8" customFormat="1" ht="4.5" customHeight="1">
      <c r="A45" s="133"/>
      <c r="B45" s="128"/>
      <c r="C45" s="135"/>
      <c r="D45" s="135"/>
      <c r="E45" s="135"/>
      <c r="F45" s="135"/>
      <c r="G45" s="135"/>
      <c r="H45" s="138"/>
      <c r="I45" s="139"/>
      <c r="K45"/>
      <c r="L45"/>
    </row>
    <row r="46" spans="1:31" s="8" customFormat="1" ht="9.75" customHeight="1">
      <c r="A46" s="133"/>
      <c r="B46" s="51" t="s">
        <v>18</v>
      </c>
      <c r="C46" s="140">
        <v>120.01</v>
      </c>
      <c r="D46" s="140">
        <v>131.94</v>
      </c>
      <c r="E46" s="140">
        <v>206.23</v>
      </c>
      <c r="F46" s="140">
        <v>262.45</v>
      </c>
      <c r="G46" s="140">
        <v>290.02999999999997</v>
      </c>
      <c r="H46" s="140">
        <v>355.41</v>
      </c>
      <c r="I46" s="141">
        <v>434.48</v>
      </c>
      <c r="J46" s="10"/>
      <c r="K46"/>
      <c r="L46"/>
    </row>
    <row r="47" spans="1:31" s="8" customFormat="1" ht="4.5" customHeight="1">
      <c r="A47" s="133"/>
      <c r="B47" s="51"/>
      <c r="C47" s="142"/>
      <c r="D47" s="142"/>
      <c r="E47" s="142"/>
      <c r="F47" s="142"/>
      <c r="G47" s="142"/>
      <c r="H47" s="142"/>
      <c r="I47" s="143"/>
      <c r="J47" s="10"/>
      <c r="K47"/>
      <c r="L47"/>
    </row>
    <row r="48" spans="1:31" s="8" customFormat="1" ht="9" customHeight="1">
      <c r="A48" s="157"/>
      <c r="B48" s="128" t="s">
        <v>8</v>
      </c>
      <c r="C48" s="49">
        <v>19.850000000000001</v>
      </c>
      <c r="D48" s="49">
        <v>17.73</v>
      </c>
      <c r="E48" s="49">
        <v>30.27</v>
      </c>
      <c r="F48" s="49">
        <v>33.32</v>
      </c>
      <c r="G48" s="49">
        <v>44.29</v>
      </c>
      <c r="H48" s="49">
        <v>51.36</v>
      </c>
      <c r="I48" s="206">
        <v>60.66</v>
      </c>
      <c r="J48" s="49"/>
      <c r="K48"/>
      <c r="L48"/>
      <c r="M48" s="49"/>
      <c r="N48" s="49"/>
      <c r="O48" s="49"/>
      <c r="P48" s="49"/>
      <c r="Q48" s="49"/>
      <c r="R48" s="49"/>
      <c r="S48" s="49"/>
      <c r="T48" s="49"/>
      <c r="U48" s="49"/>
      <c r="V48" s="21"/>
      <c r="X48" s="8" t="s">
        <v>10</v>
      </c>
      <c r="AD48" s="20"/>
      <c r="AE48" s="10"/>
    </row>
    <row r="49" spans="1:34" s="8" customFormat="1" ht="9" customHeight="1">
      <c r="A49" s="157"/>
      <c r="B49" s="128" t="s">
        <v>72</v>
      </c>
      <c r="C49" s="176">
        <v>4.4400000000000004</v>
      </c>
      <c r="D49" s="49">
        <v>5.5600000000000005</v>
      </c>
      <c r="E49" s="176">
        <v>5.18</v>
      </c>
      <c r="F49" s="49">
        <v>9.9</v>
      </c>
      <c r="G49" s="176">
        <f>7.19+0.35+0.88</f>
        <v>8.42</v>
      </c>
      <c r="H49" s="176">
        <f>8.47+0.4+0.8</f>
        <v>9.6700000000000017</v>
      </c>
      <c r="I49" s="205">
        <f>10.3+0.44</f>
        <v>10.74</v>
      </c>
      <c r="J49" s="49"/>
      <c r="K49"/>
      <c r="L49"/>
      <c r="M49" s="49"/>
      <c r="N49" s="49"/>
      <c r="O49" s="49"/>
      <c r="P49" s="49"/>
      <c r="Q49" s="49"/>
      <c r="R49" s="49"/>
      <c r="S49" s="49"/>
      <c r="T49" s="49"/>
      <c r="U49" s="49"/>
      <c r="V49" s="21"/>
      <c r="AD49" s="20"/>
      <c r="AE49" s="20"/>
    </row>
    <row r="50" spans="1:34" s="8" customFormat="1" ht="9" customHeight="1">
      <c r="A50" s="157"/>
      <c r="B50" s="202" t="s">
        <v>80</v>
      </c>
      <c r="C50" s="49">
        <v>1.1600000000000001</v>
      </c>
      <c r="D50" s="49">
        <v>1.6</v>
      </c>
      <c r="E50" s="176">
        <v>1.98</v>
      </c>
      <c r="F50" s="49">
        <v>2.48</v>
      </c>
      <c r="G50" s="49">
        <f>0.76+1.67</f>
        <v>2.4299999999999997</v>
      </c>
      <c r="H50" s="49">
        <f>0.77+1.39</f>
        <v>2.16</v>
      </c>
      <c r="I50" s="205">
        <f>0.89+1.92</f>
        <v>2.81</v>
      </c>
      <c r="J50" s="49"/>
      <c r="K50"/>
      <c r="L50"/>
      <c r="M50" s="49"/>
      <c r="N50" s="49"/>
      <c r="O50" s="49"/>
      <c r="P50" s="49"/>
      <c r="Q50" s="49"/>
      <c r="R50" s="49"/>
      <c r="S50" s="49"/>
      <c r="T50" s="49"/>
      <c r="U50" s="49"/>
      <c r="V50" s="21"/>
      <c r="AD50" s="20"/>
      <c r="AE50" s="20"/>
    </row>
    <row r="51" spans="1:34" s="8" customFormat="1" ht="9" customHeight="1">
      <c r="A51" s="157"/>
      <c r="B51" s="202" t="s">
        <v>73</v>
      </c>
      <c r="C51" s="49">
        <v>4.95</v>
      </c>
      <c r="D51" s="49">
        <v>4.1500000000000004</v>
      </c>
      <c r="E51" s="49">
        <v>5.66</v>
      </c>
      <c r="F51" s="49">
        <v>8.52</v>
      </c>
      <c r="G51" s="49">
        <v>9.7799999999999994</v>
      </c>
      <c r="H51" s="49">
        <v>12.26</v>
      </c>
      <c r="I51" s="206">
        <v>14.34</v>
      </c>
      <c r="J51" s="49"/>
      <c r="K51"/>
      <c r="L51"/>
      <c r="M51" s="49"/>
      <c r="N51" s="49"/>
      <c r="O51" s="49"/>
      <c r="P51" s="49"/>
      <c r="Q51" s="49"/>
      <c r="R51" s="49"/>
      <c r="S51" s="49"/>
      <c r="T51" s="49"/>
      <c r="U51" s="49"/>
      <c r="V51" s="21"/>
      <c r="AD51" s="20"/>
      <c r="AE51" s="20"/>
    </row>
    <row r="52" spans="1:34" s="8" customFormat="1" ht="9" customHeight="1">
      <c r="A52" s="157"/>
      <c r="B52" s="202" t="s">
        <v>74</v>
      </c>
      <c r="C52" s="49">
        <v>4.8499999999999996</v>
      </c>
      <c r="D52" s="49">
        <v>2.74</v>
      </c>
      <c r="E52" s="49">
        <v>8.8000000000000007</v>
      </c>
      <c r="F52" s="49">
        <v>5.66</v>
      </c>
      <c r="G52" s="49">
        <f>5.4+5.14+1.43</f>
        <v>11.969999999999999</v>
      </c>
      <c r="H52" s="49">
        <f>5.39+6.99+1.65</f>
        <v>14.03</v>
      </c>
      <c r="I52" s="205">
        <f>6.61+8.12+1.73</f>
        <v>16.46</v>
      </c>
      <c r="J52" s="49"/>
      <c r="K52"/>
      <c r="L52"/>
      <c r="M52" s="49"/>
      <c r="N52" s="49"/>
      <c r="O52" s="49"/>
      <c r="P52" s="49"/>
      <c r="Q52" s="49"/>
      <c r="R52" s="49"/>
      <c r="S52" s="49"/>
      <c r="T52" s="49"/>
      <c r="U52" s="49"/>
      <c r="V52" s="21"/>
      <c r="AE52" s="20"/>
    </row>
    <row r="53" spans="1:34" s="8" customFormat="1" ht="9" customHeight="1">
      <c r="A53" s="157"/>
      <c r="B53" s="202" t="s">
        <v>102</v>
      </c>
      <c r="C53" s="176">
        <v>3.83</v>
      </c>
      <c r="D53" s="49">
        <v>3.26</v>
      </c>
      <c r="E53" s="176">
        <v>7.5500000000000007</v>
      </c>
      <c r="F53" s="49">
        <v>6.2399999999999993</v>
      </c>
      <c r="G53" s="176">
        <f>9.24+0.42+0.93</f>
        <v>10.59</v>
      </c>
      <c r="H53" s="176">
        <f>10.88+0.25+0.8</f>
        <v>11.930000000000001</v>
      </c>
      <c r="I53" s="205">
        <f>13.6+0.77</f>
        <v>14.37</v>
      </c>
      <c r="J53" s="49"/>
      <c r="K53"/>
      <c r="L53"/>
      <c r="M53" s="49"/>
      <c r="N53" s="49"/>
      <c r="O53" s="49"/>
      <c r="P53" s="49"/>
      <c r="Q53" s="49"/>
      <c r="R53" s="49"/>
      <c r="S53" s="49"/>
      <c r="T53" s="49"/>
      <c r="U53" s="49"/>
      <c r="V53" s="21"/>
      <c r="AE53" s="20"/>
    </row>
    <row r="54" spans="1:34" s="8" customFormat="1" ht="9.75" customHeight="1">
      <c r="A54" s="157"/>
      <c r="B54" s="128" t="s">
        <v>104</v>
      </c>
      <c r="C54" s="49">
        <v>22.21</v>
      </c>
      <c r="D54" s="49">
        <v>11.67</v>
      </c>
      <c r="E54" s="49">
        <v>10.65</v>
      </c>
      <c r="F54" s="49">
        <v>37.68</v>
      </c>
      <c r="G54" s="49">
        <v>27.2</v>
      </c>
      <c r="H54" s="49">
        <v>27.95</v>
      </c>
      <c r="I54" s="206">
        <v>29.02</v>
      </c>
      <c r="J54" s="49"/>
      <c r="K54"/>
      <c r="L54"/>
      <c r="M54" s="49"/>
      <c r="N54" s="49"/>
      <c r="O54" s="49"/>
      <c r="P54" s="49"/>
      <c r="Q54" s="49"/>
      <c r="R54" s="49"/>
      <c r="S54" s="49"/>
      <c r="T54" s="49"/>
      <c r="U54" s="49"/>
      <c r="V54" s="22"/>
      <c r="AE54" s="20"/>
    </row>
    <row r="55" spans="1:34" s="8" customFormat="1" ht="9.75" customHeight="1">
      <c r="A55" s="157"/>
      <c r="B55" s="127" t="s">
        <v>113</v>
      </c>
      <c r="C55" s="49">
        <v>4.38</v>
      </c>
      <c r="D55" s="49">
        <v>2.1800000000000002</v>
      </c>
      <c r="E55" s="207">
        <v>1.3</v>
      </c>
      <c r="F55" s="49">
        <v>6.15</v>
      </c>
      <c r="G55" s="49">
        <v>4.17</v>
      </c>
      <c r="H55" s="49">
        <v>4.16</v>
      </c>
      <c r="I55" s="205">
        <v>3.47</v>
      </c>
      <c r="J55" s="49"/>
      <c r="K55"/>
      <c r="L55"/>
      <c r="M55" s="49"/>
      <c r="N55" s="49"/>
      <c r="O55" s="49"/>
      <c r="P55" s="49"/>
      <c r="Q55" s="49"/>
      <c r="R55" s="49"/>
      <c r="S55" s="49"/>
      <c r="T55" s="49"/>
      <c r="U55" s="49"/>
      <c r="V55" s="22"/>
      <c r="AE55" s="20"/>
      <c r="AH55" s="13"/>
    </row>
    <row r="56" spans="1:34" s="8" customFormat="1" ht="9.75" customHeight="1">
      <c r="A56" s="157"/>
      <c r="B56" s="202" t="s">
        <v>75</v>
      </c>
      <c r="C56" s="49">
        <v>8.15</v>
      </c>
      <c r="D56" s="49">
        <v>7.17</v>
      </c>
      <c r="E56" s="49">
        <v>6.75</v>
      </c>
      <c r="F56" s="49">
        <v>18.77</v>
      </c>
      <c r="G56" s="49">
        <v>11.64</v>
      </c>
      <c r="H56" s="49">
        <v>11.56</v>
      </c>
      <c r="I56" s="206">
        <v>13.02</v>
      </c>
      <c r="J56" s="49"/>
      <c r="K56"/>
      <c r="L56"/>
      <c r="M56" s="49"/>
      <c r="N56" s="49"/>
      <c r="O56" s="49"/>
      <c r="P56" s="49"/>
      <c r="Q56" s="49"/>
      <c r="R56" s="49"/>
      <c r="S56" s="49"/>
      <c r="T56" s="49"/>
      <c r="U56" s="49"/>
      <c r="V56" s="21"/>
      <c r="AE56" s="20"/>
      <c r="AH56" s="13"/>
    </row>
    <row r="57" spans="1:34" s="8" customFormat="1" ht="9.75" customHeight="1">
      <c r="A57" s="157"/>
      <c r="B57" s="200" t="s">
        <v>76</v>
      </c>
      <c r="C57" s="49">
        <v>9.68</v>
      </c>
      <c r="D57" s="49">
        <v>2.3199999999999998</v>
      </c>
      <c r="E57" s="49">
        <v>2.6</v>
      </c>
      <c r="F57" s="49">
        <v>12.76</v>
      </c>
      <c r="G57" s="49">
        <v>11.39</v>
      </c>
      <c r="H57" s="49">
        <v>12.23</v>
      </c>
      <c r="I57" s="206">
        <v>12.53</v>
      </c>
      <c r="J57" s="49"/>
      <c r="K57"/>
      <c r="L57"/>
      <c r="M57" s="49"/>
      <c r="N57" s="49"/>
      <c r="O57" s="49"/>
      <c r="P57" s="49"/>
      <c r="Q57" s="49"/>
      <c r="R57" s="49"/>
      <c r="S57" s="49"/>
      <c r="T57" s="49"/>
      <c r="U57" s="49"/>
      <c r="V57" s="22"/>
      <c r="AE57" s="20"/>
      <c r="AH57" s="6"/>
    </row>
    <row r="58" spans="1:34" s="8" customFormat="1" ht="9" customHeight="1">
      <c r="A58" s="157"/>
      <c r="B58" s="128" t="s">
        <v>9</v>
      </c>
      <c r="C58" s="49">
        <v>15.68</v>
      </c>
      <c r="D58" s="49">
        <v>10.71</v>
      </c>
      <c r="E58" s="176">
        <v>19.54</v>
      </c>
      <c r="F58" s="49">
        <v>18.850000000000001</v>
      </c>
      <c r="G58" s="49">
        <v>23.31</v>
      </c>
      <c r="H58" s="49">
        <v>17.399999999999999</v>
      </c>
      <c r="I58" s="205">
        <v>14.42</v>
      </c>
      <c r="J58" s="49"/>
      <c r="K58"/>
      <c r="L58"/>
      <c r="M58" s="49"/>
      <c r="N58" s="49"/>
      <c r="O58" s="49"/>
      <c r="P58" s="49" t="s">
        <v>10</v>
      </c>
      <c r="Q58" s="49"/>
      <c r="R58" s="49"/>
      <c r="S58" s="49"/>
      <c r="T58" s="49"/>
      <c r="U58" s="49"/>
      <c r="V58" s="21"/>
      <c r="X58" s="8" t="s">
        <v>10</v>
      </c>
      <c r="AE58" s="20"/>
      <c r="AH58" s="6"/>
    </row>
    <row r="59" spans="1:34" s="11" customFormat="1" ht="9.75" customHeight="1">
      <c r="A59" s="157"/>
      <c r="B59" s="208" t="s">
        <v>14</v>
      </c>
      <c r="C59" s="209"/>
      <c r="D59" s="209"/>
      <c r="E59" s="209"/>
      <c r="F59" s="209"/>
      <c r="G59" s="209"/>
      <c r="H59" s="210"/>
      <c r="I59" s="211"/>
      <c r="J59" s="52"/>
      <c r="K59"/>
      <c r="L59"/>
      <c r="M59" s="52"/>
      <c r="N59" s="52"/>
      <c r="O59" s="52"/>
      <c r="P59" s="52"/>
      <c r="Q59" s="52"/>
      <c r="R59" s="52"/>
      <c r="S59" s="52"/>
      <c r="T59" s="52"/>
      <c r="U59" s="52"/>
      <c r="V59" s="39"/>
      <c r="W59" s="8"/>
      <c r="X59" s="20"/>
    </row>
    <row r="60" spans="1:34" ht="9.75" customHeight="1">
      <c r="A60" s="157"/>
      <c r="B60" s="212" t="s">
        <v>19</v>
      </c>
      <c r="C60" s="52">
        <v>177.75</v>
      </c>
      <c r="D60" s="52">
        <v>172.05</v>
      </c>
      <c r="E60" s="52">
        <v>266.69</v>
      </c>
      <c r="F60" s="52">
        <v>352.29</v>
      </c>
      <c r="G60" s="52">
        <v>384.83</v>
      </c>
      <c r="H60" s="52">
        <v>452.11</v>
      </c>
      <c r="I60" s="211">
        <v>538.58000000000004</v>
      </c>
      <c r="J60" s="52"/>
      <c r="M60" s="52"/>
      <c r="N60" s="52"/>
      <c r="O60" s="52"/>
      <c r="P60" s="52"/>
      <c r="Q60" s="52"/>
      <c r="R60" s="52"/>
      <c r="S60" s="52"/>
      <c r="T60" s="52"/>
      <c r="U60" s="52"/>
      <c r="V60" s="23"/>
      <c r="W60" s="8"/>
      <c r="X60" s="8"/>
    </row>
    <row r="61" spans="1:34" s="20" customFormat="1" ht="4.5" customHeight="1">
      <c r="A61" s="133"/>
      <c r="B61" s="51"/>
      <c r="C61" s="142"/>
      <c r="D61" s="142"/>
      <c r="E61" s="142"/>
      <c r="F61" s="142"/>
      <c r="G61" s="142"/>
      <c r="H61" s="142"/>
      <c r="I61" s="143"/>
      <c r="J61" s="157"/>
      <c r="L61"/>
    </row>
    <row r="62" spans="1:34" ht="9.75" customHeight="1">
      <c r="A62" s="157"/>
      <c r="B62" s="208" t="s">
        <v>11</v>
      </c>
      <c r="C62" s="50"/>
      <c r="D62" s="50"/>
      <c r="E62" s="50"/>
      <c r="F62" s="50"/>
      <c r="G62" s="50"/>
      <c r="H62" s="50"/>
      <c r="I62" s="213"/>
      <c r="J62" s="86"/>
      <c r="M62" s="86"/>
      <c r="N62" s="86"/>
      <c r="O62" s="86"/>
      <c r="P62" s="86"/>
      <c r="Q62" s="86"/>
      <c r="R62" s="86"/>
      <c r="S62" s="86"/>
      <c r="T62" s="86"/>
      <c r="U62" s="86"/>
      <c r="V62" s="3"/>
      <c r="W62" s="8"/>
      <c r="X62" s="20"/>
    </row>
    <row r="63" spans="1:34" ht="9" customHeight="1">
      <c r="A63" s="157"/>
      <c r="B63" s="127" t="s">
        <v>13</v>
      </c>
      <c r="C63" s="49"/>
      <c r="D63" s="49"/>
      <c r="E63" s="49"/>
      <c r="F63" s="49"/>
      <c r="G63" s="49"/>
      <c r="H63" s="50"/>
      <c r="I63" s="214"/>
      <c r="J63" s="50"/>
      <c r="M63" s="50"/>
      <c r="N63" s="50"/>
      <c r="O63" s="50"/>
      <c r="P63" s="50"/>
      <c r="Q63" s="50"/>
      <c r="R63" s="50"/>
      <c r="S63" s="50"/>
      <c r="T63" s="50"/>
      <c r="U63" s="50"/>
      <c r="V63" s="12"/>
      <c r="W63" s="8"/>
      <c r="X63" s="20"/>
    </row>
    <row r="64" spans="1:34" ht="10.5" customHeight="1">
      <c r="A64" s="157"/>
      <c r="B64" s="127" t="s">
        <v>105</v>
      </c>
      <c r="C64" s="49">
        <v>79.2</v>
      </c>
      <c r="D64" s="49">
        <v>52.32</v>
      </c>
      <c r="E64" s="49">
        <v>59.57</v>
      </c>
      <c r="F64" s="49">
        <v>124.85</v>
      </c>
      <c r="G64" s="49">
        <v>114.11</v>
      </c>
      <c r="H64" s="49">
        <v>130.03</v>
      </c>
      <c r="I64" s="206">
        <v>142.19</v>
      </c>
      <c r="J64" s="49"/>
      <c r="M64" s="49"/>
      <c r="N64" s="49"/>
      <c r="O64" s="49"/>
      <c r="P64" s="49"/>
      <c r="Q64" s="49"/>
      <c r="R64" s="49"/>
      <c r="S64" s="49"/>
      <c r="T64" s="49"/>
      <c r="U64" s="49"/>
      <c r="V64" s="6"/>
      <c r="W64" s="8"/>
      <c r="X64" s="20"/>
    </row>
    <row r="65" spans="1:24" s="184" customFormat="1" ht="9.75" customHeight="1">
      <c r="A65" s="152"/>
      <c r="B65" s="127" t="s">
        <v>79</v>
      </c>
      <c r="C65" s="49"/>
      <c r="D65" s="49"/>
      <c r="E65" s="49"/>
      <c r="F65" s="49"/>
      <c r="G65" s="49"/>
      <c r="H65" s="50"/>
      <c r="I65" s="215"/>
      <c r="J65" s="183"/>
      <c r="M65" s="183"/>
      <c r="N65" s="183"/>
      <c r="O65" s="183"/>
      <c r="P65" s="183"/>
      <c r="Q65" s="183"/>
      <c r="R65" s="183"/>
      <c r="S65" s="183"/>
      <c r="T65" s="183"/>
      <c r="U65" s="183"/>
      <c r="V65" s="12"/>
      <c r="W65" s="14"/>
      <c r="X65" s="185"/>
    </row>
    <row r="66" spans="1:24" ht="9.75" customHeight="1">
      <c r="A66" s="157"/>
      <c r="B66" s="127" t="s">
        <v>111</v>
      </c>
      <c r="C66" s="49">
        <v>10.57</v>
      </c>
      <c r="D66" s="49">
        <v>6.18</v>
      </c>
      <c r="E66" s="176">
        <v>4.5199999999999996</v>
      </c>
      <c r="F66" s="49">
        <v>21.19</v>
      </c>
      <c r="G66" s="176">
        <v>15.4</v>
      </c>
      <c r="H66" s="49">
        <v>16</v>
      </c>
      <c r="I66" s="205">
        <v>20.52</v>
      </c>
      <c r="J66" s="49"/>
      <c r="M66" s="49"/>
      <c r="N66" s="49"/>
      <c r="O66" s="49"/>
      <c r="P66" s="49"/>
      <c r="Q66" s="49"/>
      <c r="R66" s="49"/>
      <c r="S66" s="49"/>
      <c r="T66" s="49"/>
      <c r="U66" s="49"/>
      <c r="V66" s="9"/>
      <c r="W66" s="3"/>
    </row>
    <row r="67" spans="1:24" ht="2.4500000000000002" customHeight="1">
      <c r="A67" s="26"/>
      <c r="B67" s="125"/>
      <c r="C67" s="80"/>
      <c r="D67" s="87"/>
      <c r="E67" s="88"/>
      <c r="F67" s="88"/>
      <c r="G67" s="88"/>
      <c r="H67" s="54"/>
      <c r="I67" s="89"/>
      <c r="J67" s="90"/>
      <c r="M67" s="90"/>
      <c r="N67" s="90"/>
      <c r="O67" s="90"/>
      <c r="P67" s="90"/>
      <c r="Q67" s="90"/>
      <c r="R67" s="90"/>
      <c r="S67" s="90"/>
      <c r="T67" s="90"/>
      <c r="U67" s="90"/>
      <c r="V67" s="9"/>
      <c r="W67" s="3"/>
    </row>
    <row r="68" spans="1:24" ht="10.5" customHeight="1">
      <c r="A68" s="27" t="s">
        <v>10</v>
      </c>
      <c r="B68" s="20"/>
      <c r="C68" s="46"/>
      <c r="D68" s="46"/>
      <c r="E68" s="46"/>
      <c r="F68" s="59"/>
      <c r="G68" s="60"/>
      <c r="H68" s="61"/>
      <c r="I68" s="58" t="s">
        <v>10</v>
      </c>
      <c r="J68" s="58"/>
      <c r="M68" s="58"/>
      <c r="N68" s="58"/>
      <c r="O68" s="58"/>
      <c r="P68" s="58"/>
      <c r="Q68" s="58"/>
      <c r="R68" s="58"/>
      <c r="S68" s="58"/>
      <c r="T68" s="58"/>
      <c r="U68" s="58"/>
    </row>
    <row r="69" spans="1:24" ht="10.5" customHeight="1">
      <c r="B69" s="20"/>
      <c r="C69" s="46"/>
      <c r="D69" s="46"/>
      <c r="E69" s="46"/>
      <c r="F69" s="59"/>
      <c r="G69" s="60"/>
      <c r="H69" s="61"/>
      <c r="I69" s="62"/>
      <c r="J69" s="62"/>
      <c r="M69" s="62"/>
      <c r="N69" s="62"/>
      <c r="O69" s="62"/>
      <c r="P69" s="62"/>
      <c r="Q69" s="62"/>
      <c r="R69" s="62"/>
      <c r="S69" s="62"/>
      <c r="T69" s="62"/>
      <c r="U69" s="62"/>
      <c r="V69" s="3"/>
    </row>
    <row r="70" spans="1:24" ht="10.5" customHeight="1">
      <c r="B70" s="20"/>
      <c r="V70" s="3"/>
    </row>
    <row r="71" spans="1:24" ht="12" customHeight="1">
      <c r="B71" s="20"/>
      <c r="V71" s="3"/>
    </row>
    <row r="72" spans="1:24" ht="24.75" customHeight="1">
      <c r="B72" s="111"/>
      <c r="I72" s="59" t="s">
        <v>112</v>
      </c>
    </row>
    <row r="73" spans="1:24">
      <c r="B73" s="102"/>
    </row>
    <row r="74" spans="1:24" ht="12.75">
      <c r="B74" s="102"/>
      <c r="E74" s="67"/>
    </row>
    <row r="75" spans="1:24" s="217" customFormat="1" ht="9" customHeight="1">
      <c r="A75" s="216" t="s">
        <v>115</v>
      </c>
      <c r="C75" s="218"/>
      <c r="D75" s="218"/>
      <c r="E75" s="218"/>
      <c r="F75" s="218"/>
      <c r="G75" s="218"/>
      <c r="H75" s="218"/>
      <c r="I75" s="218"/>
      <c r="J75" s="218"/>
      <c r="K75" s="218"/>
      <c r="L75" s="218"/>
      <c r="M75" s="218"/>
      <c r="N75" s="218"/>
      <c r="O75" s="218"/>
    </row>
    <row r="76" spans="1:24" ht="12.75">
      <c r="B76" s="111"/>
      <c r="C76" s="67"/>
      <c r="E76" s="67"/>
    </row>
    <row r="77" spans="1:24" ht="12.75">
      <c r="B77" s="37"/>
      <c r="C77" s="67"/>
      <c r="D77" s="64"/>
      <c r="E77" s="67"/>
      <c r="F77" s="64"/>
      <c r="G77" s="64"/>
      <c r="H77" s="65"/>
    </row>
    <row r="78" spans="1:24" ht="12.75">
      <c r="B78" s="102"/>
      <c r="C78" s="67"/>
      <c r="D78" s="62"/>
      <c r="E78" s="67"/>
      <c r="F78" s="62"/>
      <c r="G78" s="62"/>
      <c r="H78" s="66"/>
    </row>
    <row r="79" spans="1:24" ht="12.75">
      <c r="B79" s="40" t="s">
        <v>10</v>
      </c>
      <c r="C79" s="67"/>
      <c r="D79" s="62"/>
      <c r="E79" s="67"/>
      <c r="F79" s="62"/>
      <c r="G79" s="62"/>
      <c r="H79" s="66"/>
    </row>
    <row r="80" spans="1:24" ht="12.75">
      <c r="B80" s="111"/>
      <c r="C80" s="67"/>
      <c r="D80" s="62"/>
      <c r="E80" s="62"/>
      <c r="F80" s="62"/>
      <c r="G80" s="62"/>
      <c r="H80" s="66"/>
    </row>
    <row r="81" spans="2:24">
      <c r="B81" s="111"/>
      <c r="C81" s="61"/>
      <c r="D81" s="61"/>
      <c r="E81" s="61"/>
      <c r="F81" s="61"/>
      <c r="G81" s="61"/>
      <c r="H81" s="61"/>
      <c r="I81" s="61"/>
      <c r="J81" s="61"/>
      <c r="M81" s="61"/>
      <c r="N81" s="61"/>
      <c r="O81" s="61"/>
      <c r="P81" s="61"/>
      <c r="Q81" s="61"/>
      <c r="R81" s="61"/>
      <c r="S81" s="61"/>
      <c r="T81" s="61"/>
      <c r="U81" s="61"/>
      <c r="X81" s="9" t="s">
        <v>10</v>
      </c>
    </row>
    <row r="82" spans="2:24">
      <c r="B82" s="20"/>
      <c r="C82" s="73"/>
      <c r="D82" s="73"/>
      <c r="E82" s="73"/>
      <c r="F82" s="73"/>
      <c r="G82" s="73"/>
      <c r="H82" s="91"/>
      <c r="I82" s="92"/>
      <c r="J82" s="92"/>
      <c r="M82" s="92"/>
      <c r="N82" s="92"/>
      <c r="O82" s="92"/>
      <c r="P82" s="92"/>
      <c r="Q82" s="92"/>
      <c r="R82" s="92"/>
      <c r="S82" s="92"/>
      <c r="T82" s="92"/>
      <c r="U82" s="92"/>
    </row>
    <row r="83" spans="2:24">
      <c r="B83" s="20"/>
      <c r="C83" s="73"/>
      <c r="D83" s="73"/>
      <c r="E83" s="73"/>
      <c r="F83" s="73"/>
      <c r="G83" s="73"/>
      <c r="H83" s="73"/>
      <c r="I83" s="73"/>
      <c r="J83" s="73"/>
      <c r="M83" s="73"/>
      <c r="N83" s="73"/>
      <c r="O83" s="73"/>
      <c r="P83" s="73"/>
      <c r="Q83" s="73"/>
      <c r="R83" s="73"/>
      <c r="S83" s="73"/>
      <c r="T83" s="73"/>
      <c r="U83" s="73"/>
    </row>
    <row r="84" spans="2:24">
      <c r="B84" s="20"/>
      <c r="C84" s="64"/>
      <c r="D84" s="64"/>
      <c r="E84" s="64"/>
      <c r="F84" s="64"/>
      <c r="G84" s="64"/>
      <c r="H84" s="64"/>
      <c r="I84" s="64"/>
      <c r="J84" s="64"/>
      <c r="M84" s="64"/>
      <c r="N84" s="64"/>
      <c r="O84" s="64"/>
      <c r="P84" s="64"/>
      <c r="Q84" s="64"/>
      <c r="R84" s="64"/>
      <c r="S84" s="64"/>
      <c r="T84" s="64"/>
      <c r="U84" s="64"/>
    </row>
    <row r="85" spans="2:24">
      <c r="B85" s="20"/>
      <c r="C85" s="74">
        <v>0.02</v>
      </c>
      <c r="D85" s="74"/>
      <c r="E85" s="74"/>
      <c r="F85" s="74"/>
      <c r="G85" s="74"/>
      <c r="H85" s="93"/>
      <c r="I85" s="73"/>
      <c r="J85" s="73"/>
      <c r="M85" s="73"/>
      <c r="N85" s="73"/>
      <c r="O85" s="73"/>
      <c r="P85" s="73"/>
      <c r="Q85" s="73"/>
      <c r="R85" s="73"/>
      <c r="S85" s="73"/>
      <c r="T85" s="73"/>
      <c r="U85" s="73"/>
    </row>
    <row r="86" spans="2:24">
      <c r="B86" s="20"/>
      <c r="C86" s="74">
        <v>0.51</v>
      </c>
      <c r="D86" s="74"/>
      <c r="E86" s="74"/>
      <c r="F86" s="74"/>
      <c r="G86" s="74"/>
      <c r="H86" s="94"/>
      <c r="I86" s="73"/>
      <c r="J86" s="73"/>
      <c r="M86" s="73"/>
      <c r="N86" s="73"/>
      <c r="O86" s="73"/>
      <c r="P86" s="73"/>
      <c r="Q86" s="73"/>
      <c r="R86" s="73"/>
      <c r="S86" s="73"/>
      <c r="T86" s="73"/>
      <c r="U86" s="73"/>
    </row>
    <row r="87" spans="2:24">
      <c r="B87" s="20"/>
      <c r="C87" s="75">
        <v>0.12</v>
      </c>
      <c r="D87" s="75"/>
      <c r="E87" s="75"/>
      <c r="F87" s="75"/>
      <c r="G87" s="75"/>
      <c r="H87" s="94"/>
      <c r="I87" s="73"/>
      <c r="J87" s="73"/>
      <c r="M87" s="73"/>
      <c r="N87" s="73"/>
      <c r="O87" s="73"/>
      <c r="P87" s="73"/>
      <c r="Q87" s="73"/>
      <c r="R87" s="73"/>
      <c r="S87" s="73"/>
      <c r="T87" s="73"/>
      <c r="U87" s="73"/>
    </row>
    <row r="88" spans="2:24">
      <c r="B88" s="20"/>
      <c r="C88" s="75">
        <f>SUM(C81:C87)</f>
        <v>0.65</v>
      </c>
      <c r="D88" s="75"/>
      <c r="E88" s="75"/>
      <c r="F88" s="75"/>
      <c r="G88" s="75"/>
      <c r="H88" s="75"/>
      <c r="I88" s="75"/>
      <c r="J88" s="75"/>
      <c r="M88" s="75"/>
      <c r="N88" s="75"/>
      <c r="O88" s="75"/>
      <c r="P88" s="75"/>
      <c r="Q88" s="75"/>
      <c r="R88" s="75"/>
      <c r="S88" s="75"/>
      <c r="T88" s="75"/>
      <c r="U88" s="75"/>
    </row>
    <row r="89" spans="2:24">
      <c r="B89" s="20"/>
      <c r="H89" s="63"/>
    </row>
    <row r="90" spans="2:24">
      <c r="B90" s="20"/>
      <c r="H90" s="63"/>
    </row>
    <row r="91" spans="2:24">
      <c r="B91" s="20"/>
      <c r="H91" s="63"/>
    </row>
    <row r="92" spans="2:24">
      <c r="B92" s="20"/>
      <c r="H92" s="63"/>
    </row>
    <row r="93" spans="2:24">
      <c r="B93" s="20"/>
      <c r="H93" s="63"/>
    </row>
    <row r="94" spans="2:24">
      <c r="B94" s="20"/>
      <c r="H94" s="63"/>
    </row>
    <row r="95" spans="2:24">
      <c r="B95" s="20"/>
      <c r="H95" s="63"/>
    </row>
    <row r="96" spans="2:24">
      <c r="B96" s="20"/>
      <c r="H96" s="63"/>
    </row>
    <row r="97" spans="2:8">
      <c r="B97" s="20"/>
      <c r="H97" s="63"/>
    </row>
    <row r="98" spans="2:8">
      <c r="B98" s="20"/>
      <c r="H98" s="63"/>
    </row>
    <row r="99" spans="2:8">
      <c r="B99" s="20"/>
      <c r="H99" s="63"/>
    </row>
    <row r="100" spans="2:8">
      <c r="B100" s="20"/>
      <c r="H100" s="63"/>
    </row>
    <row r="101" spans="2:8">
      <c r="B101" s="20"/>
      <c r="H101" s="63"/>
    </row>
    <row r="102" spans="2:8">
      <c r="B102" s="20"/>
      <c r="H102" s="63"/>
    </row>
    <row r="103" spans="2:8">
      <c r="B103" s="20"/>
      <c r="H103" s="63"/>
    </row>
    <row r="104" spans="2:8">
      <c r="B104" s="20"/>
      <c r="H104" s="63"/>
    </row>
    <row r="105" spans="2:8">
      <c r="B105" s="20"/>
      <c r="H105" s="63"/>
    </row>
    <row r="106" spans="2:8">
      <c r="B106" s="20"/>
      <c r="H106" s="63"/>
    </row>
    <row r="107" spans="2:8">
      <c r="B107" s="20"/>
      <c r="H107" s="63"/>
    </row>
    <row r="108" spans="2:8">
      <c r="B108" s="20"/>
      <c r="H108" s="63"/>
    </row>
    <row r="109" spans="2:8">
      <c r="B109" s="20"/>
      <c r="H109" s="63"/>
    </row>
    <row r="110" spans="2:8">
      <c r="B110" s="20"/>
      <c r="H110" s="63"/>
    </row>
    <row r="111" spans="2:8">
      <c r="B111" s="20"/>
      <c r="H111" s="63"/>
    </row>
    <row r="112" spans="2:8">
      <c r="B112" s="20"/>
      <c r="H112" s="63"/>
    </row>
    <row r="113" spans="2:8">
      <c r="B113" s="20"/>
      <c r="H113" s="63"/>
    </row>
    <row r="114" spans="2:8">
      <c r="B114" s="20"/>
      <c r="H114" s="63"/>
    </row>
    <row r="115" spans="2:8">
      <c r="B115" s="20"/>
      <c r="H115" s="63"/>
    </row>
    <row r="116" spans="2:8">
      <c r="B116" s="20"/>
      <c r="H116" s="63"/>
    </row>
    <row r="117" spans="2:8">
      <c r="B117" s="20"/>
      <c r="H117" s="63"/>
    </row>
    <row r="118" spans="2:8">
      <c r="B118" s="20"/>
      <c r="H118" s="63"/>
    </row>
    <row r="119" spans="2:8">
      <c r="B119" s="20"/>
      <c r="H119" s="63"/>
    </row>
    <row r="120" spans="2:8">
      <c r="B120" s="20"/>
      <c r="H120" s="63"/>
    </row>
    <row r="121" spans="2:8">
      <c r="B121" s="20"/>
      <c r="H121" s="63"/>
    </row>
    <row r="122" spans="2:8">
      <c r="B122" s="20"/>
      <c r="H122" s="63"/>
    </row>
    <row r="123" spans="2:8">
      <c r="B123" s="20"/>
      <c r="H123" s="63"/>
    </row>
    <row r="124" spans="2:8">
      <c r="B124" s="20"/>
      <c r="H124" s="63"/>
    </row>
    <row r="125" spans="2:8">
      <c r="B125" s="20"/>
      <c r="H125" s="63"/>
    </row>
    <row r="126" spans="2:8">
      <c r="B126" s="20"/>
      <c r="H126" s="63"/>
    </row>
    <row r="127" spans="2:8">
      <c r="B127" s="20"/>
      <c r="H127" s="63"/>
    </row>
    <row r="128" spans="2:8">
      <c r="B128" s="20"/>
      <c r="H128" s="63"/>
    </row>
    <row r="129" spans="2:2">
      <c r="B129" s="20"/>
    </row>
    <row r="130" spans="2:2">
      <c r="B130" s="20"/>
    </row>
    <row r="131" spans="2:2">
      <c r="B131" s="20"/>
    </row>
    <row r="132" spans="2:2">
      <c r="B132" s="20"/>
    </row>
    <row r="133" spans="2:2">
      <c r="B133" s="20"/>
    </row>
    <row r="134" spans="2:2">
      <c r="B134" s="20"/>
    </row>
    <row r="135" spans="2:2">
      <c r="B135" s="20"/>
    </row>
    <row r="136" spans="2:2">
      <c r="B136" s="20"/>
    </row>
    <row r="137" spans="2:2">
      <c r="B137" s="20"/>
    </row>
    <row r="138" spans="2:2">
      <c r="B138" s="20"/>
    </row>
    <row r="139" spans="2:2">
      <c r="B139" s="20"/>
    </row>
    <row r="140" spans="2:2">
      <c r="B140" s="20"/>
    </row>
    <row r="141" spans="2:2">
      <c r="B141" s="20"/>
    </row>
    <row r="142" spans="2:2">
      <c r="B142" s="20"/>
    </row>
    <row r="143" spans="2:2">
      <c r="B143" s="20"/>
    </row>
    <row r="144" spans="2:2">
      <c r="B144" s="20"/>
    </row>
    <row r="145" spans="2:2">
      <c r="B145" s="20"/>
    </row>
    <row r="146" spans="2:2">
      <c r="B146" s="20"/>
    </row>
    <row r="147" spans="2:2">
      <c r="B147" s="20"/>
    </row>
    <row r="148" spans="2:2">
      <c r="B148" s="20"/>
    </row>
    <row r="149" spans="2:2">
      <c r="B149" s="20"/>
    </row>
    <row r="150" spans="2:2">
      <c r="B150" s="20"/>
    </row>
    <row r="151" spans="2:2">
      <c r="B151" s="20"/>
    </row>
    <row r="152" spans="2:2">
      <c r="B152" s="20"/>
    </row>
    <row r="153" spans="2:2">
      <c r="B153" s="20"/>
    </row>
    <row r="154" spans="2:2">
      <c r="B154" s="20"/>
    </row>
    <row r="155" spans="2:2">
      <c r="B155" s="20"/>
    </row>
    <row r="156" spans="2:2">
      <c r="B156" s="20"/>
    </row>
    <row r="157" spans="2:2">
      <c r="B157" s="20"/>
    </row>
    <row r="158" spans="2:2">
      <c r="B158" s="20"/>
    </row>
    <row r="159" spans="2:2">
      <c r="B159" s="20"/>
    </row>
    <row r="160" spans="2:2">
      <c r="B160" s="20"/>
    </row>
    <row r="161" spans="2:2">
      <c r="B161" s="20"/>
    </row>
    <row r="162" spans="2:2">
      <c r="B162" s="20"/>
    </row>
    <row r="163" spans="2:2">
      <c r="B163" s="20"/>
    </row>
    <row r="164" spans="2:2">
      <c r="B164" s="20"/>
    </row>
    <row r="165" spans="2:2">
      <c r="B165" s="20"/>
    </row>
    <row r="166" spans="2:2">
      <c r="B166" s="20"/>
    </row>
    <row r="167" spans="2:2">
      <c r="B167" s="20"/>
    </row>
    <row r="168" spans="2:2">
      <c r="B168" s="20"/>
    </row>
    <row r="169" spans="2:2">
      <c r="B169" s="20"/>
    </row>
    <row r="170" spans="2:2">
      <c r="B170" s="20"/>
    </row>
    <row r="171" spans="2:2">
      <c r="B171" s="20"/>
    </row>
    <row r="172" spans="2:2">
      <c r="B172" s="20"/>
    </row>
    <row r="173" spans="2:2">
      <c r="B173" s="20"/>
    </row>
    <row r="174" spans="2:2">
      <c r="B174" s="20"/>
    </row>
    <row r="175" spans="2:2">
      <c r="B175" s="20"/>
    </row>
    <row r="176" spans="2:2">
      <c r="B176" s="20"/>
    </row>
    <row r="177" spans="2:2">
      <c r="B177" s="20"/>
    </row>
    <row r="178" spans="2:2">
      <c r="B178" s="20"/>
    </row>
    <row r="179" spans="2:2">
      <c r="B179" s="20"/>
    </row>
    <row r="180" spans="2:2">
      <c r="B180" s="20"/>
    </row>
    <row r="181" spans="2:2">
      <c r="B181" s="20"/>
    </row>
    <row r="182" spans="2:2">
      <c r="B182" s="20"/>
    </row>
    <row r="183" spans="2:2">
      <c r="B183" s="20"/>
    </row>
    <row r="184" spans="2:2">
      <c r="B184" s="20"/>
    </row>
    <row r="185" spans="2:2">
      <c r="B185" s="20"/>
    </row>
    <row r="186" spans="2:2">
      <c r="B186" s="20"/>
    </row>
    <row r="187" spans="2:2">
      <c r="B187" s="20"/>
    </row>
    <row r="188" spans="2:2">
      <c r="B188" s="20"/>
    </row>
    <row r="189" spans="2:2">
      <c r="B189" s="20"/>
    </row>
    <row r="190" spans="2:2">
      <c r="B190" s="20"/>
    </row>
    <row r="191" spans="2:2">
      <c r="B191" s="20"/>
    </row>
    <row r="192" spans="2:2">
      <c r="B192" s="20"/>
    </row>
    <row r="193" spans="2:2">
      <c r="B193" s="20"/>
    </row>
    <row r="194" spans="2:2">
      <c r="B194" s="20"/>
    </row>
    <row r="195" spans="2:2">
      <c r="B195" s="20"/>
    </row>
    <row r="196" spans="2:2">
      <c r="B196" s="20"/>
    </row>
    <row r="197" spans="2:2">
      <c r="B197" s="20"/>
    </row>
    <row r="198" spans="2:2">
      <c r="B198" s="20"/>
    </row>
    <row r="199" spans="2:2">
      <c r="B199" s="20"/>
    </row>
    <row r="200" spans="2:2">
      <c r="B200" s="20"/>
    </row>
    <row r="201" spans="2:2">
      <c r="B201" s="20"/>
    </row>
    <row r="202" spans="2:2">
      <c r="B202" s="20"/>
    </row>
    <row r="203" spans="2:2">
      <c r="B203" s="20"/>
    </row>
    <row r="204" spans="2:2">
      <c r="B204" s="20"/>
    </row>
    <row r="205" spans="2:2">
      <c r="B205" s="20"/>
    </row>
    <row r="206" spans="2:2">
      <c r="B206" s="20"/>
    </row>
    <row r="207" spans="2:2">
      <c r="B207" s="20"/>
    </row>
    <row r="208" spans="2:2">
      <c r="B208" s="20"/>
    </row>
    <row r="209" spans="2:2">
      <c r="B209" s="20"/>
    </row>
    <row r="210" spans="2:2">
      <c r="B210" s="20"/>
    </row>
    <row r="211" spans="2:2">
      <c r="B211" s="20"/>
    </row>
    <row r="212" spans="2:2">
      <c r="B212" s="20"/>
    </row>
    <row r="213" spans="2:2">
      <c r="B213" s="20"/>
    </row>
    <row r="214" spans="2:2">
      <c r="B214" s="20"/>
    </row>
  </sheetData>
  <mergeCells count="12">
    <mergeCell ref="G7:I7"/>
    <mergeCell ref="H9:I9"/>
    <mergeCell ref="B1:I1"/>
    <mergeCell ref="B2:I2"/>
    <mergeCell ref="B3:I3"/>
    <mergeCell ref="B4:I4"/>
    <mergeCell ref="A6:B9"/>
    <mergeCell ref="C6:I6"/>
    <mergeCell ref="C7:C9"/>
    <mergeCell ref="D7:D9"/>
    <mergeCell ref="E7:E9"/>
    <mergeCell ref="F7:F9"/>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9</vt:i4>
      </vt:variant>
    </vt:vector>
  </HeadingPairs>
  <TitlesOfParts>
    <vt:vector size="18" baseType="lpstr">
      <vt:lpstr>Vorbemerkung</vt:lpstr>
      <vt:lpstr>SJ 2021 Kapitel E, VI_a</vt:lpstr>
      <vt:lpstr>SJ 2021 Kapitel E, VI_b</vt:lpstr>
      <vt:lpstr>SJ 2021 Kapitel E, VI_c</vt:lpstr>
      <vt:lpstr>SJ 2021 Kapitel E, VI_d</vt:lpstr>
      <vt:lpstr>alt_SJ 2020 Kapitel E, VI_a</vt:lpstr>
      <vt:lpstr>alt_SJ 2020 Kapitel E, VI_b</vt:lpstr>
      <vt:lpstr>alt_SJ 2020 Kapitel E, VI_c</vt:lpstr>
      <vt:lpstr>alt_SJ 2020 Kapitel E, VI_d</vt:lpstr>
      <vt:lpstr>'alt_SJ 2020 Kapitel E, VI_a'!Druckbereich</vt:lpstr>
      <vt:lpstr>'alt_SJ 2020 Kapitel E, VI_b'!Druckbereich</vt:lpstr>
      <vt:lpstr>'alt_SJ 2020 Kapitel E, VI_c'!Druckbereich</vt:lpstr>
      <vt:lpstr>'alt_SJ 2020 Kapitel E, VI_d'!Druckbereich</vt:lpstr>
      <vt:lpstr>'SJ 2021 Kapitel E, VI_a'!Druckbereich</vt:lpstr>
      <vt:lpstr>'SJ 2021 Kapitel E, VI_b'!Druckbereich</vt:lpstr>
      <vt:lpstr>'SJ 2021 Kapitel E, VI_c'!Druckbereich</vt:lpstr>
      <vt:lpstr>'SJ 2021 Kapitel E, VI_d'!Druckbereich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Krämer</dc:creator>
  <cp:lastModifiedBy>Köhler, Felipe</cp:lastModifiedBy>
  <cp:lastPrinted>2021-12-14T14:51:28Z</cp:lastPrinted>
  <dcterms:created xsi:type="dcterms:W3CDTF">1998-08-07T09:31:53Z</dcterms:created>
  <dcterms:modified xsi:type="dcterms:W3CDTF">2021-12-14T15:02:09Z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