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mc:AlternateContent xmlns:mc="http://schemas.openxmlformats.org/markup-compatibility/2006">
    <mc:Choice Requires="x15">
      <x15ac:absPath xmlns:x15ac="http://schemas.microsoft.com/office/spreadsheetml/2010/11/ac" url="K:\Referat 624\50 Jahrbuch\20_Tabellen_JB\20_Tabellen_2024\30 Endfassung\Kapitel C\"/>
    </mc:Choice>
  </mc:AlternateContent>
  <bookViews>
    <workbookView xWindow="0" yWindow="0" windowWidth="23040" windowHeight="8910" firstSheet="1" activeTab="2"/>
  </bookViews>
  <sheets>
    <sheet name="Tabelle1" sheetId="2" state="hidden" r:id="rId1"/>
    <sheet name="Vorbemerkung" sheetId="16" r:id="rId2"/>
    <sheet name="SJ 2024 Kapitel C, VIII a" sheetId="12" r:id="rId3"/>
    <sheet name="SJ 2024 Kapitel C, VIII b" sheetId="13" r:id="rId4"/>
    <sheet name="SJ 2024 Kapitel C, VIII c" sheetId="14" r:id="rId5"/>
    <sheet name="Hilfstabelle" sheetId="3" state="hidden" r:id="rId6"/>
  </sheets>
  <definedNames>
    <definedName name="_xlnm.Print_Area" localSheetId="2">'SJ 2024 Kapitel C, VIII a'!$A$1:$S$60</definedName>
    <definedName name="_xlnm.Print_Area" localSheetId="3">'SJ 2024 Kapitel C, VIII b'!$A$1:$S$60</definedName>
    <definedName name="_xlnm.Print_Area" localSheetId="4">'SJ 2024 Kapitel C, VIII c'!$A$1:$S$64</definedName>
    <definedName name="_xlnm.Print_Area" localSheetId="1">Vorbemerkung!$A$1:$H$15</definedName>
  </definedNames>
  <calcPr calcId="162913"/>
</workbook>
</file>

<file path=xl/calcChain.xml><?xml version="1.0" encoding="utf-8"?>
<calcChain xmlns="http://schemas.openxmlformats.org/spreadsheetml/2006/main">
  <c r="D12" i="2" l="1"/>
  <c r="D13" i="2"/>
  <c r="D14" i="2"/>
  <c r="J14" i="2" s="1"/>
  <c r="D17" i="2"/>
  <c r="J17" i="2" s="1"/>
  <c r="D18" i="2"/>
  <c r="J18" i="2" s="1"/>
  <c r="D19" i="2"/>
  <c r="D22" i="2"/>
  <c r="D23" i="2"/>
  <c r="D24" i="2"/>
  <c r="J24" i="2" s="1"/>
  <c r="D27" i="2"/>
  <c r="J27" i="2" s="1"/>
  <c r="D37" i="2"/>
  <c r="D50" i="2"/>
  <c r="J50" i="2" s="1"/>
  <c r="D54" i="2"/>
  <c r="D57" i="2"/>
  <c r="J57" i="2" s="1"/>
  <c r="D61" i="2"/>
  <c r="J61" i="2" s="1"/>
  <c r="D34" i="2"/>
  <c r="D58" i="2"/>
  <c r="D30" i="2"/>
  <c r="J30" i="2" s="1"/>
  <c r="D31" i="2"/>
  <c r="D70" i="2"/>
  <c r="D71" i="2"/>
  <c r="D72" i="2" s="1"/>
  <c r="J72" i="2" s="1"/>
  <c r="D64" i="2"/>
  <c r="J64" i="2" s="1"/>
  <c r="D66" i="2"/>
  <c r="J66" i="2" s="1"/>
  <c r="D67" i="2"/>
  <c r="D68" i="2" s="1"/>
  <c r="J68" i="2" s="1"/>
  <c r="D63" i="2"/>
  <c r="J63" i="2" s="1"/>
  <c r="D49" i="2"/>
  <c r="D53" i="2"/>
  <c r="J53" i="2" s="1"/>
  <c r="D36" i="2"/>
  <c r="D28" i="2"/>
  <c r="J28" i="2" s="1"/>
  <c r="D45" i="2"/>
  <c r="J45" i="2" s="1"/>
  <c r="D46" i="2"/>
  <c r="D40" i="2"/>
  <c r="D41" i="2"/>
  <c r="D62" i="2"/>
  <c r="J62" i="2" s="1"/>
  <c r="D60" i="2"/>
  <c r="J60" i="2" s="1"/>
  <c r="D43" i="2"/>
  <c r="J43" i="2" s="1"/>
  <c r="D59" i="2"/>
  <c r="J59" i="2" s="1"/>
  <c r="T75" i="2"/>
  <c r="T76" i="2"/>
  <c r="S76" i="2"/>
  <c r="Q76" i="2"/>
  <c r="P76" i="2"/>
  <c r="R76" i="2" s="1"/>
  <c r="N76" i="2"/>
  <c r="O76" i="2" s="1"/>
  <c r="M76" i="2"/>
  <c r="D75" i="2"/>
  <c r="B15" i="2"/>
  <c r="B20" i="2"/>
  <c r="F20" i="2" s="1"/>
  <c r="B25" i="2"/>
  <c r="B32" i="2"/>
  <c r="F32" i="2" s="1"/>
  <c r="B38" i="2"/>
  <c r="F38" i="2" s="1"/>
  <c r="B42" i="2"/>
  <c r="F42" i="2" s="1"/>
  <c r="B47" i="2"/>
  <c r="F47" i="2" s="1"/>
  <c r="B51" i="2"/>
  <c r="F51" i="2" s="1"/>
  <c r="B55" i="2"/>
  <c r="B68" i="2"/>
  <c r="F68" i="2" s="1"/>
  <c r="B72" i="2"/>
  <c r="F72" i="2" s="1"/>
  <c r="C72" i="2"/>
  <c r="H72" i="2" s="1"/>
  <c r="C68" i="2"/>
  <c r="H68" i="2" s="1"/>
  <c r="C55" i="2"/>
  <c r="C51" i="2"/>
  <c r="H51" i="2" s="1"/>
  <c r="C47" i="2"/>
  <c r="H47" i="2" s="1"/>
  <c r="C42" i="2"/>
  <c r="H42" i="2"/>
  <c r="C38" i="2"/>
  <c r="H38" i="2"/>
  <c r="C32" i="2"/>
  <c r="C25" i="2"/>
  <c r="H25" i="2" s="1"/>
  <c r="C20" i="2"/>
  <c r="H20" i="2" s="1"/>
  <c r="C15" i="2"/>
  <c r="H15" i="2" s="1"/>
  <c r="U75" i="2"/>
  <c r="R75" i="2"/>
  <c r="O75" i="2"/>
  <c r="I75" i="2"/>
  <c r="H75" i="2"/>
  <c r="F75" i="2"/>
  <c r="H71" i="2"/>
  <c r="F71" i="2"/>
  <c r="J70" i="2"/>
  <c r="H70" i="2"/>
  <c r="F70" i="2"/>
  <c r="H67" i="2"/>
  <c r="F67" i="2"/>
  <c r="H66" i="2"/>
  <c r="F66" i="2"/>
  <c r="H64" i="2"/>
  <c r="F64" i="2"/>
  <c r="H63" i="2"/>
  <c r="F63" i="2"/>
  <c r="H62" i="2"/>
  <c r="F62" i="2"/>
  <c r="H61" i="2"/>
  <c r="F61" i="2"/>
  <c r="H60" i="2"/>
  <c r="F60" i="2"/>
  <c r="H59" i="2"/>
  <c r="F59" i="2"/>
  <c r="J58" i="2"/>
  <c r="H58" i="2"/>
  <c r="F58" i="2"/>
  <c r="H57" i="2"/>
  <c r="F57" i="2"/>
  <c r="H55" i="2"/>
  <c r="F55" i="2"/>
  <c r="H54" i="2"/>
  <c r="F54" i="2"/>
  <c r="H53" i="2"/>
  <c r="F53" i="2"/>
  <c r="H50" i="2"/>
  <c r="F50" i="2"/>
  <c r="H49" i="2"/>
  <c r="F49" i="2"/>
  <c r="H46" i="2"/>
  <c r="F46" i="2"/>
  <c r="H45" i="2"/>
  <c r="F45" i="2"/>
  <c r="H43" i="2"/>
  <c r="F43" i="2"/>
  <c r="J41" i="2"/>
  <c r="H41" i="2"/>
  <c r="F41" i="2"/>
  <c r="J40" i="2"/>
  <c r="H40" i="2"/>
  <c r="F40" i="2"/>
  <c r="D39" i="2"/>
  <c r="J37" i="2"/>
  <c r="H37" i="2"/>
  <c r="F37" i="2"/>
  <c r="J36" i="2"/>
  <c r="H36" i="2"/>
  <c r="F36" i="2"/>
  <c r="J34" i="2"/>
  <c r="H34" i="2"/>
  <c r="F34" i="2"/>
  <c r="H32" i="2"/>
  <c r="J31" i="2"/>
  <c r="H31" i="2"/>
  <c r="F31" i="2"/>
  <c r="H30" i="2"/>
  <c r="F30" i="2"/>
  <c r="H28" i="2"/>
  <c r="F28" i="2"/>
  <c r="H27" i="2"/>
  <c r="F27" i="2"/>
  <c r="F25" i="2"/>
  <c r="H24" i="2"/>
  <c r="F24" i="2"/>
  <c r="J23" i="2"/>
  <c r="H23" i="2"/>
  <c r="F23" i="2"/>
  <c r="H22" i="2"/>
  <c r="F22" i="2"/>
  <c r="J19" i="2"/>
  <c r="H19" i="2"/>
  <c r="F19" i="2"/>
  <c r="H18" i="2"/>
  <c r="F18" i="2"/>
  <c r="H17" i="2"/>
  <c r="F17" i="2"/>
  <c r="F15" i="2"/>
  <c r="H14" i="2"/>
  <c r="F14" i="2"/>
  <c r="J13" i="2"/>
  <c r="H13" i="2"/>
  <c r="F13" i="2"/>
  <c r="H12" i="2"/>
  <c r="F12" i="2"/>
  <c r="J75" i="2"/>
  <c r="J12" i="2"/>
  <c r="J22" i="2"/>
  <c r="J67" i="2" l="1"/>
  <c r="D32" i="2"/>
  <c r="J32" i="2" s="1"/>
  <c r="U76" i="2"/>
  <c r="D42" i="2"/>
  <c r="J42" i="2" s="1"/>
  <c r="D51" i="2"/>
  <c r="J51" i="2" s="1"/>
  <c r="D38" i="2"/>
  <c r="J38" i="2" s="1"/>
  <c r="D25" i="2"/>
  <c r="J25" i="2" s="1"/>
  <c r="J71" i="2"/>
  <c r="D47" i="2"/>
  <c r="J47" i="2" s="1"/>
  <c r="D55" i="2"/>
  <c r="J55" i="2" s="1"/>
  <c r="B74" i="2"/>
  <c r="D20" i="2"/>
  <c r="J20" i="2" s="1"/>
  <c r="D15" i="2"/>
  <c r="J49" i="2"/>
  <c r="D78" i="2"/>
  <c r="J46" i="2"/>
  <c r="J54" i="2"/>
  <c r="C74" i="2"/>
  <c r="J15" i="2" l="1"/>
  <c r="D79" i="2"/>
  <c r="F74" i="2"/>
  <c r="B76" i="2"/>
  <c r="F76" i="2" s="1"/>
  <c r="D74" i="2"/>
  <c r="C76" i="2"/>
  <c r="H76" i="2" s="1"/>
  <c r="H74" i="2"/>
  <c r="D76" i="2" l="1"/>
  <c r="J76" i="2" s="1"/>
  <c r="J74" i="2"/>
</calcChain>
</file>

<file path=xl/sharedStrings.xml><?xml version="1.0" encoding="utf-8"?>
<sst xmlns="http://schemas.openxmlformats.org/spreadsheetml/2006/main" count="622" uniqueCount="188">
  <si>
    <t>Gemüseart</t>
  </si>
  <si>
    <t>Grünkohl</t>
  </si>
  <si>
    <t>Rosenkohl</t>
  </si>
  <si>
    <t>Chinakohl</t>
  </si>
  <si>
    <t>Eissalat</t>
  </si>
  <si>
    <t>Knollensellerie</t>
  </si>
  <si>
    <t>Porree (Lauch)</t>
  </si>
  <si>
    <t>Frischerbsen</t>
  </si>
  <si>
    <t>Rote Rüben</t>
  </si>
  <si>
    <t>Radies</t>
  </si>
  <si>
    <t>Speisezwiebeln</t>
  </si>
  <si>
    <t>Rettich</t>
  </si>
  <si>
    <t>Gemüseernte auf dem Freiland 1999</t>
  </si>
  <si>
    <t>im Verkaufsanbau (Endgültiges Ergebnis)</t>
  </si>
  <si>
    <t>Anbaufläche¹)</t>
  </si>
  <si>
    <t>Ertrag</t>
  </si>
  <si>
    <t>Erntemenge</t>
  </si>
  <si>
    <t xml:space="preserve">Früheres </t>
  </si>
  <si>
    <t>Neue</t>
  </si>
  <si>
    <t>Deutsch-</t>
  </si>
  <si>
    <t>Früheres</t>
  </si>
  <si>
    <t>Neue Länder</t>
  </si>
  <si>
    <t>Deutschland</t>
  </si>
  <si>
    <t>Früheres Bundesgebiet</t>
  </si>
  <si>
    <t>Bundesgebiet</t>
  </si>
  <si>
    <t>Länder</t>
  </si>
  <si>
    <t>land</t>
  </si>
  <si>
    <t>geg.1998</t>
  </si>
  <si>
    <t>ha</t>
  </si>
  <si>
    <t>dt je ha</t>
  </si>
  <si>
    <t>t</t>
  </si>
  <si>
    <t>± %</t>
  </si>
  <si>
    <t>Frühweißkohl</t>
  </si>
  <si>
    <t>Herbstweißkohl</t>
  </si>
  <si>
    <t>Dauerweißkohl</t>
  </si>
  <si>
    <t>Weißkohl zusammen</t>
  </si>
  <si>
    <t>Frührotkohl</t>
  </si>
  <si>
    <t>Herbstrotkohl</t>
  </si>
  <si>
    <t>Dauerrotkohl</t>
  </si>
  <si>
    <t>Rotkohl zusammen</t>
  </si>
  <si>
    <t>Frühwirsing</t>
  </si>
  <si>
    <t>Herbstwirsing</t>
  </si>
  <si>
    <t>Dauerwirsing</t>
  </si>
  <si>
    <t>Wirsing zusammen</t>
  </si>
  <si>
    <t>Frühblumenkohl</t>
  </si>
  <si>
    <t>Mittelfr. u. Spätblumenkohl</t>
  </si>
  <si>
    <t>Blumenkohl zusammen</t>
  </si>
  <si>
    <t xml:space="preserve">           Blumenkohl zusammen</t>
  </si>
  <si>
    <t>Frühkohlrabi</t>
  </si>
  <si>
    <t>Spätkohlrabi</t>
  </si>
  <si>
    <t>Kohlrabi zusammen</t>
  </si>
  <si>
    <t>Frühjahrskopfsalat</t>
  </si>
  <si>
    <t>Sommer- u.Herbstkopfsalat</t>
  </si>
  <si>
    <t>Kopfsalat zusammen</t>
  </si>
  <si>
    <t>Frühjahrsspinat</t>
  </si>
  <si>
    <t>Herbstspinat</t>
  </si>
  <si>
    <t>Spinat zusammen</t>
  </si>
  <si>
    <t>Frühe Möhren</t>
  </si>
  <si>
    <t>Späte Möhren</t>
  </si>
  <si>
    <t>Möhren zusammen</t>
  </si>
  <si>
    <t>Frühe Karotten</t>
  </si>
  <si>
    <t>.</t>
  </si>
  <si>
    <t>Späte Karotten</t>
  </si>
  <si>
    <t>Karotten zusammen</t>
  </si>
  <si>
    <t>Spargel, ertragfähig</t>
  </si>
  <si>
    <t>Buschbohnen</t>
  </si>
  <si>
    <t>Stangenbohnen</t>
  </si>
  <si>
    <t>Grüne Pflückbohnen zusammen</t>
  </si>
  <si>
    <t>Einlegegurken</t>
  </si>
  <si>
    <t>Schälgurken</t>
  </si>
  <si>
    <t>Gurken zusammen</t>
  </si>
  <si>
    <t>Zusammen</t>
  </si>
  <si>
    <t>Weitere Gemüsearten²)</t>
  </si>
  <si>
    <t>Gemüse insgesamt</t>
  </si>
  <si>
    <t>Fortsetzung nächste Seite.</t>
  </si>
  <si>
    <t>Feingem.</t>
  </si>
  <si>
    <t>Grobgem.</t>
  </si>
  <si>
    <t>Gemüseernte auf dem Freiland 2000</t>
  </si>
  <si>
    <t>im Verkaufsanbau 1) (Endgültiges Ergebnis)</t>
  </si>
  <si>
    <t>Anbaufläche 2)</t>
  </si>
  <si>
    <t>Spätweißkohl</t>
  </si>
  <si>
    <t>Spätrotkohl</t>
  </si>
  <si>
    <t>Spätwirsing</t>
  </si>
  <si>
    <t>Frühe Möhren u. Karotten zus.</t>
  </si>
  <si>
    <t>Späte Möhren u. Karotten zus.</t>
  </si>
  <si>
    <t xml:space="preserve">      Möhren und Karotten zus.</t>
  </si>
  <si>
    <t>Grüne Pflückbohnen zus.</t>
  </si>
  <si>
    <t>noch: Gemüseernte 1) auf dem Freiland 2000</t>
  </si>
  <si>
    <t>geg.1999</t>
  </si>
  <si>
    <t>geg. 1999</t>
  </si>
  <si>
    <t>Frühe Möhren u. Karotten</t>
  </si>
  <si>
    <t>Späte Möhren u. Karotten</t>
  </si>
  <si>
    <t>Möhren u. Karotten zus.</t>
  </si>
  <si>
    <t xml:space="preserve">        Grüne Pflückbohnen zus.</t>
  </si>
  <si>
    <t>¹) Rundungsdifferenzen möglich. - ²) Ohne  Spargel nicht im Ertrag.</t>
  </si>
  <si>
    <t>Statistisches Bundesamt, BML (425)</t>
  </si>
  <si>
    <t>Freilandgemüse</t>
  </si>
  <si>
    <t>______</t>
  </si>
  <si>
    <t>1) Ohne nichtertragfähige Anbauflächen von Spargel, 2006 auch ohne Chicorée.</t>
  </si>
  <si>
    <t>2) Ohne Berlin und Bremen.</t>
  </si>
  <si>
    <t>3) Grün- und rotblättrige Sorten.</t>
  </si>
  <si>
    <t xml:space="preserve">4) Auch Prunk- und Feuerbohnen. </t>
  </si>
  <si>
    <t>5) Trockenzwiebeln einschl. Schalotten.</t>
  </si>
  <si>
    <t>Kohlgemüse</t>
  </si>
  <si>
    <t>Blattgemüse</t>
  </si>
  <si>
    <t xml:space="preserve">  Endiviensalat</t>
  </si>
  <si>
    <t xml:space="preserve">  Feldsalat</t>
  </si>
  <si>
    <t xml:space="preserve">  Rucolasalat</t>
  </si>
  <si>
    <t xml:space="preserve">  Sonstige Salate</t>
  </si>
  <si>
    <t xml:space="preserve">  Spinat</t>
  </si>
  <si>
    <t xml:space="preserve">  Römischer Salat (Romana)</t>
  </si>
  <si>
    <t>Wurzel- und Knollengemüse</t>
  </si>
  <si>
    <t xml:space="preserve">  Knollenfenchel</t>
  </si>
  <si>
    <t xml:space="preserve">  Meerrettich</t>
  </si>
  <si>
    <t xml:space="preserve">  Knollensellerie</t>
  </si>
  <si>
    <t xml:space="preserve">  Möhren/Karotten</t>
  </si>
  <si>
    <t xml:space="preserve">  Radies</t>
  </si>
  <si>
    <t xml:space="preserve">  Rettich</t>
  </si>
  <si>
    <t xml:space="preserve">  Rote Rüben (Rote Bete)</t>
  </si>
  <si>
    <t>Fruchtgemüse</t>
  </si>
  <si>
    <t>Hülsenfrüchte</t>
  </si>
  <si>
    <t>a. Anbauflächen in ha</t>
  </si>
  <si>
    <t>b. Erträge in dt/ha</t>
  </si>
  <si>
    <t>c. Erntemengen in 1 000 t</t>
  </si>
  <si>
    <t xml:space="preserve">  Radicchio</t>
  </si>
  <si>
    <t xml:space="preserve">  Rhabarber</t>
  </si>
  <si>
    <t xml:space="preserve">  Spargel im Ertrag</t>
  </si>
  <si>
    <t xml:space="preserve">  Stauden-/Stangensellerie</t>
  </si>
  <si>
    <t xml:space="preserve">  Einlegegurken</t>
  </si>
  <si>
    <t xml:space="preserve">  Schälgurken</t>
  </si>
  <si>
    <t xml:space="preserve">  Speisekürbisse</t>
  </si>
  <si>
    <t xml:space="preserve">  Zucchini</t>
  </si>
  <si>
    <t xml:space="preserve">  Zuckermais</t>
  </si>
  <si>
    <t xml:space="preserve">  Buschbohnen</t>
  </si>
  <si>
    <t xml:space="preserve">  Dicke Bohnen</t>
  </si>
  <si>
    <t xml:space="preserve">  Frischerbsen (ohne Hülsen)</t>
  </si>
  <si>
    <t xml:space="preserve">  Frischerbsen (mit Hülsen)</t>
  </si>
  <si>
    <t xml:space="preserve">  Bundzwiebeln</t>
  </si>
  <si>
    <t xml:space="preserve">  Porree (Lauch)</t>
  </si>
  <si>
    <t xml:space="preserve">  Blumenkohl</t>
  </si>
  <si>
    <t xml:space="preserve">  Brokkoli</t>
  </si>
  <si>
    <t xml:space="preserve">  Chinakohl</t>
  </si>
  <si>
    <t xml:space="preserve">  Grünkohl</t>
  </si>
  <si>
    <t xml:space="preserve">  Kohlrabi</t>
  </si>
  <si>
    <t xml:space="preserve">  Rosenkohl</t>
  </si>
  <si>
    <t xml:space="preserve">  Rotkohl </t>
  </si>
  <si>
    <t xml:space="preserve">  Weißkohl</t>
  </si>
  <si>
    <t xml:space="preserve">  Wirsingkohl</t>
  </si>
  <si>
    <r>
      <t xml:space="preserve">  Kopfsalat </t>
    </r>
    <r>
      <rPr>
        <vertAlign val="superscript"/>
        <sz val="7"/>
        <rFont val="Times New Roman"/>
        <family val="1"/>
      </rPr>
      <t>2)</t>
    </r>
  </si>
  <si>
    <r>
      <t xml:space="preserve">  Lollosalat </t>
    </r>
    <r>
      <rPr>
        <vertAlign val="superscript"/>
        <sz val="7"/>
        <rFont val="Times New Roman"/>
        <family val="1"/>
      </rPr>
      <t>2)</t>
    </r>
  </si>
  <si>
    <t>Sonstige Gemüsearten</t>
  </si>
  <si>
    <t xml:space="preserve">  Chicoreewurzeln                                          </t>
  </si>
  <si>
    <t xml:space="preserve">  Romanasalat (alle Sorten)</t>
  </si>
  <si>
    <t>Blatt- und Stängelgemüse</t>
  </si>
  <si>
    <t xml:space="preserve">  Spargel nicht im Ertrag</t>
  </si>
  <si>
    <t xml:space="preserve">      .  </t>
  </si>
  <si>
    <r>
      <t xml:space="preserve">  Eichblattsalat </t>
    </r>
    <r>
      <rPr>
        <vertAlign val="superscript"/>
        <sz val="7"/>
        <rFont val="Times New Roman"/>
        <family val="1"/>
      </rPr>
      <t>2)</t>
    </r>
  </si>
  <si>
    <r>
      <t xml:space="preserve">  Eissalat </t>
    </r>
    <r>
      <rPr>
        <vertAlign val="superscript"/>
        <sz val="7"/>
        <rFont val="Times New Roman"/>
        <family val="1"/>
      </rPr>
      <t>2)</t>
    </r>
  </si>
  <si>
    <r>
      <t xml:space="preserve">  Speisezwiebeln </t>
    </r>
    <r>
      <rPr>
        <vertAlign val="superscript"/>
        <sz val="7"/>
        <rFont val="Times New Roman"/>
        <family val="1"/>
      </rPr>
      <t>3)</t>
    </r>
  </si>
  <si>
    <r>
      <t xml:space="preserve">  Stangenbohnen </t>
    </r>
    <r>
      <rPr>
        <vertAlign val="superscript"/>
        <sz val="7"/>
        <rFont val="Times New Roman"/>
        <family val="1"/>
      </rPr>
      <t>4)</t>
    </r>
  </si>
  <si>
    <r>
      <t>63. Anbau, Ertrag und Ernte von Freilandgemüse</t>
    </r>
    <r>
      <rPr>
        <sz val="11"/>
        <rFont val="Times New Roman"/>
        <family val="1"/>
      </rPr>
      <t/>
    </r>
  </si>
  <si>
    <r>
      <t>Noch:</t>
    </r>
    <r>
      <rPr>
        <b/>
        <sz val="9"/>
        <rFont val="Times New Roman"/>
        <family val="1"/>
      </rPr>
      <t xml:space="preserve"> 63. Anbau, Ertrag und Ernte von Freilandgemüse</t>
    </r>
    <r>
      <rPr>
        <sz val="9"/>
        <rFont val="Times New Roman"/>
        <family val="1"/>
      </rPr>
      <t/>
    </r>
  </si>
  <si>
    <r>
      <t xml:space="preserve">Noch: </t>
    </r>
    <r>
      <rPr>
        <b/>
        <sz val="9"/>
        <rFont val="Times New Roman"/>
        <family val="1"/>
      </rPr>
      <t>63. Anbau, Ertrag und Ernte von Freilandgemüse</t>
    </r>
  </si>
  <si>
    <t xml:space="preserve">.  </t>
  </si>
  <si>
    <t xml:space="preserve">  .  </t>
  </si>
  <si>
    <t xml:space="preserve">      /  </t>
  </si>
  <si>
    <t>Verlängerte Datenreihen erhalten Sie durch Aufklappen der Gruppierung in der Kopfzeile.</t>
  </si>
  <si>
    <t>Veröffentlicht unter: BMEL-Statistik.de</t>
  </si>
  <si>
    <t>C. Landwirtschaft</t>
  </si>
  <si>
    <t>Vorbemerkungen: Soweit nicht besonders vermerkt, umfasst der Bereich Landwirtschaft auch den Gartenbau und den Weinbau (siehe Kap. C. VIII.).</t>
  </si>
  <si>
    <t>Zahlreiche der hier aufgeführten Ergebnisse stammen aus Erhebungen der auf der Grundlage des Agrarstatistikgesetzes durchgeführten Bundesstatistiken, und zwar sowohl aus jährlichen bzw. mehrmals jährlich durchgeführten Erhebungen, z. B. über Bodennutzung, Ernte und Viehbestände, als auch den in mehrjährigen Abständen durchgeführten Landwirtschaftszählungen und Agrarstrukturerhebungen. Das Statistische Bundesamt veröffentlicht ausführliche Ergebnisse dieser Statistiken für den Bund und die Länder. Regionalergebnisse, soweit verfügbar, werden von den Landesämtern für Statistik sowie in  https://www.regionalstatistik.de angeboten.</t>
  </si>
  <si>
    <t xml:space="preserve">Ferner wurden im Bundesministerium für Ernährung und Landwirtschaft (BMEL) anfallende Ergebnisse aus den sogenannten ”Geschäftsstatistiken” und anderen Berichten aufgenommen. </t>
  </si>
  <si>
    <t xml:space="preserve">Die Kapitel über die Verwendung der pflanzlichen Produktion und die Futtermittelwirtschaft, über die gesamte Nahrungsmittelproduktion sowie über die Berechnung des Produktionswertes und der Vorleistungen sind aus den Ergebnissen der in der BLE über diese Gebiete bearbeiteten Gesamtrechnungen entstanden. </t>
  </si>
  <si>
    <t>VIII. Gartenbau, Obstbau, Weinbau, Brennerei</t>
  </si>
  <si>
    <t>Vorbemerkungen: Zum Anbau von Gemüse gelten ab den Jahren 2010 und 2012 jeweils höhere betriebliche Erfassungsgrenzen. Für die Gemüseerhebung, in der seit 2012 sowohl Anbauflächen als auch Hektarerträge ermittelt werden, sind alle landwirtschaftlichen Betriebe auskunftspflichtig, die Flächen von mindestens 0,5 Hektar im Freiland und/oder mindestens 0,1 Hektar unter hohen begehbaren Schutzabdeckungen (einschl. Gewächshäusern) bewirtschaften, auf denen Gemüse oder Erdbeeren oder deren jeweilige Jungpflanzen angebaut werden.</t>
  </si>
  <si>
    <t xml:space="preserve">Für die alle fünf Jahre durchgeführte Baumobstanbauerhebung galt ab 2002 eine untere Erfassungsgrenze von 30 Ar. Ab 2012 sind Betriebe ab 0,5 Hektar Obstflächen mit Baumobst als Hauptnutzung auskunftspflichtig. Die Ergebnisse der Erhebung werden für die Ernteberechnung im Marktobstbau zugrunde gelegt. Bei Obst (bei Gemüse bis 2011) werden die Hektarerträge durch amtliche Berichterstatter geschätzt, bei Wein auch mit Hilfe der Weinbaukartei ermittelt. </t>
  </si>
  <si>
    <t xml:space="preserve">Dieses Kapitel enthält auch Ergebnisse des Gartenbaumoduls im Rahmen der Agrarstrukturerhebung 2016. </t>
  </si>
  <si>
    <t>Die Daten der Alkoholerzeugung nach Brennereien und Rohstoffen basieren auf der Alkoholstatistik der Bundesmonopolverwaltung für Branntwein.</t>
  </si>
  <si>
    <t xml:space="preserve">Die Buchführungsergebnisse der Testbetriebe des Weinbaus und des Gartenbaus sind im Kap. C.XIV., Tabelle 128 (3140700) und 130 (3140900) nachgewiesen. </t>
  </si>
  <si>
    <t>Fußnoten siehe Seite 79.</t>
  </si>
  <si>
    <t>Fortsetzung Seite 78.</t>
  </si>
  <si>
    <t>Fußnoten siehe nächste Seite.</t>
  </si>
  <si>
    <t>Fortsetzung Seite 79.</t>
  </si>
  <si>
    <t xml:space="preserve">          X</t>
  </si>
  <si>
    <r>
      <t xml:space="preserve">2010 </t>
    </r>
    <r>
      <rPr>
        <vertAlign val="superscript"/>
        <sz val="7"/>
        <rFont val="Times New Roman"/>
        <family val="1"/>
      </rPr>
      <t>1)</t>
    </r>
  </si>
  <si>
    <r>
      <t xml:space="preserve">Insgesamt </t>
    </r>
    <r>
      <rPr>
        <b/>
        <vertAlign val="superscript"/>
        <sz val="8"/>
        <rFont val="Times New Roman"/>
        <family val="1"/>
      </rPr>
      <t>5)</t>
    </r>
  </si>
  <si>
    <r>
      <t xml:space="preserve">Insgesamt </t>
    </r>
    <r>
      <rPr>
        <b/>
        <vertAlign val="superscript"/>
        <sz val="7"/>
        <rFont val="Times New Roman"/>
        <family val="1"/>
      </rPr>
      <t>5)</t>
    </r>
  </si>
  <si>
    <t xml:space="preserve">Q u e l l e: Statistisches Bundesamt, Genesis-Online: 41215-0002; BMEL (723).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</si>
</sst>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64" formatCode="#,##0_)"/>
    <numFmt numFmtId="165" formatCode="#\ ##0_)"/>
    <numFmt numFmtId="166" formatCode="#,##0.0_)"/>
    <numFmt numFmtId="167" formatCode="#,##0.0"/>
    <numFmt numFmtId="168" formatCode="#\ ###.0,_)"/>
    <numFmt numFmtId="169" formatCode="\+0.0_);\-\ 0.0_);\±0.0_)"/>
    <numFmt numFmtId="170" formatCode="#\ ###.0_)"/>
    <numFmt numFmtId="171" formatCode="@\ *."/>
    <numFmt numFmtId="172" formatCode="###\ ###.0,_)"/>
    <numFmt numFmtId="173" formatCode="###\ ##0.0,_)"/>
    <numFmt numFmtId="174" formatCode="??0.0"/>
    <numFmt numFmtId="175" formatCode="###\ ###.0_)"/>
    <numFmt numFmtId="176" formatCode="0.0"/>
    <numFmt numFmtId="177" formatCode="#\ ###\ ##0.0_)\ "/>
    <numFmt numFmtId="178" formatCode="0.0_)"/>
    <numFmt numFmtId="179" formatCode="#\ ##0.0"/>
  </numFmts>
  <fonts count="35">
    <font>
      <sz val="10"/>
      <name val="Univers (WN)"/>
    </font>
    <font>
      <sz val="10"/>
      <name val="Times New Roman"/>
      <family val="1"/>
    </font>
    <font>
      <sz val="11"/>
      <name val="Times New Roman"/>
      <family val="1"/>
    </font>
    <font>
      <b/>
      <sz val="11"/>
      <name val="Times New Roman"/>
      <family val="1"/>
    </font>
    <font>
      <b/>
      <sz val="12"/>
      <name val="Times New Roman"/>
      <family val="1"/>
    </font>
    <font>
      <sz val="8"/>
      <name val="Times New Roman"/>
      <family val="1"/>
    </font>
    <font>
      <sz val="7"/>
      <name val="Times New Roman"/>
      <family val="1"/>
    </font>
    <font>
      <b/>
      <sz val="8"/>
      <name val="Times New Roman"/>
      <family val="1"/>
    </font>
    <font>
      <sz val="8"/>
      <name val="Univers (WN)"/>
    </font>
    <font>
      <sz val="6"/>
      <name val="Times New Roman"/>
      <family val="1"/>
    </font>
    <font>
      <b/>
      <u/>
      <sz val="20"/>
      <name val="Univers (WN)"/>
    </font>
    <font>
      <b/>
      <sz val="12"/>
      <name val="Univers (WN)"/>
    </font>
    <font>
      <sz val="9"/>
      <name val="Univers (WN)"/>
    </font>
    <font>
      <sz val="11"/>
      <name val="Arial"/>
      <family val="2"/>
    </font>
    <font>
      <b/>
      <sz val="11"/>
      <name val="Arial"/>
      <family val="2"/>
    </font>
    <font>
      <sz val="11"/>
      <name val="Univers (WN)"/>
    </font>
    <font>
      <sz val="8"/>
      <name val="Arial"/>
      <family val="2"/>
    </font>
    <font>
      <b/>
      <u/>
      <sz val="20"/>
      <name val="Times New Roman"/>
      <family val="1"/>
    </font>
    <font>
      <sz val="9"/>
      <name val="Times New Roman"/>
      <family val="1"/>
    </font>
    <font>
      <b/>
      <sz val="9"/>
      <name val="Times New Roman"/>
      <family val="1"/>
    </font>
    <font>
      <b/>
      <sz val="10"/>
      <name val="Times New Roman"/>
      <family val="1"/>
    </font>
    <font>
      <sz val="7.5"/>
      <name val="Times New Roman"/>
      <family val="1"/>
    </font>
    <font>
      <b/>
      <sz val="7.5"/>
      <name val="Times New Roman"/>
      <family val="1"/>
    </font>
    <font>
      <sz val="10"/>
      <color indexed="8"/>
      <name val="Times New Roman"/>
      <family val="1"/>
    </font>
    <font>
      <sz val="12"/>
      <name val="Times New Roman"/>
      <family val="1"/>
    </font>
    <font>
      <vertAlign val="superscript"/>
      <sz val="7"/>
      <name val="Times New Roman"/>
      <family val="1"/>
    </font>
    <font>
      <b/>
      <vertAlign val="superscript"/>
      <sz val="7"/>
      <name val="Times New Roman"/>
      <family val="1"/>
    </font>
    <font>
      <sz val="10"/>
      <name val="Arial"/>
      <family val="2"/>
    </font>
    <font>
      <b/>
      <sz val="14"/>
      <color rgb="FF000000"/>
      <name val="Times New Roman"/>
      <family val="1"/>
    </font>
    <font>
      <b/>
      <sz val="8.5"/>
      <color rgb="FF000000"/>
      <name val="Times New Roman"/>
      <family val="1"/>
    </font>
    <font>
      <sz val="8.5"/>
      <color rgb="FF000000"/>
      <name val="Times New Roman"/>
      <family val="1"/>
    </font>
    <font>
      <sz val="10"/>
      <name val="Arial"/>
      <family val="2"/>
    </font>
    <font>
      <sz val="12"/>
      <color rgb="FF000000"/>
      <name val="Times New Roman"/>
      <family val="1"/>
    </font>
    <font>
      <b/>
      <vertAlign val="superscript"/>
      <sz val="8"/>
      <name val="Times New Roman"/>
      <family val="1"/>
    </font>
    <font>
      <sz val="11"/>
      <name val="Calibri"/>
      <family val="2"/>
    </font>
  </fonts>
  <fills count="3">
    <fill>
      <patternFill patternType="none"/>
    </fill>
    <fill>
      <patternFill patternType="gray125"/>
    </fill>
    <fill>
      <patternFill patternType="solid">
        <fgColor theme="6" tint="0.79998168889431442"/>
        <bgColor indexed="64"/>
      </patternFill>
    </fill>
  </fills>
  <borders count="3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8"/>
      </bottom>
      <diagonal/>
    </border>
    <border>
      <left/>
      <right style="thin">
        <color indexed="64"/>
      </right>
      <top style="thin">
        <color theme="0"/>
      </top>
      <bottom style="thin">
        <color indexed="64"/>
      </bottom>
      <diagonal/>
    </border>
    <border>
      <left/>
      <right style="thin">
        <color auto="1"/>
      </right>
      <top/>
      <bottom/>
      <diagonal/>
    </border>
    <border>
      <left/>
      <right style="thin">
        <color auto="1"/>
      </right>
      <top/>
      <bottom style="thin">
        <color theme="0"/>
      </bottom>
      <diagonal/>
    </border>
  </borders>
  <cellStyleXfs count="4">
    <xf numFmtId="0" fontId="0" fillId="0" borderId="0"/>
    <xf numFmtId="0" fontId="27" fillId="0" borderId="0"/>
    <xf numFmtId="0" fontId="31" fillId="0" borderId="0"/>
    <xf numFmtId="0" fontId="27" fillId="0" borderId="0"/>
  </cellStyleXfs>
  <cellXfs count="296">
    <xf numFmtId="0" fontId="0" fillId="0" borderId="0" xfId="0"/>
    <xf numFmtId="0" fontId="1" fillId="0" borderId="0" xfId="0" applyFont="1"/>
    <xf numFmtId="0" fontId="1" fillId="0" borderId="0" xfId="0" applyFont="1" applyAlignment="1">
      <alignment horizontal="centerContinuous"/>
    </xf>
    <xf numFmtId="0" fontId="1" fillId="0" borderId="0" xfId="0" applyFont="1" applyBorder="1"/>
    <xf numFmtId="165" fontId="1" fillId="0" borderId="0" xfId="0" applyNumberFormat="1" applyFont="1" applyBorder="1"/>
    <xf numFmtId="0" fontId="1" fillId="0" borderId="1" xfId="0" applyFont="1" applyBorder="1"/>
    <xf numFmtId="0" fontId="5" fillId="0" borderId="2" xfId="0" applyFont="1" applyBorder="1" applyAlignment="1">
      <alignment horizontal="center" vertical="center"/>
    </xf>
    <xf numFmtId="0" fontId="1" fillId="0" borderId="3" xfId="0" applyFont="1" applyBorder="1"/>
    <xf numFmtId="0" fontId="1" fillId="0" borderId="4" xfId="0" applyFont="1" applyBorder="1"/>
    <xf numFmtId="0" fontId="5" fillId="0" borderId="0" xfId="0" applyFont="1" applyBorder="1"/>
    <xf numFmtId="165" fontId="5" fillId="0" borderId="0" xfId="0" applyNumberFormat="1" applyFont="1" applyBorder="1"/>
    <xf numFmtId="165" fontId="1" fillId="0" borderId="0" xfId="0" applyNumberFormat="1" applyFont="1"/>
    <xf numFmtId="0" fontId="1" fillId="0" borderId="5" xfId="0" applyFont="1" applyBorder="1"/>
    <xf numFmtId="165" fontId="5" fillId="0" borderId="6" xfId="0" applyNumberFormat="1" applyFont="1" applyBorder="1"/>
    <xf numFmtId="0" fontId="6" fillId="0" borderId="0" xfId="0" applyFont="1"/>
    <xf numFmtId="165" fontId="9" fillId="0" borderId="0" xfId="0" applyNumberFormat="1" applyFont="1"/>
    <xf numFmtId="164" fontId="1" fillId="0" borderId="0" xfId="0" applyNumberFormat="1" applyFont="1"/>
    <xf numFmtId="0" fontId="10" fillId="0" borderId="0" xfId="0" applyFont="1" applyAlignment="1">
      <alignment horizontal="centerContinuous"/>
    </xf>
    <xf numFmtId="0" fontId="11" fillId="0" borderId="0" xfId="0" applyFont="1" applyAlignment="1">
      <alignment horizontal="centerContinuous"/>
    </xf>
    <xf numFmtId="0" fontId="12" fillId="0" borderId="0" xfId="0" applyFont="1" applyAlignment="1">
      <alignment horizontal="centerContinuous"/>
    </xf>
    <xf numFmtId="0" fontId="0" fillId="0" borderId="0" xfId="0" applyAlignment="1">
      <alignment horizontal="centerContinuous"/>
    </xf>
    <xf numFmtId="0" fontId="0" fillId="0" borderId="7" xfId="0" applyBorder="1"/>
    <xf numFmtId="0" fontId="0" fillId="0" borderId="8" xfId="0" applyBorder="1" applyAlignment="1">
      <alignment horizontal="centerContinuous"/>
    </xf>
    <xf numFmtId="0" fontId="0" fillId="0" borderId="9" xfId="0" applyBorder="1" applyAlignment="1">
      <alignment horizontal="centerContinuous"/>
    </xf>
    <xf numFmtId="0" fontId="0" fillId="0" borderId="10" xfId="0" applyBorder="1" applyAlignment="1">
      <alignment horizontal="centerContinuous"/>
    </xf>
    <xf numFmtId="0" fontId="0" fillId="0" borderId="11" xfId="0" applyBorder="1" applyAlignment="1">
      <alignment horizontal="centerContinuous"/>
    </xf>
    <xf numFmtId="0" fontId="0" fillId="0" borderId="12" xfId="0" applyBorder="1" applyAlignment="1">
      <alignment horizontal="centerContinuous"/>
    </xf>
    <xf numFmtId="0" fontId="0" fillId="0" borderId="13" xfId="0" applyBorder="1" applyAlignment="1">
      <alignment horizontal="centerContinuous"/>
    </xf>
    <xf numFmtId="0" fontId="0" fillId="0" borderId="4" xfId="0" applyBorder="1" applyAlignment="1">
      <alignment horizontal="centerContinuous"/>
    </xf>
    <xf numFmtId="0" fontId="0" fillId="0" borderId="14" xfId="0" applyBorder="1" applyAlignment="1">
      <alignment horizontal="centerContinuous"/>
    </xf>
    <xf numFmtId="0" fontId="0" fillId="0" borderId="15" xfId="0" applyBorder="1" applyAlignment="1">
      <alignment horizontal="centerContinuous"/>
    </xf>
    <xf numFmtId="0" fontId="0" fillId="0" borderId="16" xfId="0" applyBorder="1" applyAlignment="1">
      <alignment horizontal="centerContinuous"/>
    </xf>
    <xf numFmtId="0" fontId="0" fillId="0" borderId="17" xfId="0" applyBorder="1" applyAlignment="1">
      <alignment horizontal="centerContinuous"/>
    </xf>
    <xf numFmtId="0" fontId="0" fillId="0" borderId="10" xfId="0" applyBorder="1"/>
    <xf numFmtId="0" fontId="0" fillId="0" borderId="18" xfId="0" applyBorder="1" applyAlignment="1">
      <alignment horizontal="centerContinuous"/>
    </xf>
    <xf numFmtId="0" fontId="0" fillId="0" borderId="19" xfId="0" applyBorder="1" applyAlignment="1">
      <alignment horizontal="centerContinuous"/>
    </xf>
    <xf numFmtId="0" fontId="0" fillId="0" borderId="20" xfId="0" applyBorder="1" applyAlignment="1">
      <alignment horizontal="centerContinuous"/>
    </xf>
    <xf numFmtId="0" fontId="0" fillId="0" borderId="19" xfId="0" applyBorder="1"/>
    <xf numFmtId="0" fontId="0" fillId="0" borderId="20" xfId="0" applyBorder="1"/>
    <xf numFmtId="0" fontId="0" fillId="0" borderId="21" xfId="0" applyBorder="1" applyAlignment="1">
      <alignment horizontal="centerContinuous"/>
    </xf>
    <xf numFmtId="0" fontId="0" fillId="0" borderId="22" xfId="0" applyBorder="1" applyAlignment="1">
      <alignment horizontal="centerContinuous"/>
    </xf>
    <xf numFmtId="0" fontId="0" fillId="0" borderId="23" xfId="0" applyBorder="1" applyAlignment="1">
      <alignment horizontal="centerContinuous"/>
    </xf>
    <xf numFmtId="0" fontId="0" fillId="0" borderId="24" xfId="0" applyBorder="1" applyAlignment="1">
      <alignment horizontal="centerContinuous"/>
    </xf>
    <xf numFmtId="0" fontId="0" fillId="0" borderId="25" xfId="0" applyBorder="1" applyAlignment="1">
      <alignment horizontal="centerContinuous"/>
    </xf>
    <xf numFmtId="0" fontId="0" fillId="0" borderId="18" xfId="0" applyBorder="1"/>
    <xf numFmtId="0" fontId="0" fillId="0" borderId="26" xfId="0" applyBorder="1" applyAlignment="1">
      <alignment horizontal="centerContinuous"/>
    </xf>
    <xf numFmtId="0" fontId="0" fillId="0" borderId="27" xfId="0" applyBorder="1"/>
    <xf numFmtId="0" fontId="0" fillId="0" borderId="28" xfId="0" applyBorder="1" applyAlignment="1">
      <alignment horizontal="centerContinuous"/>
    </xf>
    <xf numFmtId="0" fontId="0" fillId="0" borderId="4" xfId="0" applyBorder="1"/>
    <xf numFmtId="0" fontId="13" fillId="0" borderId="0" xfId="0" applyFont="1"/>
    <xf numFmtId="0" fontId="13" fillId="0" borderId="4" xfId="0" applyFont="1" applyBorder="1"/>
    <xf numFmtId="164" fontId="0" fillId="0" borderId="0" xfId="0" applyNumberFormat="1"/>
    <xf numFmtId="166" fontId="0" fillId="0" borderId="0" xfId="0" applyNumberFormat="1"/>
    <xf numFmtId="166" fontId="0" fillId="0" borderId="0" xfId="0" applyNumberFormat="1" applyBorder="1"/>
    <xf numFmtId="166" fontId="0" fillId="0" borderId="4" xfId="0" applyNumberFormat="1" applyBorder="1"/>
    <xf numFmtId="164" fontId="13" fillId="0" borderId="0" xfId="0" applyNumberFormat="1" applyFont="1"/>
    <xf numFmtId="169" fontId="13" fillId="0" borderId="0" xfId="0" applyNumberFormat="1" applyFont="1"/>
    <xf numFmtId="169" fontId="13" fillId="0" borderId="4" xfId="0" applyNumberFormat="1" applyFont="1" applyBorder="1"/>
    <xf numFmtId="0" fontId="0" fillId="0" borderId="10" xfId="0" applyBorder="1" applyAlignment="1">
      <alignment horizontal="right"/>
    </xf>
    <xf numFmtId="0" fontId="0" fillId="0" borderId="10" xfId="0" applyBorder="1" applyAlignment="1">
      <alignment horizontal="left"/>
    </xf>
    <xf numFmtId="169" fontId="14" fillId="0" borderId="0" xfId="0" applyNumberFormat="1" applyFont="1" applyAlignment="1">
      <alignment horizontal="right"/>
    </xf>
    <xf numFmtId="164" fontId="15" fillId="0" borderId="0" xfId="0" applyNumberFormat="1" applyFont="1" applyAlignment="1">
      <alignment horizontal="right"/>
    </xf>
    <xf numFmtId="164" fontId="0" fillId="0" borderId="0" xfId="0" applyNumberFormat="1" applyBorder="1"/>
    <xf numFmtId="0" fontId="0" fillId="0" borderId="10" xfId="0" applyBorder="1" applyAlignment="1"/>
    <xf numFmtId="0" fontId="0" fillId="0" borderId="27" xfId="0" applyBorder="1" applyAlignment="1">
      <alignment horizontal="right"/>
    </xf>
    <xf numFmtId="164" fontId="0" fillId="0" borderId="21" xfId="0" applyNumberFormat="1" applyBorder="1"/>
    <xf numFmtId="166" fontId="0" fillId="0" borderId="21" xfId="0" applyNumberFormat="1" applyBorder="1"/>
    <xf numFmtId="166" fontId="0" fillId="0" borderId="22" xfId="0" applyNumberFormat="1" applyBorder="1"/>
    <xf numFmtId="164" fontId="13" fillId="0" borderId="21" xfId="0" applyNumberFormat="1" applyFont="1" applyBorder="1"/>
    <xf numFmtId="169" fontId="13" fillId="0" borderId="21" xfId="0" applyNumberFormat="1" applyFont="1" applyBorder="1"/>
    <xf numFmtId="169" fontId="13" fillId="0" borderId="22" xfId="0" applyNumberFormat="1" applyFont="1" applyBorder="1"/>
    <xf numFmtId="0" fontId="0" fillId="0" borderId="29" xfId="0" applyBorder="1"/>
    <xf numFmtId="164" fontId="0" fillId="0" borderId="6" xfId="0" applyNumberFormat="1" applyBorder="1"/>
    <xf numFmtId="166" fontId="0" fillId="0" borderId="6" xfId="0" applyNumberFormat="1" applyBorder="1"/>
    <xf numFmtId="166" fontId="0" fillId="0" borderId="30" xfId="0" applyNumberFormat="1" applyBorder="1"/>
    <xf numFmtId="164" fontId="13" fillId="0" borderId="6" xfId="0" applyNumberFormat="1" applyFont="1" applyBorder="1"/>
    <xf numFmtId="169" fontId="13" fillId="0" borderId="6" xfId="0" applyNumberFormat="1" applyFont="1" applyBorder="1"/>
    <xf numFmtId="169" fontId="13" fillId="0" borderId="30" xfId="0" applyNumberFormat="1" applyFont="1" applyBorder="1"/>
    <xf numFmtId="169" fontId="13" fillId="0" borderId="0" xfId="0" applyNumberFormat="1" applyFont="1" applyBorder="1"/>
    <xf numFmtId="164" fontId="13" fillId="0" borderId="0" xfId="0" applyNumberFormat="1" applyFont="1" applyBorder="1"/>
    <xf numFmtId="0" fontId="8" fillId="0" borderId="0" xfId="0" applyFont="1" applyBorder="1"/>
    <xf numFmtId="0" fontId="8" fillId="0" borderId="0" xfId="0" applyFont="1"/>
    <xf numFmtId="0" fontId="12" fillId="0" borderId="0" xfId="0" applyFont="1" applyAlignment="1">
      <alignment horizontal="right"/>
    </xf>
    <xf numFmtId="14" fontId="12" fillId="0" borderId="0" xfId="0" applyNumberFormat="1" applyFont="1" applyAlignment="1">
      <alignment horizontal="left"/>
    </xf>
    <xf numFmtId="0" fontId="16" fillId="0" borderId="0" xfId="0" applyFont="1" applyAlignment="1">
      <alignment horizontal="right"/>
    </xf>
    <xf numFmtId="165" fontId="5" fillId="0" borderId="0" xfId="0" applyNumberFormat="1" applyFont="1"/>
    <xf numFmtId="0" fontId="17" fillId="0" borderId="0" xfId="0" applyFont="1" applyAlignment="1">
      <alignment horizontal="centerContinuous"/>
    </xf>
    <xf numFmtId="0" fontId="4" fillId="0" borderId="0" xfId="0" applyFont="1" applyAlignment="1">
      <alignment horizontal="centerContinuous"/>
    </xf>
    <xf numFmtId="0" fontId="18" fillId="0" borderId="0" xfId="0" applyFont="1" applyAlignment="1">
      <alignment horizontal="centerContinuous"/>
    </xf>
    <xf numFmtId="0" fontId="1" fillId="1" borderId="7" xfId="0" applyFont="1" applyFill="1" applyBorder="1"/>
    <xf numFmtId="0" fontId="1" fillId="0" borderId="8" xfId="0" applyFont="1" applyBorder="1" applyAlignment="1">
      <alignment horizontal="centerContinuous"/>
    </xf>
    <xf numFmtId="0" fontId="1" fillId="0" borderId="9" xfId="0" applyFont="1" applyBorder="1" applyAlignment="1">
      <alignment horizontal="centerContinuous"/>
    </xf>
    <xf numFmtId="0" fontId="1" fillId="1" borderId="10" xfId="0" applyFont="1" applyFill="1" applyBorder="1" applyAlignment="1">
      <alignment horizontal="centerContinuous"/>
    </xf>
    <xf numFmtId="0" fontId="1" fillId="0" borderId="11" xfId="0" applyFont="1" applyBorder="1" applyAlignment="1">
      <alignment horizontal="centerContinuous"/>
    </xf>
    <xf numFmtId="0" fontId="1" fillId="0" borderId="12" xfId="0" applyFont="1" applyBorder="1" applyAlignment="1">
      <alignment horizontal="centerContinuous"/>
    </xf>
    <xf numFmtId="0" fontId="1" fillId="0" borderId="13" xfId="0" applyFont="1" applyBorder="1" applyAlignment="1">
      <alignment horizontal="centerContinuous"/>
    </xf>
    <xf numFmtId="0" fontId="1" fillId="0" borderId="4" xfId="0" applyFont="1" applyBorder="1" applyAlignment="1">
      <alignment horizontal="centerContinuous"/>
    </xf>
    <xf numFmtId="0" fontId="1" fillId="1" borderId="10" xfId="0" applyFont="1" applyFill="1" applyBorder="1"/>
    <xf numFmtId="0" fontId="1" fillId="0" borderId="18" xfId="0" applyFont="1" applyBorder="1" applyAlignment="1">
      <alignment horizontal="centerContinuous"/>
    </xf>
    <xf numFmtId="0" fontId="1" fillId="0" borderId="19" xfId="0" applyFont="1" applyBorder="1" applyAlignment="1">
      <alignment horizontal="centerContinuous"/>
    </xf>
    <xf numFmtId="0" fontId="1" fillId="0" borderId="20" xfId="0" applyFont="1" applyBorder="1" applyAlignment="1">
      <alignment horizontal="centerContinuous"/>
    </xf>
    <xf numFmtId="0" fontId="1" fillId="0" borderId="19" xfId="0" applyFont="1" applyBorder="1"/>
    <xf numFmtId="0" fontId="1" fillId="0" borderId="20" xfId="0" applyFont="1" applyBorder="1"/>
    <xf numFmtId="0" fontId="1" fillId="0" borderId="21" xfId="0" applyFont="1" applyBorder="1" applyAlignment="1">
      <alignment horizontal="centerContinuous"/>
    </xf>
    <xf numFmtId="0" fontId="1" fillId="0" borderId="22" xfId="0" applyFont="1" applyBorder="1" applyAlignment="1">
      <alignment horizontal="centerContinuous"/>
    </xf>
    <xf numFmtId="0" fontId="1" fillId="0" borderId="14" xfId="0" applyFont="1" applyBorder="1" applyAlignment="1">
      <alignment horizontal="centerContinuous"/>
    </xf>
    <xf numFmtId="0" fontId="1" fillId="0" borderId="15" xfId="0" applyFont="1" applyBorder="1" applyAlignment="1">
      <alignment horizontal="centerContinuous"/>
    </xf>
    <xf numFmtId="0" fontId="1" fillId="0" borderId="16" xfId="0" applyFont="1" applyBorder="1" applyAlignment="1">
      <alignment horizontal="centerContinuous"/>
    </xf>
    <xf numFmtId="0" fontId="1" fillId="0" borderId="24" xfId="0" applyFont="1" applyBorder="1" applyAlignment="1">
      <alignment horizontal="centerContinuous"/>
    </xf>
    <xf numFmtId="0" fontId="1" fillId="0" borderId="25" xfId="0" applyFont="1" applyBorder="1" applyAlignment="1">
      <alignment horizontal="centerContinuous"/>
    </xf>
    <xf numFmtId="0" fontId="1" fillId="1" borderId="27" xfId="0" applyFont="1" applyFill="1" applyBorder="1"/>
    <xf numFmtId="0" fontId="1" fillId="0" borderId="28" xfId="0" applyFont="1" applyBorder="1" applyAlignment="1">
      <alignment horizontal="centerContinuous"/>
    </xf>
    <xf numFmtId="166" fontId="1" fillId="0" borderId="0" xfId="0" applyNumberFormat="1" applyFont="1"/>
    <xf numFmtId="166" fontId="1" fillId="0" borderId="0" xfId="0" applyNumberFormat="1" applyFont="1" applyBorder="1"/>
    <xf numFmtId="166" fontId="1" fillId="0" borderId="4" xfId="0" applyNumberFormat="1" applyFont="1" applyBorder="1"/>
    <xf numFmtId="0" fontId="1" fillId="1" borderId="10" xfId="0" applyFont="1" applyFill="1" applyBorder="1" applyAlignment="1">
      <alignment horizontal="right"/>
    </xf>
    <xf numFmtId="0" fontId="1" fillId="1" borderId="10" xfId="0" applyFont="1" applyFill="1" applyBorder="1" applyAlignment="1">
      <alignment horizontal="left"/>
    </xf>
    <xf numFmtId="164" fontId="1" fillId="0" borderId="0" xfId="0" applyNumberFormat="1" applyFont="1" applyBorder="1"/>
    <xf numFmtId="0" fontId="1" fillId="1" borderId="27" xfId="0" applyFont="1" applyFill="1" applyBorder="1" applyAlignment="1">
      <alignment horizontal="right"/>
    </xf>
    <xf numFmtId="164" fontId="1" fillId="0" borderId="21" xfId="0" applyNumberFormat="1" applyFont="1" applyBorder="1"/>
    <xf numFmtId="166" fontId="1" fillId="0" borderId="21" xfId="0" applyNumberFormat="1" applyFont="1" applyBorder="1"/>
    <xf numFmtId="166" fontId="1" fillId="0" borderId="22" xfId="0" applyNumberFormat="1" applyFont="1" applyBorder="1"/>
    <xf numFmtId="0" fontId="1" fillId="1" borderId="29" xfId="0" applyFont="1" applyFill="1" applyBorder="1"/>
    <xf numFmtId="164" fontId="1" fillId="0" borderId="6" xfId="0" applyNumberFormat="1" applyFont="1" applyBorder="1"/>
    <xf numFmtId="166" fontId="1" fillId="0" borderId="6" xfId="0" applyNumberFormat="1" applyFont="1" applyBorder="1"/>
    <xf numFmtId="166" fontId="1" fillId="0" borderId="30" xfId="0" applyNumberFormat="1" applyFont="1" applyBorder="1"/>
    <xf numFmtId="0" fontId="18" fillId="1" borderId="7" xfId="0" applyFont="1" applyFill="1" applyBorder="1"/>
    <xf numFmtId="0" fontId="18" fillId="0" borderId="9" xfId="0" applyFont="1" applyBorder="1" applyAlignment="1">
      <alignment horizontal="centerContinuous"/>
    </xf>
    <xf numFmtId="0" fontId="18" fillId="1" borderId="10" xfId="0" applyFont="1" applyFill="1" applyBorder="1" applyAlignment="1">
      <alignment horizontal="centerContinuous"/>
    </xf>
    <xf numFmtId="0" fontId="18" fillId="0" borderId="14" xfId="0" applyFont="1" applyBorder="1" applyAlignment="1">
      <alignment horizontal="centerContinuous"/>
    </xf>
    <xf numFmtId="0" fontId="18" fillId="0" borderId="15" xfId="0" applyFont="1" applyBorder="1" applyAlignment="1">
      <alignment horizontal="centerContinuous"/>
    </xf>
    <xf numFmtId="0" fontId="18" fillId="0" borderId="16" xfId="0" applyFont="1" applyBorder="1" applyAlignment="1">
      <alignment horizontal="centerContinuous"/>
    </xf>
    <xf numFmtId="0" fontId="18" fillId="0" borderId="17" xfId="0" applyFont="1" applyBorder="1" applyAlignment="1">
      <alignment horizontal="centerContinuous"/>
    </xf>
    <xf numFmtId="0" fontId="18" fillId="1" borderId="10" xfId="0" applyFont="1" applyFill="1" applyBorder="1"/>
    <xf numFmtId="0" fontId="18" fillId="0" borderId="11" xfId="0" applyFont="1" applyBorder="1" applyAlignment="1">
      <alignment horizontal="centerContinuous"/>
    </xf>
    <xf numFmtId="0" fontId="18" fillId="0" borderId="12" xfId="0" applyFont="1" applyBorder="1" applyAlignment="1">
      <alignment horizontal="centerContinuous"/>
    </xf>
    <xf numFmtId="0" fontId="18" fillId="0" borderId="13" xfId="0" applyFont="1" applyBorder="1" applyAlignment="1">
      <alignment horizontal="centerContinuous"/>
    </xf>
    <xf numFmtId="0" fontId="18" fillId="0" borderId="23" xfId="0" applyFont="1" applyBorder="1" applyAlignment="1">
      <alignment horizontal="centerContinuous"/>
    </xf>
    <xf numFmtId="0" fontId="18" fillId="0" borderId="18" xfId="0" applyFont="1" applyBorder="1"/>
    <xf numFmtId="0" fontId="18" fillId="0" borderId="0" xfId="0" applyFont="1"/>
    <xf numFmtId="0" fontId="18" fillId="0" borderId="26" xfId="0" applyFont="1" applyBorder="1" applyAlignment="1">
      <alignment horizontal="centerContinuous"/>
    </xf>
    <xf numFmtId="0" fontId="18" fillId="1" borderId="27" xfId="0" applyFont="1" applyFill="1" applyBorder="1"/>
    <xf numFmtId="0" fontId="18" fillId="0" borderId="18" xfId="0" applyFont="1" applyBorder="1" applyAlignment="1">
      <alignment horizontal="centerContinuous"/>
    </xf>
    <xf numFmtId="0" fontId="18" fillId="0" borderId="28" xfId="0" applyFont="1" applyBorder="1" applyAlignment="1">
      <alignment horizontal="centerContinuous"/>
    </xf>
    <xf numFmtId="0" fontId="18" fillId="0" borderId="4" xfId="0" applyFont="1" applyBorder="1"/>
    <xf numFmtId="0" fontId="5" fillId="1" borderId="10" xfId="0" applyFont="1" applyFill="1" applyBorder="1"/>
    <xf numFmtId="169" fontId="5" fillId="0" borderId="0" xfId="0" applyNumberFormat="1" applyFont="1"/>
    <xf numFmtId="169" fontId="5" fillId="0" borderId="4" xfId="0" applyNumberFormat="1" applyFont="1" applyBorder="1"/>
    <xf numFmtId="0" fontId="5" fillId="1" borderId="10" xfId="0" applyFont="1" applyFill="1" applyBorder="1" applyAlignment="1">
      <alignment horizontal="right"/>
    </xf>
    <xf numFmtId="0" fontId="5" fillId="1" borderId="10" xfId="0" applyFont="1" applyFill="1" applyBorder="1" applyAlignment="1">
      <alignment horizontal="left"/>
    </xf>
    <xf numFmtId="0" fontId="5" fillId="1" borderId="10" xfId="0" applyFont="1" applyFill="1" applyBorder="1" applyAlignment="1"/>
    <xf numFmtId="0" fontId="5" fillId="1" borderId="27" xfId="0" applyFont="1" applyFill="1" applyBorder="1" applyAlignment="1">
      <alignment horizontal="right"/>
    </xf>
    <xf numFmtId="165" fontId="5" fillId="0" borderId="21" xfId="0" applyNumberFormat="1" applyFont="1" applyBorder="1"/>
    <xf numFmtId="169" fontId="5" fillId="0" borderId="21" xfId="0" applyNumberFormat="1" applyFont="1" applyBorder="1"/>
    <xf numFmtId="169" fontId="5" fillId="0" borderId="22" xfId="0" applyNumberFormat="1" applyFont="1" applyBorder="1"/>
    <xf numFmtId="0" fontId="5" fillId="1" borderId="29" xfId="0" applyFont="1" applyFill="1" applyBorder="1"/>
    <xf numFmtId="169" fontId="5" fillId="0" borderId="6" xfId="0" applyNumberFormat="1" applyFont="1" applyBorder="1"/>
    <xf numFmtId="169" fontId="5" fillId="0" borderId="30" xfId="0" applyNumberFormat="1" applyFont="1" applyBorder="1"/>
    <xf numFmtId="169" fontId="5" fillId="0" borderId="0" xfId="0" applyNumberFormat="1" applyFont="1" applyBorder="1"/>
    <xf numFmtId="0" fontId="5" fillId="1" borderId="0" xfId="0" applyFont="1" applyFill="1"/>
    <xf numFmtId="0" fontId="1" fillId="0" borderId="0" xfId="0" applyFont="1" applyFill="1"/>
    <xf numFmtId="0" fontId="18" fillId="0" borderId="0" xfId="0" applyFont="1" applyFill="1" applyAlignment="1">
      <alignment horizontal="right"/>
    </xf>
    <xf numFmtId="14" fontId="18" fillId="0" borderId="0" xfId="0" applyNumberFormat="1" applyFont="1" applyFill="1" applyAlignment="1">
      <alignment horizontal="left"/>
    </xf>
    <xf numFmtId="0" fontId="5" fillId="0" borderId="0" xfId="0" applyFont="1" applyAlignment="1">
      <alignment horizontal="right"/>
    </xf>
    <xf numFmtId="0" fontId="1" fillId="0" borderId="0" xfId="0" applyFont="1" applyAlignment="1"/>
    <xf numFmtId="0" fontId="5" fillId="0" borderId="31" xfId="0" applyFont="1" applyBorder="1" applyAlignment="1">
      <alignment horizontal="center" vertical="center"/>
    </xf>
    <xf numFmtId="0" fontId="1" fillId="0" borderId="6" xfId="0" applyFont="1" applyBorder="1"/>
    <xf numFmtId="0" fontId="5" fillId="0" borderId="0" xfId="0" applyFont="1"/>
    <xf numFmtId="0" fontId="6" fillId="0" borderId="3" xfId="0" applyFont="1" applyBorder="1" applyAlignment="1">
      <alignment vertical="center"/>
    </xf>
    <xf numFmtId="0" fontId="6" fillId="0" borderId="0" xfId="0" applyFont="1" applyAlignment="1">
      <alignment vertical="center"/>
    </xf>
    <xf numFmtId="0" fontId="6" fillId="0" borderId="0" xfId="0" applyFont="1" applyBorder="1" applyAlignment="1">
      <alignment vertical="center"/>
    </xf>
    <xf numFmtId="0" fontId="5" fillId="0" borderId="1" xfId="0" applyFont="1" applyBorder="1"/>
    <xf numFmtId="0" fontId="21" fillId="0" borderId="0" xfId="0" applyFont="1"/>
    <xf numFmtId="0" fontId="5" fillId="0" borderId="3" xfId="0" applyFont="1" applyBorder="1"/>
    <xf numFmtId="0" fontId="5" fillId="0" borderId="3" xfId="0" applyFont="1" applyBorder="1" applyAlignment="1">
      <alignment vertical="center"/>
    </xf>
    <xf numFmtId="0" fontId="1" fillId="0" borderId="0" xfId="0" applyFont="1" applyAlignment="1">
      <alignment vertical="center"/>
    </xf>
    <xf numFmtId="0" fontId="7" fillId="0" borderId="3" xfId="0" applyFont="1" applyBorder="1" applyAlignment="1">
      <alignment vertical="center"/>
    </xf>
    <xf numFmtId="0" fontId="20" fillId="0" borderId="0" xfId="0" applyFont="1" applyAlignment="1">
      <alignment vertical="center"/>
    </xf>
    <xf numFmtId="0" fontId="5" fillId="0" borderId="32" xfId="0" applyFont="1" applyBorder="1"/>
    <xf numFmtId="0" fontId="21" fillId="0" borderId="0" xfId="0" applyFont="1" applyBorder="1"/>
    <xf numFmtId="165" fontId="21" fillId="0" borderId="0" xfId="0" applyNumberFormat="1" applyFont="1" applyBorder="1"/>
    <xf numFmtId="0" fontId="1" fillId="0" borderId="5" xfId="0" applyFont="1" applyBorder="1" applyAlignment="1"/>
    <xf numFmtId="165" fontId="22" fillId="0" borderId="6" xfId="0" applyNumberFormat="1" applyFont="1" applyBorder="1"/>
    <xf numFmtId="170" fontId="22" fillId="0" borderId="6" xfId="0" applyNumberFormat="1" applyFont="1" applyBorder="1"/>
    <xf numFmtId="168" fontId="22" fillId="0" borderId="6" xfId="0" applyNumberFormat="1" applyFont="1" applyBorder="1"/>
    <xf numFmtId="0" fontId="6" fillId="0" borderId="0" xfId="0" applyFont="1" applyBorder="1"/>
    <xf numFmtId="0" fontId="6" fillId="0" borderId="0" xfId="0" applyFont="1" applyAlignment="1">
      <alignment horizontal="right"/>
    </xf>
    <xf numFmtId="0" fontId="6" fillId="0" borderId="3" xfId="0" applyFont="1" applyBorder="1" applyAlignment="1"/>
    <xf numFmtId="171" fontId="1" fillId="0" borderId="0" xfId="0" applyNumberFormat="1" applyFont="1" applyFill="1" applyAlignment="1"/>
    <xf numFmtId="0" fontId="1" fillId="0" borderId="0" xfId="0" applyFont="1" applyFill="1" applyAlignment="1"/>
    <xf numFmtId="171" fontId="23" fillId="0" borderId="0" xfId="0" applyNumberFormat="1" applyFont="1" applyFill="1" applyAlignment="1" applyProtection="1">
      <protection locked="0"/>
    </xf>
    <xf numFmtId="171" fontId="23" fillId="0" borderId="0" xfId="0" applyNumberFormat="1" applyFont="1" applyFill="1" applyAlignment="1"/>
    <xf numFmtId="0" fontId="24" fillId="0" borderId="0" xfId="0" applyFont="1"/>
    <xf numFmtId="165" fontId="21" fillId="0" borderId="0" xfId="0" applyNumberFormat="1" applyFont="1" applyBorder="1" applyAlignment="1">
      <alignment horizontal="right"/>
    </xf>
    <xf numFmtId="0" fontId="1" fillId="0" borderId="0" xfId="0" applyFont="1" applyBorder="1" applyAlignment="1">
      <alignment vertical="center"/>
    </xf>
    <xf numFmtId="0" fontId="1" fillId="0" borderId="3" xfId="0" applyFont="1" applyBorder="1" applyAlignment="1">
      <alignment vertical="center"/>
    </xf>
    <xf numFmtId="168" fontId="22" fillId="0" borderId="6" xfId="0" applyNumberFormat="1" applyFont="1" applyFill="1" applyBorder="1"/>
    <xf numFmtId="2" fontId="1" fillId="0" borderId="0" xfId="0" applyNumberFormat="1" applyFont="1"/>
    <xf numFmtId="2" fontId="1" fillId="0" borderId="6" xfId="0" applyNumberFormat="1" applyFont="1" applyBorder="1"/>
    <xf numFmtId="0" fontId="1" fillId="0" borderId="33" xfId="0" applyFont="1" applyBorder="1"/>
    <xf numFmtId="2" fontId="5" fillId="0" borderId="32" xfId="0" applyNumberFormat="1" applyFont="1" applyBorder="1"/>
    <xf numFmtId="0" fontId="5" fillId="0" borderId="2" xfId="0" applyFont="1" applyBorder="1" applyAlignment="1">
      <alignment horizontal="center"/>
    </xf>
    <xf numFmtId="0" fontId="22" fillId="0" borderId="0" xfId="0" applyFont="1" applyBorder="1"/>
    <xf numFmtId="0" fontId="21" fillId="0" borderId="0" xfId="0" applyFont="1" applyBorder="1" applyAlignment="1"/>
    <xf numFmtId="0" fontId="21" fillId="0" borderId="0" xfId="0" applyFont="1" applyBorder="1" applyAlignment="1">
      <alignment vertical="center"/>
    </xf>
    <xf numFmtId="0" fontId="21" fillId="0" borderId="0" xfId="0" applyFont="1" applyFill="1" applyBorder="1"/>
    <xf numFmtId="0" fontId="21" fillId="0" borderId="0" xfId="0" applyFont="1" applyFill="1" applyBorder="1" applyAlignment="1">
      <alignment vertical="center"/>
    </xf>
    <xf numFmtId="0" fontId="22" fillId="0" borderId="6" xfId="0" applyFont="1" applyBorder="1"/>
    <xf numFmtId="0" fontId="22" fillId="0" borderId="0" xfId="0" applyFont="1" applyBorder="1" applyAlignment="1">
      <alignment vertical="center"/>
    </xf>
    <xf numFmtId="165" fontId="21" fillId="0" borderId="0" xfId="0" applyNumberFormat="1" applyFont="1" applyFill="1" applyBorder="1" applyAlignment="1">
      <alignment horizontal="right"/>
    </xf>
    <xf numFmtId="2" fontId="5" fillId="0" borderId="0" xfId="0" applyNumberFormat="1" applyFont="1"/>
    <xf numFmtId="0" fontId="22" fillId="0" borderId="6" xfId="0" applyFont="1" applyBorder="1" applyAlignment="1">
      <alignment vertical="center"/>
    </xf>
    <xf numFmtId="165" fontId="22" fillId="0" borderId="6" xfId="0" applyNumberFormat="1" applyFont="1" applyBorder="1" applyAlignment="1"/>
    <xf numFmtId="165" fontId="22" fillId="0" borderId="6" xfId="0" applyNumberFormat="1" applyFont="1" applyFill="1" applyBorder="1" applyAlignment="1">
      <alignment horizontal="right"/>
    </xf>
    <xf numFmtId="165" fontId="22" fillId="0" borderId="30" xfId="0" applyNumberFormat="1" applyFont="1" applyFill="1" applyBorder="1" applyAlignment="1">
      <alignment horizontal="right"/>
    </xf>
    <xf numFmtId="0" fontId="22" fillId="0" borderId="32" xfId="0" applyFont="1" applyBorder="1"/>
    <xf numFmtId="165" fontId="22" fillId="0" borderId="32" xfId="0" applyNumberFormat="1" applyFont="1" applyBorder="1"/>
    <xf numFmtId="0" fontId="1" fillId="0" borderId="32" xfId="0" applyFont="1" applyBorder="1"/>
    <xf numFmtId="2" fontId="1" fillId="0" borderId="33" xfId="0" applyNumberFormat="1" applyFont="1" applyBorder="1"/>
    <xf numFmtId="0" fontId="21" fillId="0" borderId="0" xfId="0" applyFont="1" applyBorder="1" applyAlignment="1">
      <alignment horizontal="right"/>
    </xf>
    <xf numFmtId="0" fontId="6" fillId="0" borderId="0" xfId="0" applyFont="1" applyAlignment="1">
      <alignment horizontal="right" vertical="center"/>
    </xf>
    <xf numFmtId="0" fontId="1" fillId="0" borderId="34" xfId="0" applyFont="1" applyBorder="1"/>
    <xf numFmtId="0" fontId="1" fillId="0" borderId="30" xfId="0" applyFont="1" applyBorder="1"/>
    <xf numFmtId="172" fontId="1" fillId="0" borderId="0" xfId="0" applyNumberFormat="1" applyFont="1" applyAlignment="1">
      <alignment vertical="center"/>
    </xf>
    <xf numFmtId="172" fontId="1" fillId="0" borderId="0" xfId="0" applyNumberFormat="1" applyFont="1" applyAlignment="1">
      <alignment horizontal="right" vertical="center"/>
    </xf>
    <xf numFmtId="176" fontId="1" fillId="0" borderId="0" xfId="0" applyNumberFormat="1" applyFont="1" applyAlignment="1">
      <alignment vertical="center"/>
    </xf>
    <xf numFmtId="172" fontId="1" fillId="0" borderId="0" xfId="0" applyNumberFormat="1" applyFont="1" applyAlignment="1" applyProtection="1">
      <alignment vertical="center"/>
      <protection locked="0"/>
    </xf>
    <xf numFmtId="176" fontId="1" fillId="0" borderId="0" xfId="0" applyNumberFormat="1" applyFont="1"/>
    <xf numFmtId="0" fontId="1" fillId="0" borderId="5" xfId="0" applyFont="1" applyBorder="1" applyAlignment="1">
      <alignment vertical="center"/>
    </xf>
    <xf numFmtId="177" fontId="7" fillId="2" borderId="6" xfId="0" applyNumberFormat="1" applyFont="1" applyFill="1" applyBorder="1"/>
    <xf numFmtId="0" fontId="5" fillId="0" borderId="1" xfId="0" applyFont="1" applyFill="1" applyBorder="1" applyAlignment="1">
      <alignment horizontal="center" vertical="center"/>
    </xf>
    <xf numFmtId="0" fontId="5" fillId="0" borderId="1" xfId="0" applyFont="1" applyBorder="1" applyAlignment="1">
      <alignment horizontal="center" vertical="center"/>
    </xf>
    <xf numFmtId="0" fontId="5" fillId="0" borderId="31" xfId="0" applyFont="1" applyFill="1" applyBorder="1" applyAlignment="1">
      <alignment horizontal="center" vertical="center"/>
    </xf>
    <xf numFmtId="0" fontId="5" fillId="0" borderId="31" xfId="0" applyFont="1" applyFill="1" applyBorder="1" applyAlignment="1">
      <alignment horizontal="centerContinuous" vertical="center"/>
    </xf>
    <xf numFmtId="0" fontId="5" fillId="0" borderId="0" xfId="0" applyFont="1" applyFill="1" applyBorder="1"/>
    <xf numFmtId="0" fontId="6" fillId="0" borderId="0" xfId="0" applyFont="1" applyFill="1" applyBorder="1"/>
    <xf numFmtId="0" fontId="27" fillId="0" borderId="0" xfId="1"/>
    <xf numFmtId="0" fontId="29" fillId="0" borderId="0" xfId="1" applyFont="1" applyAlignment="1">
      <alignment horizontal="justify" vertical="center"/>
    </xf>
    <xf numFmtId="0" fontId="5" fillId="0" borderId="0" xfId="2" applyFont="1" applyAlignment="1">
      <alignment vertical="center"/>
    </xf>
    <xf numFmtId="0" fontId="32" fillId="0" borderId="0" xfId="0" applyFont="1" applyAlignment="1">
      <alignment horizontal="justify" vertical="center"/>
    </xf>
    <xf numFmtId="0" fontId="1" fillId="0" borderId="0" xfId="0" applyFont="1" applyBorder="1" applyAlignment="1"/>
    <xf numFmtId="0" fontId="6" fillId="0" borderId="0" xfId="0" applyFont="1" applyBorder="1" applyAlignment="1">
      <alignment horizontal="right"/>
    </xf>
    <xf numFmtId="165" fontId="22" fillId="0" borderId="0" xfId="0" applyNumberFormat="1" applyFont="1" applyBorder="1"/>
    <xf numFmtId="0" fontId="7" fillId="0" borderId="0" xfId="0" applyFont="1" applyBorder="1"/>
    <xf numFmtId="0" fontId="7" fillId="0" borderId="0" xfId="0" applyFont="1" applyBorder="1" applyAlignment="1">
      <alignment vertical="center"/>
    </xf>
    <xf numFmtId="165" fontId="5" fillId="0" borderId="0" xfId="0" applyNumberFormat="1" applyFont="1" applyBorder="1" applyAlignment="1">
      <alignment vertical="center"/>
    </xf>
    <xf numFmtId="0" fontId="5" fillId="0" borderId="0" xfId="0" applyNumberFormat="1" applyFont="1" applyFill="1" applyBorder="1" applyAlignment="1">
      <alignment vertical="center"/>
    </xf>
    <xf numFmtId="0" fontId="5" fillId="0" borderId="4" xfId="0" applyFont="1" applyBorder="1" applyAlignment="1">
      <alignment vertical="center"/>
    </xf>
    <xf numFmtId="0" fontId="5" fillId="0" borderId="0" xfId="0" applyFont="1" applyBorder="1" applyAlignment="1">
      <alignment vertical="center"/>
    </xf>
    <xf numFmtId="165" fontId="5" fillId="0" borderId="0" xfId="0" applyNumberFormat="1" applyFont="1" applyBorder="1" applyAlignment="1">
      <alignment horizontal="right" vertical="center"/>
    </xf>
    <xf numFmtId="165" fontId="5" fillId="0" borderId="4" xfId="0" applyNumberFormat="1" applyFont="1" applyBorder="1" applyAlignment="1">
      <alignment horizontal="right" vertical="center"/>
    </xf>
    <xf numFmtId="174" fontId="5" fillId="0" borderId="0" xfId="0" applyNumberFormat="1" applyFont="1" applyBorder="1" applyAlignment="1">
      <alignment horizontal="center" vertical="center"/>
    </xf>
    <xf numFmtId="174" fontId="5" fillId="0" borderId="0" xfId="0" applyNumberFormat="1" applyFont="1" applyBorder="1" applyAlignment="1">
      <alignment horizontal="right" vertical="center"/>
    </xf>
    <xf numFmtId="0" fontId="5" fillId="0" borderId="0" xfId="0" applyFont="1" applyFill="1" applyBorder="1" applyAlignment="1">
      <alignment vertical="center"/>
    </xf>
    <xf numFmtId="0" fontId="5" fillId="0" borderId="0" xfId="0" applyFont="1" applyAlignment="1">
      <alignment vertical="center"/>
    </xf>
    <xf numFmtId="165" fontId="5" fillId="0" borderId="0" xfId="0" applyNumberFormat="1" applyFont="1" applyBorder="1" applyAlignment="1">
      <alignment horizontal="center" vertical="center"/>
    </xf>
    <xf numFmtId="174" fontId="5" fillId="0" borderId="4" xfId="0" applyNumberFormat="1" applyFont="1" applyBorder="1" applyAlignment="1">
      <alignment horizontal="center" vertical="center"/>
    </xf>
    <xf numFmtId="165" fontId="7" fillId="0" borderId="0" xfId="0" applyNumberFormat="1" applyFont="1" applyBorder="1" applyAlignment="1">
      <alignment horizontal="right" vertical="center"/>
    </xf>
    <xf numFmtId="165" fontId="7" fillId="0" borderId="4" xfId="0" applyNumberFormat="1" applyFont="1" applyBorder="1" applyAlignment="1">
      <alignment horizontal="right" vertical="center"/>
    </xf>
    <xf numFmtId="178" fontId="5" fillId="0" borderId="0" xfId="0" applyNumberFormat="1" applyFont="1" applyBorder="1" applyAlignment="1">
      <alignment horizontal="right" vertical="center"/>
    </xf>
    <xf numFmtId="178" fontId="5" fillId="0" borderId="4" xfId="0" applyNumberFormat="1" applyFont="1" applyBorder="1" applyAlignment="1">
      <alignment horizontal="right" vertical="center"/>
    </xf>
    <xf numFmtId="167" fontId="5" fillId="0" borderId="0" xfId="0" applyNumberFormat="1" applyFont="1" applyBorder="1" applyAlignment="1">
      <alignment vertical="center"/>
    </xf>
    <xf numFmtId="167" fontId="5" fillId="0" borderId="0" xfId="0" applyNumberFormat="1" applyFont="1" applyFill="1" applyBorder="1" applyAlignment="1">
      <alignment vertical="center"/>
    </xf>
    <xf numFmtId="0" fontId="5" fillId="0" borderId="4" xfId="0" applyFont="1" applyFill="1" applyBorder="1" applyAlignment="1">
      <alignment vertical="center"/>
    </xf>
    <xf numFmtId="174" fontId="5" fillId="0" borderId="0" xfId="0" applyNumberFormat="1" applyFont="1" applyAlignment="1">
      <alignment horizontal="center" vertical="center"/>
    </xf>
    <xf numFmtId="174" fontId="7" fillId="0" borderId="0" xfId="0" applyNumberFormat="1" applyFont="1" applyBorder="1" applyAlignment="1">
      <alignment horizontal="right" vertical="center"/>
    </xf>
    <xf numFmtId="174" fontId="5" fillId="0" borderId="0" xfId="0" applyNumberFormat="1" applyFont="1" applyAlignment="1">
      <alignment horizontal="right" vertical="center"/>
    </xf>
    <xf numFmtId="0" fontId="5" fillId="0" borderId="0" xfId="0" applyFont="1" applyAlignment="1">
      <alignment horizontal="right" vertical="center"/>
    </xf>
    <xf numFmtId="178" fontId="7" fillId="0" borderId="0" xfId="0" applyNumberFormat="1" applyFont="1" applyBorder="1" applyAlignment="1">
      <alignment horizontal="right" vertical="center"/>
    </xf>
    <xf numFmtId="168" fontId="5" fillId="0" borderId="0" xfId="0" applyNumberFormat="1" applyFont="1" applyBorder="1" applyAlignment="1">
      <alignment vertical="center"/>
    </xf>
    <xf numFmtId="172" fontId="5" fillId="0" borderId="0" xfId="0" applyNumberFormat="1" applyFont="1" applyFill="1" applyBorder="1" applyAlignment="1">
      <alignment horizontal="right" vertical="center"/>
    </xf>
    <xf numFmtId="175" fontId="5" fillId="0" borderId="0" xfId="0" applyNumberFormat="1" applyFont="1" applyFill="1" applyBorder="1" applyAlignment="1">
      <alignment horizontal="right" vertical="center"/>
    </xf>
    <xf numFmtId="173" fontId="5" fillId="0" borderId="0" xfId="0" applyNumberFormat="1" applyFont="1" applyFill="1" applyBorder="1" applyAlignment="1">
      <alignment horizontal="right" vertical="center"/>
    </xf>
    <xf numFmtId="172" fontId="7" fillId="0" borderId="0" xfId="0" applyNumberFormat="1" applyFont="1" applyFill="1" applyBorder="1" applyAlignment="1">
      <alignment horizontal="right" vertical="center"/>
    </xf>
    <xf numFmtId="175" fontId="7" fillId="0" borderId="0" xfId="0" applyNumberFormat="1" applyFont="1" applyFill="1" applyBorder="1" applyAlignment="1">
      <alignment horizontal="right" vertical="center"/>
    </xf>
    <xf numFmtId="173" fontId="7" fillId="0" borderId="0" xfId="0" applyNumberFormat="1" applyFont="1" applyFill="1" applyBorder="1" applyAlignment="1">
      <alignment horizontal="right" vertical="center"/>
    </xf>
    <xf numFmtId="165" fontId="5" fillId="0" borderId="36" xfId="0" applyNumberFormat="1" applyFont="1" applyBorder="1" applyAlignment="1">
      <alignment horizontal="right" vertical="center"/>
    </xf>
    <xf numFmtId="174" fontId="5" fillId="0" borderId="36" xfId="0" applyNumberFormat="1" applyFont="1" applyBorder="1" applyAlignment="1">
      <alignment horizontal="center" vertical="center"/>
    </xf>
    <xf numFmtId="178" fontId="5" fillId="0" borderId="36" xfId="0" applyNumberFormat="1" applyFont="1" applyBorder="1" applyAlignment="1">
      <alignment horizontal="right" vertical="center"/>
    </xf>
    <xf numFmtId="0" fontId="5" fillId="0" borderId="36" xfId="0" applyFont="1" applyFill="1" applyBorder="1" applyAlignment="1">
      <alignment vertical="center"/>
    </xf>
    <xf numFmtId="178" fontId="7" fillId="0" borderId="37" xfId="0" applyNumberFormat="1" applyFont="1" applyBorder="1" applyAlignment="1">
      <alignment horizontal="right" vertical="center"/>
    </xf>
    <xf numFmtId="0" fontId="34" fillId="0" borderId="0" xfId="0" applyFont="1" applyAlignment="1">
      <alignment vertical="center"/>
    </xf>
    <xf numFmtId="177" fontId="7" fillId="0" borderId="6" xfId="1" applyNumberFormat="1" applyFont="1" applyFill="1" applyBorder="1"/>
    <xf numFmtId="177" fontId="7" fillId="0" borderId="35" xfId="1" applyNumberFormat="1" applyFont="1" applyFill="1" applyBorder="1"/>
    <xf numFmtId="179" fontId="5" fillId="0" borderId="36" xfId="0" applyNumberFormat="1" applyFont="1" applyBorder="1" applyAlignment="1">
      <alignment horizontal="left" vertical="center" indent="1"/>
    </xf>
    <xf numFmtId="176" fontId="5" fillId="0" borderId="4" xfId="0" applyNumberFormat="1" applyFont="1" applyFill="1" applyBorder="1" applyAlignment="1">
      <alignment vertical="center"/>
    </xf>
    <xf numFmtId="177" fontId="7" fillId="0" borderId="4" xfId="0" applyNumberFormat="1" applyFont="1" applyFill="1" applyBorder="1" applyAlignment="1">
      <alignment vertical="center"/>
    </xf>
    <xf numFmtId="170" fontId="5" fillId="0" borderId="36" xfId="0" applyNumberFormat="1" applyFont="1" applyFill="1" applyBorder="1" applyAlignment="1">
      <alignment horizontal="right" vertical="center"/>
    </xf>
    <xf numFmtId="170" fontId="5" fillId="0" borderId="36" xfId="0" applyNumberFormat="1" applyFont="1" applyBorder="1" applyAlignment="1">
      <alignment horizontal="center" vertical="center"/>
    </xf>
    <xf numFmtId="174" fontId="5" fillId="0" borderId="36" xfId="0" applyNumberFormat="1" applyFont="1" applyBorder="1" applyAlignment="1">
      <alignment horizontal="right" vertical="center"/>
    </xf>
    <xf numFmtId="0" fontId="30" fillId="0" borderId="0" xfId="1" applyFont="1" applyAlignment="1">
      <alignment horizontal="left" vertical="top" wrapText="1"/>
    </xf>
    <xf numFmtId="0" fontId="28" fillId="0" borderId="0" xfId="1" applyFont="1" applyAlignment="1">
      <alignment horizontal="center" vertical="center"/>
    </xf>
    <xf numFmtId="0" fontId="3" fillId="0" borderId="0" xfId="0" applyFont="1" applyBorder="1" applyAlignment="1">
      <alignment horizontal="center"/>
    </xf>
    <xf numFmtId="0" fontId="19" fillId="0" borderId="0" xfId="0" applyFont="1" applyBorder="1" applyAlignment="1">
      <alignment horizontal="center" vertical="center"/>
    </xf>
    <xf numFmtId="0" fontId="18" fillId="0" borderId="0" xfId="0" applyFont="1" applyBorder="1" applyAlignment="1">
      <alignment horizontal="center" vertical="center"/>
    </xf>
    <xf numFmtId="179" fontId="5" fillId="0" borderId="0" xfId="0" applyNumberFormat="1" applyFont="1" applyBorder="1" applyAlignment="1">
      <alignment horizontal="left" vertical="center" indent="1"/>
    </xf>
  </cellXfs>
  <cellStyles count="4">
    <cellStyle name="Standard" xfId="0" builtinId="0"/>
    <cellStyle name="Standard 2" xfId="1"/>
    <cellStyle name="Standard 2 3" xfId="3"/>
    <cellStyle name="Standard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0</xdr:colOff>
      <xdr:row>70</xdr:row>
      <xdr:rowOff>0</xdr:rowOff>
    </xdr:from>
    <xdr:to>
      <xdr:col>5</xdr:col>
      <xdr:colOff>0</xdr:colOff>
      <xdr:row>74</xdr:row>
      <xdr:rowOff>0</xdr:rowOff>
    </xdr:to>
    <xdr:sp macro="" textlink="">
      <xdr:nvSpPr>
        <xdr:cNvPr id="2" name="Text 4"/>
        <xdr:cNvSpPr txBox="1">
          <a:spLocks noChangeArrowheads="1"/>
        </xdr:cNvSpPr>
      </xdr:nvSpPr>
      <xdr:spPr bwMode="auto">
        <a:xfrm>
          <a:off x="1209675" y="9277350"/>
          <a:ext cx="0" cy="542925"/>
        </a:xfrm>
        <a:prstGeom prst="rect">
          <a:avLst/>
        </a:prstGeom>
        <a:solidFill>
          <a:srgbClr val="FFFFFF"/>
        </a:solidFill>
        <a:ln w="1">
          <a:noFill/>
          <a:miter lim="800000"/>
          <a:headEnd/>
          <a:tailEnd/>
        </a:ln>
      </xdr:spPr>
      <xdr:txBody>
        <a:bodyPr vertOverflow="clip" wrap="square" lIns="36576" tIns="22860" rIns="0" bIns="0" anchor="t" upright="1"/>
        <a:lstStyle/>
        <a:p>
          <a:pPr algn="l" rtl="0">
            <a:lnSpc>
              <a:spcPts val="700"/>
            </a:lnSpc>
            <a:defRPr sz="1000"/>
          </a:pPr>
          <a:endParaRPr lang="de-DE" sz="1000" b="0" i="0" u="none" strike="noStrike" baseline="0">
            <a:solidFill>
              <a:srgbClr val="000000"/>
            </a:solidFill>
            <a:latin typeface="Univers (WN)"/>
          </a:endParaRPr>
        </a:p>
        <a:p>
          <a:pPr algn="l" rtl="0">
            <a:lnSpc>
              <a:spcPts val="700"/>
            </a:lnSpc>
            <a:defRPr sz="1000"/>
          </a:pPr>
          <a:endParaRPr lang="de-DE" sz="1000" b="0" i="0" u="none" strike="noStrike" baseline="0">
            <a:solidFill>
              <a:srgbClr val="000000"/>
            </a:solidFill>
            <a:latin typeface="Univers (WN)"/>
          </a:endParaRPr>
        </a:p>
        <a:p>
          <a:pPr algn="l" rtl="0">
            <a:lnSpc>
              <a:spcPts val="900"/>
            </a:lnSpc>
            <a:defRPr sz="1000"/>
          </a:pPr>
          <a:r>
            <a:rPr lang="de-DE" sz="1000" b="0" i="0" u="none" strike="noStrike" baseline="0">
              <a:solidFill>
                <a:srgbClr val="000000"/>
              </a:solidFill>
              <a:latin typeface="Univers (WN)"/>
            </a:rPr>
            <a:t>6 782</a:t>
          </a:r>
        </a:p>
      </xdr:txBody>
    </xdr:sp>
    <xdr:clientData/>
  </xdr:twoCellAnchor>
  <xdr:twoCellAnchor>
    <xdr:from>
      <xdr:col>18</xdr:col>
      <xdr:colOff>11536</xdr:colOff>
      <xdr:row>1</xdr:row>
      <xdr:rowOff>85046</xdr:rowOff>
    </xdr:from>
    <xdr:to>
      <xdr:col>18</xdr:col>
      <xdr:colOff>445453</xdr:colOff>
      <xdr:row>2</xdr:row>
      <xdr:rowOff>53295</xdr:rowOff>
    </xdr:to>
    <xdr:sp macro="" textlink="">
      <xdr:nvSpPr>
        <xdr:cNvPr id="3" name="Text Box 2"/>
        <xdr:cNvSpPr txBox="1">
          <a:spLocks noChangeArrowheads="1"/>
        </xdr:cNvSpPr>
      </xdr:nvSpPr>
      <xdr:spPr bwMode="auto">
        <a:xfrm>
          <a:off x="3923590" y="255135"/>
          <a:ext cx="433917" cy="117928"/>
        </a:xfrm>
        <a:prstGeom prst="rect">
          <a:avLst/>
        </a:prstGeom>
        <a:noFill/>
        <a:ln w="9525">
          <a:noFill/>
          <a:miter lim="800000"/>
          <a:headEnd/>
          <a:tailEnd/>
        </a:ln>
      </xdr:spPr>
      <xdr:txBody>
        <a:bodyPr vertOverflow="clip" wrap="square" lIns="0" tIns="18288" rIns="18000" bIns="0" anchor="t" upright="1"/>
        <a:lstStyle/>
        <a:p>
          <a:pPr algn="r" rtl="0">
            <a:defRPr sz="1000"/>
          </a:pPr>
          <a:r>
            <a:rPr lang="de-DE" sz="600" b="0" i="0" u="none" strike="noStrike" baseline="0">
              <a:solidFill>
                <a:srgbClr val="000000"/>
              </a:solidFill>
              <a:latin typeface="Times New Roman"/>
              <a:cs typeface="Times New Roman"/>
            </a:rPr>
            <a:t>3080500</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37</xdr:row>
      <xdr:rowOff>0</xdr:rowOff>
    </xdr:from>
    <xdr:to>
      <xdr:col>5</xdr:col>
      <xdr:colOff>0</xdr:colOff>
      <xdr:row>43</xdr:row>
      <xdr:rowOff>9525</xdr:rowOff>
    </xdr:to>
    <xdr:sp macro="" textlink="">
      <xdr:nvSpPr>
        <xdr:cNvPr id="2" name="Text 4"/>
        <xdr:cNvSpPr txBox="1">
          <a:spLocks noChangeArrowheads="1"/>
        </xdr:cNvSpPr>
      </xdr:nvSpPr>
      <xdr:spPr bwMode="auto">
        <a:xfrm>
          <a:off x="1209675" y="4829175"/>
          <a:ext cx="0" cy="819150"/>
        </a:xfrm>
        <a:prstGeom prst="rect">
          <a:avLst/>
        </a:prstGeom>
        <a:solidFill>
          <a:srgbClr val="FFFFFF"/>
        </a:solidFill>
        <a:ln w="1">
          <a:noFill/>
          <a:miter lim="800000"/>
          <a:headEnd/>
          <a:tailEnd/>
        </a:ln>
      </xdr:spPr>
      <xdr:txBody>
        <a:bodyPr vertOverflow="clip" wrap="square" lIns="36576" tIns="22860" rIns="0" bIns="0" anchor="t" upright="1"/>
        <a:lstStyle/>
        <a:p>
          <a:pPr algn="l" rtl="0">
            <a:lnSpc>
              <a:spcPts val="900"/>
            </a:lnSpc>
            <a:defRPr sz="1000"/>
          </a:pPr>
          <a:endParaRPr lang="de-DE" sz="1000" b="0" i="0" u="none" strike="noStrike" baseline="0">
            <a:solidFill>
              <a:srgbClr val="000000"/>
            </a:solidFill>
            <a:latin typeface="Univers (WN)"/>
          </a:endParaRPr>
        </a:p>
        <a:p>
          <a:pPr algn="l" rtl="0">
            <a:lnSpc>
              <a:spcPts val="900"/>
            </a:lnSpc>
            <a:defRPr sz="1000"/>
          </a:pPr>
          <a:endParaRPr lang="de-DE" sz="1000" b="0" i="0" u="none" strike="noStrike" baseline="0">
            <a:solidFill>
              <a:srgbClr val="000000"/>
            </a:solidFill>
            <a:latin typeface="Univers (WN)"/>
          </a:endParaRPr>
        </a:p>
        <a:p>
          <a:pPr algn="l" rtl="0">
            <a:lnSpc>
              <a:spcPts val="900"/>
            </a:lnSpc>
            <a:defRPr sz="1000"/>
          </a:pPr>
          <a:r>
            <a:rPr lang="de-DE" sz="1000" b="0" i="0" u="none" strike="noStrike" baseline="0">
              <a:solidFill>
                <a:srgbClr val="000000"/>
              </a:solidFill>
              <a:latin typeface="Univers (WN)"/>
            </a:rPr>
            <a:t>215,9</a:t>
          </a:r>
        </a:p>
      </xdr:txBody>
    </xdr:sp>
    <xdr:clientData/>
  </xdr:twoCellAnchor>
  <xdr:twoCellAnchor>
    <xdr:from>
      <xdr:col>11</xdr:col>
      <xdr:colOff>0</xdr:colOff>
      <xdr:row>37</xdr:row>
      <xdr:rowOff>0</xdr:rowOff>
    </xdr:from>
    <xdr:to>
      <xdr:col>11</xdr:col>
      <xdr:colOff>0</xdr:colOff>
      <xdr:row>43</xdr:row>
      <xdr:rowOff>9525</xdr:rowOff>
    </xdr:to>
    <xdr:sp macro="" textlink="">
      <xdr:nvSpPr>
        <xdr:cNvPr id="3" name="Text 4"/>
        <xdr:cNvSpPr txBox="1">
          <a:spLocks noChangeArrowheads="1"/>
        </xdr:cNvSpPr>
      </xdr:nvSpPr>
      <xdr:spPr bwMode="auto">
        <a:xfrm>
          <a:off x="3448050" y="4829175"/>
          <a:ext cx="0" cy="819150"/>
        </a:xfrm>
        <a:prstGeom prst="rect">
          <a:avLst/>
        </a:prstGeom>
        <a:solidFill>
          <a:srgbClr val="FFFFFF"/>
        </a:solidFill>
        <a:ln w="1">
          <a:noFill/>
          <a:miter lim="800000"/>
          <a:headEnd/>
          <a:tailEnd/>
        </a:ln>
      </xdr:spPr>
      <xdr:txBody>
        <a:bodyPr vertOverflow="clip" wrap="square" lIns="36576" tIns="22860" rIns="0" bIns="0" anchor="t" upright="1"/>
        <a:lstStyle/>
        <a:p>
          <a:pPr algn="l" rtl="0">
            <a:lnSpc>
              <a:spcPts val="900"/>
            </a:lnSpc>
            <a:defRPr sz="1000"/>
          </a:pPr>
          <a:endParaRPr lang="de-DE" sz="1000" b="0" i="0" u="none" strike="noStrike" baseline="0">
            <a:solidFill>
              <a:srgbClr val="000000"/>
            </a:solidFill>
            <a:latin typeface="Univers (WN)"/>
          </a:endParaRPr>
        </a:p>
        <a:p>
          <a:pPr algn="l" rtl="0">
            <a:lnSpc>
              <a:spcPts val="900"/>
            </a:lnSpc>
            <a:defRPr sz="1000"/>
          </a:pPr>
          <a:endParaRPr lang="de-DE" sz="1000" b="0" i="0" u="none" strike="noStrike" baseline="0">
            <a:solidFill>
              <a:srgbClr val="000000"/>
            </a:solidFill>
            <a:latin typeface="Univers (WN)"/>
          </a:endParaRPr>
        </a:p>
        <a:p>
          <a:pPr algn="l" rtl="0">
            <a:lnSpc>
              <a:spcPts val="900"/>
            </a:lnSpc>
            <a:defRPr sz="1000"/>
          </a:pPr>
          <a:r>
            <a:rPr lang="de-DE" sz="1000" b="0" i="0" u="none" strike="noStrike" baseline="0">
              <a:solidFill>
                <a:srgbClr val="000000"/>
              </a:solidFill>
              <a:latin typeface="Univers (WN)"/>
            </a:rPr>
            <a:t>215,9</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0</xdr:colOff>
      <xdr:row>107</xdr:row>
      <xdr:rowOff>19050</xdr:rowOff>
    </xdr:from>
    <xdr:to>
      <xdr:col>19</xdr:col>
      <xdr:colOff>0</xdr:colOff>
      <xdr:row>109</xdr:row>
      <xdr:rowOff>158248</xdr:rowOff>
    </xdr:to>
    <xdr:sp macro="" textlink="">
      <xdr:nvSpPr>
        <xdr:cNvPr id="2" name="Text 1"/>
        <xdr:cNvSpPr txBox="1">
          <a:spLocks noChangeArrowheads="1"/>
        </xdr:cNvSpPr>
      </xdr:nvSpPr>
      <xdr:spPr bwMode="auto">
        <a:xfrm>
          <a:off x="4343400" y="15306675"/>
          <a:ext cx="0" cy="455395"/>
        </a:xfrm>
        <a:prstGeom prst="rect">
          <a:avLst/>
        </a:prstGeom>
        <a:noFill/>
        <a:ln w="1">
          <a:noFill/>
          <a:miter lim="800000"/>
          <a:headEnd/>
          <a:tailEnd/>
        </a:ln>
      </xdr:spPr>
      <xdr:txBody>
        <a:bodyPr vertOverflow="clip" wrap="square" lIns="27432" tIns="18288" rIns="27432" bIns="0" anchor="t" upright="1"/>
        <a:lstStyle/>
        <a:p>
          <a:pPr algn="just" rtl="0">
            <a:defRPr sz="1000"/>
          </a:pPr>
          <a:r>
            <a:rPr lang="de-DE" sz="700" b="0" i="0" u="none" strike="noStrike" baseline="0">
              <a:solidFill>
                <a:srgbClr val="000000"/>
              </a:solidFill>
              <a:latin typeface="Times New Roman"/>
              <a:cs typeface="Times New Roman"/>
            </a:rPr>
            <a:t>Anm.: Verkaufsanbau. </a:t>
          </a:r>
        </a:p>
        <a:p>
          <a:pPr algn="just" rtl="0">
            <a:defRPr sz="1000"/>
          </a:pPr>
          <a:r>
            <a:rPr lang="de-DE" sz="700" b="0" i="0" u="none" strike="noStrike" baseline="0">
              <a:solidFill>
                <a:srgbClr val="000000"/>
              </a:solidFill>
              <a:latin typeface="Times New Roman"/>
              <a:cs typeface="Times New Roman"/>
            </a:rPr>
            <a:t>1) Gedroschen, ohne Hülsen. - 2) Brokkoli und Feldsalat werden ab 2002 bei den wichtigeren Gemüsearten geführt. Bis 2001 wurden sie bei den weiteren Gemüsearten geführt. -   3) Schätzung BMELV.</a:t>
          </a:r>
        </a:p>
        <a:p>
          <a:pPr algn="just" rtl="0">
            <a:defRPr sz="1000"/>
          </a:pPr>
          <a:endParaRPr lang="de-DE" sz="700" b="0" i="0" u="none" strike="noStrike" baseline="0">
            <a:solidFill>
              <a:srgbClr val="000000"/>
            </a:solidFill>
            <a:latin typeface="Times New Roman"/>
            <a:cs typeface="Times New Roman"/>
          </a:endParaRPr>
        </a:p>
        <a:p>
          <a:pPr algn="just" rtl="0">
            <a:defRPr sz="1000"/>
          </a:pPr>
          <a:endParaRPr lang="de-DE" sz="700" b="0" i="0" u="none" strike="noStrike" baseline="0">
            <a:solidFill>
              <a:srgbClr val="000000"/>
            </a:solidFill>
            <a:latin typeface="Times New Roman"/>
            <a:cs typeface="Times New Roman"/>
          </a:endParaRPr>
        </a:p>
      </xdr:txBody>
    </xdr:sp>
    <xdr:clientData/>
  </xdr:twoCellAnchor>
  <xdr:twoCellAnchor>
    <xdr:from>
      <xdr:col>5</xdr:col>
      <xdr:colOff>0</xdr:colOff>
      <xdr:row>37</xdr:row>
      <xdr:rowOff>0</xdr:rowOff>
    </xdr:from>
    <xdr:to>
      <xdr:col>5</xdr:col>
      <xdr:colOff>0</xdr:colOff>
      <xdr:row>40</xdr:row>
      <xdr:rowOff>9525</xdr:rowOff>
    </xdr:to>
    <xdr:sp macro="" textlink="">
      <xdr:nvSpPr>
        <xdr:cNvPr id="3" name="Text 5"/>
        <xdr:cNvSpPr txBox="1">
          <a:spLocks noChangeArrowheads="1"/>
        </xdr:cNvSpPr>
      </xdr:nvSpPr>
      <xdr:spPr bwMode="auto">
        <a:xfrm>
          <a:off x="1209675" y="4552950"/>
          <a:ext cx="0" cy="390525"/>
        </a:xfrm>
        <a:prstGeom prst="rect">
          <a:avLst/>
        </a:prstGeom>
        <a:solidFill>
          <a:srgbClr val="FFFFFF"/>
        </a:solidFill>
        <a:ln w="1">
          <a:noFill/>
          <a:miter lim="800000"/>
          <a:headEnd/>
          <a:tailEnd/>
        </a:ln>
      </xdr:spPr>
      <xdr:txBody>
        <a:bodyPr vertOverflow="clip" wrap="square" lIns="36576" tIns="22860" rIns="36576" bIns="22860" anchor="ctr" upright="1"/>
        <a:lstStyle/>
        <a:p>
          <a:pPr algn="ctr" rtl="0">
            <a:defRPr sz="1000"/>
          </a:pPr>
          <a:endParaRPr lang="de-DE" sz="1000" b="0" i="0" u="none" strike="noStrike" baseline="0">
            <a:solidFill>
              <a:srgbClr val="000000"/>
            </a:solidFill>
            <a:latin typeface="Univers (WN)"/>
          </a:endParaRPr>
        </a:p>
        <a:p>
          <a:pPr algn="ctr" rtl="0">
            <a:defRPr sz="1000"/>
          </a:pPr>
          <a:endParaRPr lang="de-DE" sz="1000" b="0" i="0" u="none" strike="noStrike" baseline="0">
            <a:solidFill>
              <a:srgbClr val="000000"/>
            </a:solidFill>
            <a:latin typeface="Univers (WN)"/>
          </a:endParaRPr>
        </a:p>
        <a:p>
          <a:pPr algn="ctr" rtl="0">
            <a:defRPr sz="1000"/>
          </a:pPr>
          <a:r>
            <a:rPr lang="de-DE" sz="1000" b="0" i="0" u="none" strike="noStrike" baseline="0">
              <a:solidFill>
                <a:srgbClr val="000000"/>
              </a:solidFill>
              <a:latin typeface="Univers (WN)"/>
            </a:rPr>
            <a:t>146,4</a:t>
          </a:r>
        </a:p>
        <a:p>
          <a:pPr algn="ctr" rtl="0">
            <a:defRPr sz="1000"/>
          </a:pPr>
          <a:endParaRPr lang="de-DE" sz="1000" b="0" i="0" u="none" strike="noStrike" baseline="0">
            <a:solidFill>
              <a:srgbClr val="000000"/>
            </a:solidFill>
            <a:latin typeface="Univers (WN)"/>
          </a:endParaRPr>
        </a:p>
      </xdr:txBody>
    </xdr:sp>
    <xdr:clientData/>
  </xdr:twoCellAnchor>
  <xdr:twoCellAnchor editAs="oneCell">
    <xdr:from>
      <xdr:col>11</xdr:col>
      <xdr:colOff>184785</xdr:colOff>
      <xdr:row>15</xdr:row>
      <xdr:rowOff>99060</xdr:rowOff>
    </xdr:from>
    <xdr:to>
      <xdr:col>13</xdr:col>
      <xdr:colOff>184788</xdr:colOff>
      <xdr:row>15</xdr:row>
      <xdr:rowOff>99695</xdr:rowOff>
    </xdr:to>
    <xdr:sp macro="" textlink="">
      <xdr:nvSpPr>
        <xdr:cNvPr id="31779" name="Text Box 3"/>
        <xdr:cNvSpPr txBox="1">
          <a:spLocks noChangeArrowheads="1"/>
        </xdr:cNvSpPr>
      </xdr:nvSpPr>
      <xdr:spPr bwMode="auto">
        <a:xfrm>
          <a:off x="3632835" y="1899285"/>
          <a:ext cx="137160" cy="41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8659</xdr:colOff>
      <xdr:row>59</xdr:row>
      <xdr:rowOff>1</xdr:rowOff>
    </xdr:from>
    <xdr:to>
      <xdr:col>18</xdr:col>
      <xdr:colOff>452108</xdr:colOff>
      <xdr:row>63</xdr:row>
      <xdr:rowOff>6803</xdr:rowOff>
    </xdr:to>
    <xdr:sp macro="" textlink="">
      <xdr:nvSpPr>
        <xdr:cNvPr id="5" name="Text Box 6"/>
        <xdr:cNvSpPr txBox="1">
          <a:spLocks noChangeArrowheads="1"/>
        </xdr:cNvSpPr>
      </xdr:nvSpPr>
      <xdr:spPr bwMode="auto">
        <a:xfrm>
          <a:off x="8659" y="7184572"/>
          <a:ext cx="4511985" cy="748392"/>
        </a:xfrm>
        <a:prstGeom prst="rect">
          <a:avLst/>
        </a:prstGeom>
        <a:noFill/>
        <a:ln w="9525">
          <a:noFill/>
          <a:miter lim="800000"/>
          <a:headEnd/>
          <a:tailEnd/>
        </a:ln>
      </xdr:spPr>
      <xdr:txBody>
        <a:bodyPr vertOverflow="clip" wrap="square" lIns="27432" tIns="18288" rIns="27432" bIns="0" anchor="t" upright="1"/>
        <a:lstStyle/>
        <a:p>
          <a:pPr algn="l" rtl="0">
            <a:lnSpc>
              <a:spcPct val="100000"/>
            </a:lnSpc>
            <a:defRPr sz="1000"/>
          </a:pPr>
          <a:r>
            <a:rPr lang="de-DE" sz="700" b="0" i="0" u="none" strike="noStrike" baseline="0">
              <a:solidFill>
                <a:srgbClr val="000000"/>
              </a:solidFill>
              <a:latin typeface="Times New Roman" pitchFamily="18" charset="0"/>
              <a:cs typeface="Times New Roman" pitchFamily="18" charset="0"/>
            </a:rPr>
            <a:t>Anm.: Ab 2012 werden Knollenfenchel und Meerettich nicht mehr einzeln ausgewiesen, sondern sind unter "sonstiges        Gemüse" mit aufgeführt. In den Stadtstaaten Berlin und Bremen findet die Erhebung nicht statt.</a:t>
          </a:r>
        </a:p>
        <a:p>
          <a:pPr algn="just" rtl="0">
            <a:lnSpc>
              <a:spcPct val="100000"/>
            </a:lnSpc>
            <a:defRPr sz="1000"/>
          </a:pPr>
          <a:r>
            <a:rPr lang="de-DE" sz="700" b="0" i="0" u="none" strike="noStrike" baseline="0">
              <a:solidFill>
                <a:srgbClr val="000000"/>
              </a:solidFill>
              <a:latin typeface="Times New Roman" pitchFamily="18" charset="0"/>
              <a:cs typeface="Times New Roman" pitchFamily="18" charset="0"/>
            </a:rPr>
            <a:t>1) Durch Anhebung der Mindesterfassungsgrenze und Ausschluss der Kräuter in der Gemüseanbauerhebung 2010 sind die Ergebnisse nur eingeschränkt mit den Vorjahren vergleichbar. - 2) Grün- und rotblättrige Sorten. - 3) </a:t>
          </a:r>
          <a:r>
            <a:rPr lang="de-DE" sz="700" b="0" i="0" baseline="0">
              <a:latin typeface="Times New Roman" pitchFamily="18" charset="0"/>
              <a:ea typeface="+mn-ea"/>
              <a:cs typeface="Times New Roman" pitchFamily="18" charset="0"/>
            </a:rPr>
            <a:t>Trockenzwiebeln einschl. Schalotten.  - 4) </a:t>
          </a:r>
          <a:r>
            <a:rPr lang="de-DE" sz="700" b="0" i="0" u="none" strike="noStrike" baseline="0">
              <a:solidFill>
                <a:srgbClr val="000000"/>
              </a:solidFill>
              <a:latin typeface="Times New Roman" pitchFamily="18" charset="0"/>
              <a:cs typeface="Times New Roman" pitchFamily="18" charset="0"/>
            </a:rPr>
            <a:t>Auch Prunk- und Feuerbohnen. -  5) Anbaufläche insgesamt bis 2011 ohne Spargel nicht im Ertrag und teilweise auch ohne Chicoree.  </a:t>
          </a:r>
        </a:p>
      </xdr:txBody>
    </xdr:sp>
    <xdr:clientData/>
  </xdr:twoCellAnchor>
  <xdr:oneCellAnchor>
    <xdr:from>
      <xdr:col>1</xdr:col>
      <xdr:colOff>990600</xdr:colOff>
      <xdr:row>15</xdr:row>
      <xdr:rowOff>95250</xdr:rowOff>
    </xdr:from>
    <xdr:ext cx="322385" cy="46160"/>
    <xdr:sp macro="" textlink="">
      <xdr:nvSpPr>
        <xdr:cNvPr id="6" name="Text Box 3"/>
        <xdr:cNvSpPr txBox="1">
          <a:spLocks noChangeArrowheads="1"/>
        </xdr:cNvSpPr>
      </xdr:nvSpPr>
      <xdr:spPr bwMode="auto">
        <a:xfrm>
          <a:off x="1019175" y="1895475"/>
          <a:ext cx="322385" cy="46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990600</xdr:colOff>
      <xdr:row>15</xdr:row>
      <xdr:rowOff>95250</xdr:rowOff>
    </xdr:from>
    <xdr:ext cx="327164" cy="46797"/>
    <xdr:sp macro="" textlink="">
      <xdr:nvSpPr>
        <xdr:cNvPr id="7" name="Text Box 3"/>
        <xdr:cNvSpPr txBox="1">
          <a:spLocks noChangeArrowheads="1"/>
        </xdr:cNvSpPr>
      </xdr:nvSpPr>
      <xdr:spPr bwMode="auto">
        <a:xfrm>
          <a:off x="1019175" y="1895475"/>
          <a:ext cx="327164" cy="467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990600</xdr:colOff>
      <xdr:row>30</xdr:row>
      <xdr:rowOff>95250</xdr:rowOff>
    </xdr:from>
    <xdr:ext cx="322385" cy="46160"/>
    <xdr:sp macro="" textlink="">
      <xdr:nvSpPr>
        <xdr:cNvPr id="8" name="Text Box 3"/>
        <xdr:cNvSpPr txBox="1">
          <a:spLocks noChangeArrowheads="1"/>
        </xdr:cNvSpPr>
      </xdr:nvSpPr>
      <xdr:spPr bwMode="auto">
        <a:xfrm>
          <a:off x="1017814" y="1891393"/>
          <a:ext cx="322385" cy="46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990600</xdr:colOff>
      <xdr:row>30</xdr:row>
      <xdr:rowOff>95250</xdr:rowOff>
    </xdr:from>
    <xdr:ext cx="327164" cy="46797"/>
    <xdr:sp macro="" textlink="">
      <xdr:nvSpPr>
        <xdr:cNvPr id="9" name="Text Box 3"/>
        <xdr:cNvSpPr txBox="1">
          <a:spLocks noChangeArrowheads="1"/>
        </xdr:cNvSpPr>
      </xdr:nvSpPr>
      <xdr:spPr bwMode="auto">
        <a:xfrm>
          <a:off x="1017814" y="1891393"/>
          <a:ext cx="327164" cy="467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990600</xdr:colOff>
      <xdr:row>30</xdr:row>
      <xdr:rowOff>95250</xdr:rowOff>
    </xdr:from>
    <xdr:ext cx="322385" cy="46160"/>
    <xdr:sp macro="" textlink="">
      <xdr:nvSpPr>
        <xdr:cNvPr id="10" name="Text Box 3"/>
        <xdr:cNvSpPr txBox="1">
          <a:spLocks noChangeArrowheads="1"/>
        </xdr:cNvSpPr>
      </xdr:nvSpPr>
      <xdr:spPr bwMode="auto">
        <a:xfrm>
          <a:off x="1017814" y="1891393"/>
          <a:ext cx="322385" cy="46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990600</xdr:colOff>
      <xdr:row>30</xdr:row>
      <xdr:rowOff>95250</xdr:rowOff>
    </xdr:from>
    <xdr:ext cx="327164" cy="46797"/>
    <xdr:sp macro="" textlink="">
      <xdr:nvSpPr>
        <xdr:cNvPr id="11" name="Text Box 3"/>
        <xdr:cNvSpPr txBox="1">
          <a:spLocks noChangeArrowheads="1"/>
        </xdr:cNvSpPr>
      </xdr:nvSpPr>
      <xdr:spPr bwMode="auto">
        <a:xfrm>
          <a:off x="1017814" y="1891393"/>
          <a:ext cx="327164" cy="467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990600</xdr:colOff>
      <xdr:row>30</xdr:row>
      <xdr:rowOff>95250</xdr:rowOff>
    </xdr:from>
    <xdr:ext cx="322385" cy="46160"/>
    <xdr:sp macro="" textlink="">
      <xdr:nvSpPr>
        <xdr:cNvPr id="12" name="Text Box 3"/>
        <xdr:cNvSpPr txBox="1">
          <a:spLocks noChangeArrowheads="1"/>
        </xdr:cNvSpPr>
      </xdr:nvSpPr>
      <xdr:spPr bwMode="auto">
        <a:xfrm>
          <a:off x="1017814" y="1891393"/>
          <a:ext cx="322385" cy="46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990600</xdr:colOff>
      <xdr:row>30</xdr:row>
      <xdr:rowOff>95250</xdr:rowOff>
    </xdr:from>
    <xdr:ext cx="327164" cy="46797"/>
    <xdr:sp macro="" textlink="">
      <xdr:nvSpPr>
        <xdr:cNvPr id="13" name="Text Box 3"/>
        <xdr:cNvSpPr txBox="1">
          <a:spLocks noChangeArrowheads="1"/>
        </xdr:cNvSpPr>
      </xdr:nvSpPr>
      <xdr:spPr bwMode="auto">
        <a:xfrm>
          <a:off x="1017814" y="1891393"/>
          <a:ext cx="327164" cy="467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990600</xdr:colOff>
      <xdr:row>30</xdr:row>
      <xdr:rowOff>95250</xdr:rowOff>
    </xdr:from>
    <xdr:ext cx="322385" cy="46160"/>
    <xdr:sp macro="" textlink="">
      <xdr:nvSpPr>
        <xdr:cNvPr id="14" name="Text Box 3"/>
        <xdr:cNvSpPr txBox="1">
          <a:spLocks noChangeArrowheads="1"/>
        </xdr:cNvSpPr>
      </xdr:nvSpPr>
      <xdr:spPr bwMode="auto">
        <a:xfrm>
          <a:off x="1017814" y="1891393"/>
          <a:ext cx="322385" cy="46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990600</xdr:colOff>
      <xdr:row>30</xdr:row>
      <xdr:rowOff>95250</xdr:rowOff>
    </xdr:from>
    <xdr:ext cx="327164" cy="46797"/>
    <xdr:sp macro="" textlink="">
      <xdr:nvSpPr>
        <xdr:cNvPr id="15" name="Text Box 3"/>
        <xdr:cNvSpPr txBox="1">
          <a:spLocks noChangeArrowheads="1"/>
        </xdr:cNvSpPr>
      </xdr:nvSpPr>
      <xdr:spPr bwMode="auto">
        <a:xfrm>
          <a:off x="1017814" y="1891393"/>
          <a:ext cx="327164" cy="467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990600</xdr:colOff>
      <xdr:row>30</xdr:row>
      <xdr:rowOff>95250</xdr:rowOff>
    </xdr:from>
    <xdr:ext cx="322385" cy="46160"/>
    <xdr:sp macro="" textlink="">
      <xdr:nvSpPr>
        <xdr:cNvPr id="16" name="Text Box 3"/>
        <xdr:cNvSpPr txBox="1">
          <a:spLocks noChangeArrowheads="1"/>
        </xdr:cNvSpPr>
      </xdr:nvSpPr>
      <xdr:spPr bwMode="auto">
        <a:xfrm>
          <a:off x="1017814" y="1891393"/>
          <a:ext cx="322385" cy="46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990600</xdr:colOff>
      <xdr:row>30</xdr:row>
      <xdr:rowOff>95250</xdr:rowOff>
    </xdr:from>
    <xdr:ext cx="327164" cy="46797"/>
    <xdr:sp macro="" textlink="">
      <xdr:nvSpPr>
        <xdr:cNvPr id="17" name="Text Box 3"/>
        <xdr:cNvSpPr txBox="1">
          <a:spLocks noChangeArrowheads="1"/>
        </xdr:cNvSpPr>
      </xdr:nvSpPr>
      <xdr:spPr bwMode="auto">
        <a:xfrm>
          <a:off x="1017814" y="1891393"/>
          <a:ext cx="327164" cy="467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990600</xdr:colOff>
      <xdr:row>30</xdr:row>
      <xdr:rowOff>95250</xdr:rowOff>
    </xdr:from>
    <xdr:ext cx="322385" cy="46160"/>
    <xdr:sp macro="" textlink="">
      <xdr:nvSpPr>
        <xdr:cNvPr id="18" name="Text Box 3"/>
        <xdr:cNvSpPr txBox="1">
          <a:spLocks noChangeArrowheads="1"/>
        </xdr:cNvSpPr>
      </xdr:nvSpPr>
      <xdr:spPr bwMode="auto">
        <a:xfrm>
          <a:off x="1017814" y="1891393"/>
          <a:ext cx="322385" cy="46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990600</xdr:colOff>
      <xdr:row>30</xdr:row>
      <xdr:rowOff>95250</xdr:rowOff>
    </xdr:from>
    <xdr:ext cx="327164" cy="46797"/>
    <xdr:sp macro="" textlink="">
      <xdr:nvSpPr>
        <xdr:cNvPr id="19" name="Text Box 3"/>
        <xdr:cNvSpPr txBox="1">
          <a:spLocks noChangeArrowheads="1"/>
        </xdr:cNvSpPr>
      </xdr:nvSpPr>
      <xdr:spPr bwMode="auto">
        <a:xfrm>
          <a:off x="1017814" y="1891393"/>
          <a:ext cx="327164" cy="467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990600</xdr:colOff>
      <xdr:row>30</xdr:row>
      <xdr:rowOff>95250</xdr:rowOff>
    </xdr:from>
    <xdr:ext cx="322385" cy="46160"/>
    <xdr:sp macro="" textlink="">
      <xdr:nvSpPr>
        <xdr:cNvPr id="20" name="Text Box 3"/>
        <xdr:cNvSpPr txBox="1">
          <a:spLocks noChangeArrowheads="1"/>
        </xdr:cNvSpPr>
      </xdr:nvSpPr>
      <xdr:spPr bwMode="auto">
        <a:xfrm>
          <a:off x="1017814" y="1891393"/>
          <a:ext cx="322385" cy="46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990600</xdr:colOff>
      <xdr:row>30</xdr:row>
      <xdr:rowOff>95250</xdr:rowOff>
    </xdr:from>
    <xdr:ext cx="327164" cy="46797"/>
    <xdr:sp macro="" textlink="">
      <xdr:nvSpPr>
        <xdr:cNvPr id="21" name="Text Box 3"/>
        <xdr:cNvSpPr txBox="1">
          <a:spLocks noChangeArrowheads="1"/>
        </xdr:cNvSpPr>
      </xdr:nvSpPr>
      <xdr:spPr bwMode="auto">
        <a:xfrm>
          <a:off x="1017814" y="1891393"/>
          <a:ext cx="327164" cy="467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990600</xdr:colOff>
      <xdr:row>30</xdr:row>
      <xdr:rowOff>95250</xdr:rowOff>
    </xdr:from>
    <xdr:ext cx="322385" cy="46160"/>
    <xdr:sp macro="" textlink="">
      <xdr:nvSpPr>
        <xdr:cNvPr id="22" name="Text Box 3"/>
        <xdr:cNvSpPr txBox="1">
          <a:spLocks noChangeArrowheads="1"/>
        </xdr:cNvSpPr>
      </xdr:nvSpPr>
      <xdr:spPr bwMode="auto">
        <a:xfrm>
          <a:off x="1017814" y="1891393"/>
          <a:ext cx="322385" cy="46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990600</xdr:colOff>
      <xdr:row>30</xdr:row>
      <xdr:rowOff>95250</xdr:rowOff>
    </xdr:from>
    <xdr:ext cx="327164" cy="46797"/>
    <xdr:sp macro="" textlink="">
      <xdr:nvSpPr>
        <xdr:cNvPr id="23" name="Text Box 3"/>
        <xdr:cNvSpPr txBox="1">
          <a:spLocks noChangeArrowheads="1"/>
        </xdr:cNvSpPr>
      </xdr:nvSpPr>
      <xdr:spPr bwMode="auto">
        <a:xfrm>
          <a:off x="1017814" y="1891393"/>
          <a:ext cx="327164" cy="467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990600</xdr:colOff>
      <xdr:row>30</xdr:row>
      <xdr:rowOff>95250</xdr:rowOff>
    </xdr:from>
    <xdr:ext cx="322385" cy="46160"/>
    <xdr:sp macro="" textlink="">
      <xdr:nvSpPr>
        <xdr:cNvPr id="24" name="Text Box 3"/>
        <xdr:cNvSpPr txBox="1">
          <a:spLocks noChangeArrowheads="1"/>
        </xdr:cNvSpPr>
      </xdr:nvSpPr>
      <xdr:spPr bwMode="auto">
        <a:xfrm>
          <a:off x="1017814" y="1891393"/>
          <a:ext cx="322385" cy="46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990600</xdr:colOff>
      <xdr:row>30</xdr:row>
      <xdr:rowOff>95250</xdr:rowOff>
    </xdr:from>
    <xdr:ext cx="327164" cy="46797"/>
    <xdr:sp macro="" textlink="">
      <xdr:nvSpPr>
        <xdr:cNvPr id="25" name="Text Box 3"/>
        <xdr:cNvSpPr txBox="1">
          <a:spLocks noChangeArrowheads="1"/>
        </xdr:cNvSpPr>
      </xdr:nvSpPr>
      <xdr:spPr bwMode="auto">
        <a:xfrm>
          <a:off x="1017814" y="1891393"/>
          <a:ext cx="327164" cy="467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990600</xdr:colOff>
      <xdr:row>30</xdr:row>
      <xdr:rowOff>95250</xdr:rowOff>
    </xdr:from>
    <xdr:ext cx="322385" cy="46160"/>
    <xdr:sp macro="" textlink="">
      <xdr:nvSpPr>
        <xdr:cNvPr id="26" name="Text Box 3"/>
        <xdr:cNvSpPr txBox="1">
          <a:spLocks noChangeArrowheads="1"/>
        </xdr:cNvSpPr>
      </xdr:nvSpPr>
      <xdr:spPr bwMode="auto">
        <a:xfrm>
          <a:off x="1017814" y="1891393"/>
          <a:ext cx="322385" cy="46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990600</xdr:colOff>
      <xdr:row>30</xdr:row>
      <xdr:rowOff>95250</xdr:rowOff>
    </xdr:from>
    <xdr:ext cx="327164" cy="46797"/>
    <xdr:sp macro="" textlink="">
      <xdr:nvSpPr>
        <xdr:cNvPr id="27" name="Text Box 3"/>
        <xdr:cNvSpPr txBox="1">
          <a:spLocks noChangeArrowheads="1"/>
        </xdr:cNvSpPr>
      </xdr:nvSpPr>
      <xdr:spPr bwMode="auto">
        <a:xfrm>
          <a:off x="1017814" y="1891393"/>
          <a:ext cx="327164" cy="467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990600</xdr:colOff>
      <xdr:row>30</xdr:row>
      <xdr:rowOff>95250</xdr:rowOff>
    </xdr:from>
    <xdr:ext cx="322385" cy="46160"/>
    <xdr:sp macro="" textlink="">
      <xdr:nvSpPr>
        <xdr:cNvPr id="28" name="Text Box 3"/>
        <xdr:cNvSpPr txBox="1">
          <a:spLocks noChangeArrowheads="1"/>
        </xdr:cNvSpPr>
      </xdr:nvSpPr>
      <xdr:spPr bwMode="auto">
        <a:xfrm>
          <a:off x="1017814" y="1891393"/>
          <a:ext cx="322385" cy="46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990600</xdr:colOff>
      <xdr:row>30</xdr:row>
      <xdr:rowOff>95250</xdr:rowOff>
    </xdr:from>
    <xdr:ext cx="327164" cy="46797"/>
    <xdr:sp macro="" textlink="">
      <xdr:nvSpPr>
        <xdr:cNvPr id="29" name="Text Box 3"/>
        <xdr:cNvSpPr txBox="1">
          <a:spLocks noChangeArrowheads="1"/>
        </xdr:cNvSpPr>
      </xdr:nvSpPr>
      <xdr:spPr bwMode="auto">
        <a:xfrm>
          <a:off x="1017814" y="1891393"/>
          <a:ext cx="327164" cy="467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990600</xdr:colOff>
      <xdr:row>30</xdr:row>
      <xdr:rowOff>95250</xdr:rowOff>
    </xdr:from>
    <xdr:ext cx="322385" cy="46160"/>
    <xdr:sp macro="" textlink="">
      <xdr:nvSpPr>
        <xdr:cNvPr id="30" name="Text Box 3"/>
        <xdr:cNvSpPr txBox="1">
          <a:spLocks noChangeArrowheads="1"/>
        </xdr:cNvSpPr>
      </xdr:nvSpPr>
      <xdr:spPr bwMode="auto">
        <a:xfrm>
          <a:off x="1017814" y="1891393"/>
          <a:ext cx="322385" cy="46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990600</xdr:colOff>
      <xdr:row>30</xdr:row>
      <xdr:rowOff>95250</xdr:rowOff>
    </xdr:from>
    <xdr:ext cx="327164" cy="46797"/>
    <xdr:sp macro="" textlink="">
      <xdr:nvSpPr>
        <xdr:cNvPr id="31" name="Text Box 3"/>
        <xdr:cNvSpPr txBox="1">
          <a:spLocks noChangeArrowheads="1"/>
        </xdr:cNvSpPr>
      </xdr:nvSpPr>
      <xdr:spPr bwMode="auto">
        <a:xfrm>
          <a:off x="1017814" y="1891393"/>
          <a:ext cx="327164" cy="467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990600</xdr:colOff>
      <xdr:row>30</xdr:row>
      <xdr:rowOff>95250</xdr:rowOff>
    </xdr:from>
    <xdr:ext cx="322385" cy="46160"/>
    <xdr:sp macro="" textlink="">
      <xdr:nvSpPr>
        <xdr:cNvPr id="32" name="Text Box 3"/>
        <xdr:cNvSpPr txBox="1">
          <a:spLocks noChangeArrowheads="1"/>
        </xdr:cNvSpPr>
      </xdr:nvSpPr>
      <xdr:spPr bwMode="auto">
        <a:xfrm>
          <a:off x="1017814" y="1891393"/>
          <a:ext cx="322385" cy="46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990600</xdr:colOff>
      <xdr:row>30</xdr:row>
      <xdr:rowOff>95250</xdr:rowOff>
    </xdr:from>
    <xdr:ext cx="327164" cy="46797"/>
    <xdr:sp macro="" textlink="">
      <xdr:nvSpPr>
        <xdr:cNvPr id="33" name="Text Box 3"/>
        <xdr:cNvSpPr txBox="1">
          <a:spLocks noChangeArrowheads="1"/>
        </xdr:cNvSpPr>
      </xdr:nvSpPr>
      <xdr:spPr bwMode="auto">
        <a:xfrm>
          <a:off x="1017814" y="1891393"/>
          <a:ext cx="327164" cy="467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125"/>
  <sheetViews>
    <sheetView workbookViewId="0">
      <selection sqref="A1:IV65536"/>
    </sheetView>
  </sheetViews>
  <sheetFormatPr baseColWidth="10" defaultRowHeight="12.75"/>
  <cols>
    <col min="1" max="1" width="28.85546875" customWidth="1"/>
    <col min="2" max="2" width="12" customWidth="1"/>
    <col min="3" max="3" width="9" customWidth="1"/>
    <col min="4" max="4" width="8.7109375" customWidth="1"/>
    <col min="5" max="6" width="8" customWidth="1"/>
    <col min="7" max="7" width="7.7109375" customWidth="1"/>
    <col min="8" max="8" width="8.140625" customWidth="1"/>
    <col min="9" max="9" width="7.5703125" customWidth="1"/>
    <col min="10" max="10" width="9.140625" customWidth="1"/>
    <col min="11" max="11" width="20.140625" customWidth="1"/>
    <col min="12" max="12" width="25.85546875" customWidth="1"/>
    <col min="13" max="13" width="12.140625" customWidth="1"/>
    <col min="14" max="14" width="11.140625" customWidth="1"/>
    <col min="15" max="15" width="9.42578125" customWidth="1"/>
    <col min="16" max="16" width="9.140625" customWidth="1"/>
    <col min="17" max="17" width="8.85546875" customWidth="1"/>
    <col min="23" max="23" width="9.140625" customWidth="1"/>
  </cols>
  <sheetData>
    <row r="2" spans="1:21" ht="26.25">
      <c r="A2" s="17"/>
    </row>
    <row r="3" spans="1:21" ht="15.75">
      <c r="A3" s="18" t="s">
        <v>12</v>
      </c>
      <c r="B3" s="18"/>
      <c r="C3" s="18"/>
      <c r="D3" s="18"/>
      <c r="E3" s="18"/>
      <c r="F3" s="18"/>
      <c r="G3" s="18"/>
      <c r="H3" s="18"/>
      <c r="I3" s="18"/>
      <c r="J3" s="18"/>
      <c r="L3" s="18"/>
    </row>
    <row r="4" spans="1:21">
      <c r="A4" s="19" t="s">
        <v>13</v>
      </c>
      <c r="B4" s="20"/>
      <c r="C4" s="20"/>
      <c r="D4" s="20"/>
      <c r="E4" s="20"/>
      <c r="F4" s="20"/>
      <c r="G4" s="20"/>
      <c r="H4" s="20"/>
      <c r="I4" s="20"/>
      <c r="J4" s="20"/>
      <c r="L4" s="20"/>
    </row>
    <row r="5" spans="1:21" ht="6" customHeight="1"/>
    <row r="6" spans="1:21">
      <c r="A6" s="21"/>
      <c r="B6" s="22" t="s">
        <v>14</v>
      </c>
      <c r="C6" s="22"/>
      <c r="D6" s="22"/>
      <c r="E6" s="23" t="s">
        <v>15</v>
      </c>
      <c r="F6" s="23"/>
      <c r="G6" s="23"/>
      <c r="H6" s="23"/>
      <c r="I6" s="23"/>
      <c r="J6" s="23"/>
      <c r="L6" s="21"/>
      <c r="M6" s="23" t="s">
        <v>16</v>
      </c>
      <c r="N6" s="23"/>
      <c r="O6" s="23"/>
      <c r="P6" s="23"/>
      <c r="Q6" s="23"/>
      <c r="R6" s="23"/>
      <c r="S6" s="23"/>
      <c r="T6" s="23"/>
      <c r="U6" s="23"/>
    </row>
    <row r="7" spans="1:21">
      <c r="A7" s="24" t="s">
        <v>0</v>
      </c>
      <c r="B7" s="25" t="s">
        <v>17</v>
      </c>
      <c r="C7" s="25" t="s">
        <v>18</v>
      </c>
      <c r="D7" s="25" t="s">
        <v>19</v>
      </c>
      <c r="E7" s="26" t="s">
        <v>20</v>
      </c>
      <c r="F7" s="27"/>
      <c r="G7" s="26" t="s">
        <v>21</v>
      </c>
      <c r="H7" s="27"/>
      <c r="I7" s="28" t="s">
        <v>22</v>
      </c>
      <c r="J7" s="28"/>
      <c r="L7" s="24" t="s">
        <v>0</v>
      </c>
      <c r="M7" s="29" t="s">
        <v>23</v>
      </c>
      <c r="N7" s="30"/>
      <c r="O7" s="31"/>
      <c r="P7" s="29" t="s">
        <v>21</v>
      </c>
      <c r="Q7" s="30"/>
      <c r="R7" s="31"/>
      <c r="S7" s="29" t="s">
        <v>22</v>
      </c>
      <c r="T7" s="30"/>
      <c r="U7" s="32"/>
    </row>
    <row r="8" spans="1:21">
      <c r="A8" s="33"/>
      <c r="B8" s="34" t="s">
        <v>24</v>
      </c>
      <c r="C8" s="34" t="s">
        <v>25</v>
      </c>
      <c r="D8" s="34" t="s">
        <v>26</v>
      </c>
      <c r="E8" s="35" t="s">
        <v>24</v>
      </c>
      <c r="F8" s="36"/>
      <c r="G8" s="37"/>
      <c r="H8" s="38"/>
      <c r="I8" s="39"/>
      <c r="J8" s="40"/>
      <c r="L8" s="33"/>
      <c r="M8" s="25">
        <v>1998</v>
      </c>
      <c r="N8" s="26">
        <v>1999</v>
      </c>
      <c r="O8" s="27"/>
      <c r="P8" s="25">
        <v>1998</v>
      </c>
      <c r="Q8" s="26">
        <v>1999</v>
      </c>
      <c r="R8" s="27"/>
      <c r="S8" s="25">
        <v>1998</v>
      </c>
      <c r="T8" s="26">
        <v>1999</v>
      </c>
      <c r="U8" s="41"/>
    </row>
    <row r="9" spans="1:21">
      <c r="A9" s="33"/>
      <c r="B9" s="29">
        <v>1999</v>
      </c>
      <c r="C9" s="30"/>
      <c r="D9" s="31"/>
      <c r="E9" s="42">
        <v>1998</v>
      </c>
      <c r="F9" s="42">
        <v>1999</v>
      </c>
      <c r="G9" s="42">
        <v>1998</v>
      </c>
      <c r="H9" s="42">
        <v>1999</v>
      </c>
      <c r="I9" s="42">
        <v>1998</v>
      </c>
      <c r="J9" s="43">
        <v>1999</v>
      </c>
      <c r="L9" s="33"/>
      <c r="M9" s="44"/>
      <c r="O9" s="26" t="s">
        <v>27</v>
      </c>
      <c r="P9" s="44"/>
      <c r="R9" s="26" t="s">
        <v>27</v>
      </c>
      <c r="S9" s="44"/>
      <c r="U9" s="45" t="s">
        <v>27</v>
      </c>
    </row>
    <row r="10" spans="1:21">
      <c r="A10" s="46"/>
      <c r="B10" s="35" t="s">
        <v>28</v>
      </c>
      <c r="C10" s="39"/>
      <c r="D10" s="36"/>
      <c r="E10" s="47" t="s">
        <v>29</v>
      </c>
      <c r="F10" s="39"/>
      <c r="G10" s="39"/>
      <c r="H10" s="47"/>
      <c r="I10" s="47"/>
      <c r="J10" s="47"/>
      <c r="L10" s="46"/>
      <c r="M10" s="29" t="s">
        <v>30</v>
      </c>
      <c r="N10" s="31"/>
      <c r="O10" s="34" t="s">
        <v>31</v>
      </c>
      <c r="P10" s="29" t="s">
        <v>30</v>
      </c>
      <c r="Q10" s="31"/>
      <c r="R10" s="34" t="s">
        <v>31</v>
      </c>
      <c r="S10" s="29" t="s">
        <v>30</v>
      </c>
      <c r="T10" s="31"/>
      <c r="U10" s="47" t="s">
        <v>31</v>
      </c>
    </row>
    <row r="11" spans="1:21" ht="6.75" customHeight="1">
      <c r="A11" s="33"/>
      <c r="J11" s="48"/>
      <c r="L11" s="33"/>
      <c r="M11" s="49"/>
      <c r="N11" s="49"/>
      <c r="O11" s="49"/>
      <c r="P11" s="49"/>
      <c r="Q11" s="49"/>
      <c r="R11" s="49"/>
      <c r="S11" s="49"/>
      <c r="T11" s="49"/>
      <c r="U11" s="50"/>
    </row>
    <row r="12" spans="1:21" ht="14.25">
      <c r="A12" s="33" t="s">
        <v>32</v>
      </c>
      <c r="B12" s="51">
        <v>706</v>
      </c>
      <c r="C12" s="51">
        <v>81</v>
      </c>
      <c r="D12" s="51">
        <f>B12+C12</f>
        <v>787</v>
      </c>
      <c r="E12" s="52">
        <v>337.07365439093485</v>
      </c>
      <c r="F12" s="52">
        <f>N12/B12*10</f>
        <v>417.81019830028328</v>
      </c>
      <c r="G12" s="52">
        <v>220.09876543209879</v>
      </c>
      <c r="H12" s="52">
        <f>Q12/C12*10</f>
        <v>391.88888888888891</v>
      </c>
      <c r="I12" s="53">
        <v>364.46637800875965</v>
      </c>
      <c r="J12" s="54">
        <f>T12/D12*10</f>
        <v>415.14231257941555</v>
      </c>
      <c r="L12" s="33" t="s">
        <v>32</v>
      </c>
      <c r="M12" s="55">
        <v>23797.4</v>
      </c>
      <c r="N12" s="55">
        <v>29497.4</v>
      </c>
      <c r="O12" s="56">
        <v>23.952196458436632</v>
      </c>
      <c r="P12" s="55">
        <v>1782.8</v>
      </c>
      <c r="Q12" s="55">
        <v>3174.3</v>
      </c>
      <c r="R12" s="56">
        <v>78.051379851918341</v>
      </c>
      <c r="S12" s="55">
        <v>25580.2</v>
      </c>
      <c r="T12" s="55">
        <v>32671.7</v>
      </c>
      <c r="U12" s="57">
        <v>27.722613583943826</v>
      </c>
    </row>
    <row r="13" spans="1:21" ht="14.25">
      <c r="A13" s="33" t="s">
        <v>33</v>
      </c>
      <c r="B13" s="51">
        <v>2487</v>
      </c>
      <c r="C13" s="51">
        <v>434</v>
      </c>
      <c r="D13" s="51">
        <f>B13+C13</f>
        <v>2921</v>
      </c>
      <c r="E13" s="52">
        <v>697.91033373542416</v>
      </c>
      <c r="F13" s="52">
        <f>N13/B13*10</f>
        <v>739.08403699236032</v>
      </c>
      <c r="G13" s="52">
        <v>647.28571428571422</v>
      </c>
      <c r="H13" s="52">
        <f t="shared" ref="H13:H28" si="0">Q13/C13*10</f>
        <v>712.91705069124419</v>
      </c>
      <c r="I13" s="53">
        <v>700.5131093602962</v>
      </c>
      <c r="J13" s="54">
        <f t="shared" ref="J13:J28" si="1">T13/D13*10</f>
        <v>735.19616569667915</v>
      </c>
      <c r="L13" s="33" t="s">
        <v>33</v>
      </c>
      <c r="M13" s="55">
        <v>173570.3</v>
      </c>
      <c r="N13" s="55">
        <v>183810.2</v>
      </c>
      <c r="O13" s="56">
        <v>5.8995692235365169</v>
      </c>
      <c r="P13" s="55">
        <v>28092.2</v>
      </c>
      <c r="Q13" s="55">
        <v>30940.6</v>
      </c>
      <c r="R13" s="56">
        <v>10.139469318885673</v>
      </c>
      <c r="S13" s="55">
        <v>201662.5</v>
      </c>
      <c r="T13" s="55">
        <v>214750.8</v>
      </c>
      <c r="U13" s="57">
        <v>6.4902002107481565</v>
      </c>
    </row>
    <row r="14" spans="1:21" ht="14.25">
      <c r="A14" s="33" t="s">
        <v>34</v>
      </c>
      <c r="B14" s="51">
        <v>3492</v>
      </c>
      <c r="C14" s="51">
        <v>150</v>
      </c>
      <c r="D14" s="51">
        <f>B14+C14</f>
        <v>3642</v>
      </c>
      <c r="E14" s="52">
        <v>673.21019473081333</v>
      </c>
      <c r="F14" s="52">
        <f>N14/B14*10</f>
        <v>866.21534936998853</v>
      </c>
      <c r="G14" s="52">
        <v>870.22</v>
      </c>
      <c r="H14" s="52">
        <f t="shared" si="0"/>
        <v>638.58000000000004</v>
      </c>
      <c r="I14" s="53">
        <v>723.72293993063977</v>
      </c>
      <c r="J14" s="54">
        <f t="shared" si="1"/>
        <v>856.83992311916529</v>
      </c>
      <c r="L14" s="33" t="s">
        <v>34</v>
      </c>
      <c r="M14" s="55">
        <v>235085</v>
      </c>
      <c r="N14" s="55">
        <v>302482.40000000002</v>
      </c>
      <c r="O14" s="56">
        <v>28.669374906948576</v>
      </c>
      <c r="P14" s="55">
        <v>13053.3</v>
      </c>
      <c r="Q14" s="55">
        <v>9578.7000000000007</v>
      </c>
      <c r="R14" s="56">
        <v>-26.618556227160937</v>
      </c>
      <c r="S14" s="55">
        <v>248138.3</v>
      </c>
      <c r="T14" s="55">
        <v>312061.09999999998</v>
      </c>
      <c r="U14" s="57">
        <v>25.760956692296219</v>
      </c>
    </row>
    <row r="15" spans="1:21" ht="14.25">
      <c r="A15" s="58" t="s">
        <v>35</v>
      </c>
      <c r="B15" s="51">
        <f>SUM(B12:B14)</f>
        <v>6685</v>
      </c>
      <c r="C15" s="51">
        <f>SUM(C12:C14)</f>
        <v>665</v>
      </c>
      <c r="D15" s="51">
        <f>SUM(D12:D14)</f>
        <v>7350</v>
      </c>
      <c r="E15" s="52">
        <v>646.90007479431574</v>
      </c>
      <c r="F15" s="52">
        <f>N15/B15*10</f>
        <v>771.56320119670909</v>
      </c>
      <c r="G15" s="52">
        <v>645.53834586466166</v>
      </c>
      <c r="H15" s="52">
        <f t="shared" si="0"/>
        <v>657.04661654135339</v>
      </c>
      <c r="I15" s="53">
        <v>676.91240082957506</v>
      </c>
      <c r="J15" s="54">
        <f t="shared" si="1"/>
        <v>761.2021768707483</v>
      </c>
      <c r="L15" s="58" t="s">
        <v>35</v>
      </c>
      <c r="M15" s="55">
        <v>432452.7</v>
      </c>
      <c r="N15" s="55">
        <v>515790</v>
      </c>
      <c r="O15" s="56">
        <v>19.270847424469764</v>
      </c>
      <c r="P15" s="55">
        <v>42928.3</v>
      </c>
      <c r="Q15" s="55">
        <v>43693.599999999999</v>
      </c>
      <c r="R15" s="56">
        <v>1.7827400572582803</v>
      </c>
      <c r="S15" s="55">
        <v>475381</v>
      </c>
      <c r="T15" s="55">
        <v>559483.6</v>
      </c>
      <c r="U15" s="57">
        <v>17.691619984812178</v>
      </c>
    </row>
    <row r="16" spans="1:21" ht="5.25" customHeight="1">
      <c r="A16" s="33"/>
      <c r="B16" s="51"/>
      <c r="C16" s="51"/>
      <c r="D16" s="51"/>
      <c r="E16" s="52"/>
      <c r="F16" s="52"/>
      <c r="G16" s="52"/>
      <c r="H16" s="52"/>
      <c r="I16" s="53"/>
      <c r="J16" s="54"/>
      <c r="L16" s="33"/>
      <c r="M16" s="55"/>
      <c r="N16" s="55"/>
      <c r="O16" s="56"/>
      <c r="P16" s="55"/>
      <c r="Q16" s="55"/>
      <c r="R16" s="56"/>
      <c r="S16" s="55"/>
      <c r="T16" s="55"/>
      <c r="U16" s="57"/>
    </row>
    <row r="17" spans="1:21" ht="14.25">
      <c r="A17" s="33" t="s">
        <v>36</v>
      </c>
      <c r="B17" s="51">
        <v>165</v>
      </c>
      <c r="C17" s="51">
        <v>18</v>
      </c>
      <c r="D17" s="51">
        <f>B17+C17</f>
        <v>183</v>
      </c>
      <c r="E17" s="52">
        <v>414.06060606060606</v>
      </c>
      <c r="F17" s="52">
        <f>N17/B17*10</f>
        <v>312.26666666666665</v>
      </c>
      <c r="G17" s="52">
        <v>398.88888888888886</v>
      </c>
      <c r="H17" s="52">
        <f t="shared" si="0"/>
        <v>339.55555555555554</v>
      </c>
      <c r="I17" s="53">
        <v>312.37955490339937</v>
      </c>
      <c r="J17" s="54">
        <f t="shared" si="1"/>
        <v>314.95081967213116</v>
      </c>
      <c r="L17" s="33" t="s">
        <v>36</v>
      </c>
      <c r="M17" s="55">
        <v>6832</v>
      </c>
      <c r="N17" s="55">
        <v>5152.3999999999996</v>
      </c>
      <c r="O17" s="56">
        <v>-24.584309133489469</v>
      </c>
      <c r="P17" s="55">
        <v>718</v>
      </c>
      <c r="Q17" s="55">
        <v>611.20000000000005</v>
      </c>
      <c r="R17" s="56">
        <v>-14.87465181058495</v>
      </c>
      <c r="S17" s="55">
        <v>7550</v>
      </c>
      <c r="T17" s="55">
        <v>5763.6</v>
      </c>
      <c r="U17" s="57">
        <v>-23.660927152317882</v>
      </c>
    </row>
    <row r="18" spans="1:21" ht="14.25">
      <c r="A18" s="33" t="s">
        <v>37</v>
      </c>
      <c r="B18" s="51">
        <v>1214</v>
      </c>
      <c r="C18" s="51">
        <v>220</v>
      </c>
      <c r="D18" s="51">
        <f>B18+C18</f>
        <v>1434</v>
      </c>
      <c r="E18" s="52">
        <v>494.09143327841838</v>
      </c>
      <c r="F18" s="52">
        <f>N18/B18*10</f>
        <v>560.76688632619448</v>
      </c>
      <c r="G18" s="52">
        <v>342.64090909090908</v>
      </c>
      <c r="H18" s="52">
        <f t="shared" si="0"/>
        <v>543.71818181818173</v>
      </c>
      <c r="I18" s="53">
        <v>522.39901417796261</v>
      </c>
      <c r="J18" s="54">
        <f t="shared" si="1"/>
        <v>558.1513249651324</v>
      </c>
      <c r="L18" s="33" t="s">
        <v>37</v>
      </c>
      <c r="M18" s="55">
        <v>59982.7</v>
      </c>
      <c r="N18" s="55">
        <v>68077.100000000006</v>
      </c>
      <c r="O18" s="56">
        <v>13.494557597440618</v>
      </c>
      <c r="P18" s="55">
        <v>7538.1</v>
      </c>
      <c r="Q18" s="55">
        <v>11961.8</v>
      </c>
      <c r="R18" s="56">
        <v>58.684549156949345</v>
      </c>
      <c r="S18" s="55">
        <v>67520.800000000003</v>
      </c>
      <c r="T18" s="55">
        <v>80038.899999999994</v>
      </c>
      <c r="U18" s="57">
        <v>18.539620383644746</v>
      </c>
    </row>
    <row r="19" spans="1:21" ht="14.25">
      <c r="A19" s="33" t="s">
        <v>38</v>
      </c>
      <c r="B19" s="51">
        <v>896</v>
      </c>
      <c r="C19" s="51">
        <v>116</v>
      </c>
      <c r="D19" s="51">
        <f>B19+C19</f>
        <v>1012</v>
      </c>
      <c r="E19" s="52">
        <v>651.83482142857144</v>
      </c>
      <c r="F19" s="52">
        <f>N19/B19*10</f>
        <v>620.09040178571422</v>
      </c>
      <c r="G19" s="52">
        <v>624.7155172413793</v>
      </c>
      <c r="H19" s="52">
        <f t="shared" si="0"/>
        <v>530.24137931034477</v>
      </c>
      <c r="I19" s="53">
        <v>540.13727999739137</v>
      </c>
      <c r="J19" s="54">
        <f t="shared" si="1"/>
        <v>609.79150197628451</v>
      </c>
      <c r="L19" s="33" t="s">
        <v>38</v>
      </c>
      <c r="M19" s="55">
        <v>58404.4</v>
      </c>
      <c r="N19" s="55">
        <v>55560.1</v>
      </c>
      <c r="O19" s="56">
        <v>-4.870009793782657</v>
      </c>
      <c r="P19" s="55">
        <v>7246.7</v>
      </c>
      <c r="Q19" s="55">
        <v>6150.8</v>
      </c>
      <c r="R19" s="56">
        <v>-15.122745525549561</v>
      </c>
      <c r="S19" s="55">
        <v>65651.100000000006</v>
      </c>
      <c r="T19" s="55">
        <v>61710.9</v>
      </c>
      <c r="U19" s="57">
        <v>-6.0017273130229398</v>
      </c>
    </row>
    <row r="20" spans="1:21" ht="14.25">
      <c r="A20" s="58" t="s">
        <v>39</v>
      </c>
      <c r="B20" s="51">
        <f>SUM(B17:B19)</f>
        <v>2275</v>
      </c>
      <c r="C20" s="51">
        <f>SUM(C17:C19)</f>
        <v>354</v>
      </c>
      <c r="D20" s="51">
        <f>SUM(D17:D19)</f>
        <v>2629</v>
      </c>
      <c r="E20" s="52">
        <v>550.41362637362636</v>
      </c>
      <c r="F20" s="52">
        <f>N20/B20*10</f>
        <v>566.10813186813186</v>
      </c>
      <c r="G20" s="52">
        <v>437.93220338983048</v>
      </c>
      <c r="H20" s="52">
        <f t="shared" si="0"/>
        <v>528.92090395480227</v>
      </c>
      <c r="I20" s="53">
        <v>515.11615911529259</v>
      </c>
      <c r="J20" s="54">
        <f t="shared" si="1"/>
        <v>561.10079878280715</v>
      </c>
      <c r="L20" s="58" t="s">
        <v>39</v>
      </c>
      <c r="M20" s="55">
        <v>125219.1</v>
      </c>
      <c r="N20" s="55">
        <v>128789.6</v>
      </c>
      <c r="O20" s="56">
        <v>2.8514020624649135</v>
      </c>
      <c r="P20" s="55">
        <v>15502.8</v>
      </c>
      <c r="Q20" s="55">
        <v>18723.8</v>
      </c>
      <c r="R20" s="56">
        <v>20.776891916298993</v>
      </c>
      <c r="S20" s="55">
        <v>140721.9</v>
      </c>
      <c r="T20" s="55">
        <v>147513.4</v>
      </c>
      <c r="U20" s="57">
        <v>4.826185547523167</v>
      </c>
    </row>
    <row r="21" spans="1:21" ht="4.5" customHeight="1">
      <c r="A21" s="33"/>
      <c r="B21" s="51"/>
      <c r="C21" s="51"/>
      <c r="D21" s="51"/>
      <c r="E21" s="52"/>
      <c r="F21" s="52"/>
      <c r="G21" s="52"/>
      <c r="H21" s="52"/>
      <c r="I21" s="53"/>
      <c r="J21" s="54"/>
      <c r="L21" s="33"/>
      <c r="M21" s="55"/>
      <c r="N21" s="55"/>
      <c r="O21" s="56"/>
      <c r="P21" s="55"/>
      <c r="Q21" s="55"/>
      <c r="R21" s="56"/>
      <c r="S21" s="55"/>
      <c r="T21" s="55"/>
      <c r="U21" s="57"/>
    </row>
    <row r="22" spans="1:21" ht="14.25">
      <c r="A22" s="33" t="s">
        <v>40</v>
      </c>
      <c r="B22" s="51">
        <v>246</v>
      </c>
      <c r="C22" s="51">
        <v>23</v>
      </c>
      <c r="D22" s="51">
        <f>B22+C22</f>
        <v>269</v>
      </c>
      <c r="E22" s="52">
        <v>292.5569105691057</v>
      </c>
      <c r="F22" s="52">
        <f>N22/B22*10</f>
        <v>283.34146341463412</v>
      </c>
      <c r="G22" s="52">
        <v>146.34782608695653</v>
      </c>
      <c r="H22" s="52">
        <f t="shared" si="0"/>
        <v>259.21739130434781</v>
      </c>
      <c r="I22" s="53">
        <v>269.21414852752878</v>
      </c>
      <c r="J22" s="54">
        <f t="shared" si="1"/>
        <v>281.27881040892191</v>
      </c>
      <c r="L22" s="33" t="s">
        <v>40</v>
      </c>
      <c r="M22" s="55">
        <v>7196.9</v>
      </c>
      <c r="N22" s="55">
        <v>6970.2</v>
      </c>
      <c r="O22" s="56">
        <v>-3.1499673470521969</v>
      </c>
      <c r="P22" s="55">
        <v>336.6</v>
      </c>
      <c r="Q22" s="55">
        <v>596.20000000000005</v>
      </c>
      <c r="R22" s="56">
        <v>77.124183006535958</v>
      </c>
      <c r="S22" s="55">
        <v>7533.5</v>
      </c>
      <c r="T22" s="55">
        <v>7566.4</v>
      </c>
      <c r="U22" s="57">
        <v>0.43671600185837178</v>
      </c>
    </row>
    <row r="23" spans="1:21" ht="14.25">
      <c r="A23" s="33" t="s">
        <v>41</v>
      </c>
      <c r="B23" s="51">
        <v>498</v>
      </c>
      <c r="C23" s="51">
        <v>47</v>
      </c>
      <c r="D23" s="51">
        <f>B23+C23</f>
        <v>545</v>
      </c>
      <c r="E23" s="52">
        <v>300.02409638554218</v>
      </c>
      <c r="F23" s="52">
        <f>N23/B23*10</f>
        <v>351.62248995983936</v>
      </c>
      <c r="G23" s="52">
        <v>250.17021276595744</v>
      </c>
      <c r="H23" s="52">
        <f t="shared" si="0"/>
        <v>304.61702127659572</v>
      </c>
      <c r="I23" s="53">
        <v>323.95940865974569</v>
      </c>
      <c r="J23" s="54">
        <f t="shared" si="1"/>
        <v>347.56880733944956</v>
      </c>
      <c r="L23" s="33" t="s">
        <v>41</v>
      </c>
      <c r="M23" s="55">
        <v>14941.2</v>
      </c>
      <c r="N23" s="55">
        <v>17510.8</v>
      </c>
      <c r="O23" s="56">
        <v>17.198083152624946</v>
      </c>
      <c r="P23" s="55">
        <v>1175.8</v>
      </c>
      <c r="Q23" s="55">
        <v>1431.7</v>
      </c>
      <c r="R23" s="56">
        <v>21.763905426092876</v>
      </c>
      <c r="S23" s="55">
        <v>16117</v>
      </c>
      <c r="T23" s="55">
        <v>18942.5</v>
      </c>
      <c r="U23" s="57">
        <v>17.5311782589812</v>
      </c>
    </row>
    <row r="24" spans="1:21" ht="14.25">
      <c r="A24" s="33" t="s">
        <v>42</v>
      </c>
      <c r="B24" s="51">
        <v>720</v>
      </c>
      <c r="C24" s="51">
        <v>9</v>
      </c>
      <c r="D24" s="51">
        <f>B24+C24</f>
        <v>729</v>
      </c>
      <c r="E24" s="52">
        <v>295.64305555555558</v>
      </c>
      <c r="F24" s="52">
        <f>N24/B24*10</f>
        <v>353.26111111111112</v>
      </c>
      <c r="G24" s="52">
        <v>704.33333333333337</v>
      </c>
      <c r="H24" s="52">
        <f t="shared" si="0"/>
        <v>274.22222222222223</v>
      </c>
      <c r="I24" s="53">
        <v>330.99433606041538</v>
      </c>
      <c r="J24" s="54">
        <f t="shared" si="1"/>
        <v>352.28532235939639</v>
      </c>
      <c r="L24" s="33" t="s">
        <v>42</v>
      </c>
      <c r="M24" s="55">
        <v>21286.3</v>
      </c>
      <c r="N24" s="55">
        <v>25434.799999999999</v>
      </c>
      <c r="O24" s="56">
        <v>19.489061039259994</v>
      </c>
      <c r="P24" s="55">
        <v>633.9</v>
      </c>
      <c r="Q24" s="55">
        <v>246.8</v>
      </c>
      <c r="R24" s="56">
        <v>-61.066414260924432</v>
      </c>
      <c r="S24" s="55">
        <v>21920.2</v>
      </c>
      <c r="T24" s="55">
        <v>25681.599999999999</v>
      </c>
      <c r="U24" s="57">
        <v>17.159514967929127</v>
      </c>
    </row>
    <row r="25" spans="1:21" ht="14.25">
      <c r="A25" s="58" t="s">
        <v>43</v>
      </c>
      <c r="B25" s="51">
        <f>SUM(B22:B24)</f>
        <v>1464</v>
      </c>
      <c r="C25" s="51">
        <f>SUM(C22:C24)</f>
        <v>79</v>
      </c>
      <c r="D25" s="51">
        <f>SUM(D22:D24)</f>
        <v>1543</v>
      </c>
      <c r="E25" s="52">
        <v>296.61475409836066</v>
      </c>
      <c r="F25" s="52">
        <f>N25/B25*10</f>
        <v>340.95491803278691</v>
      </c>
      <c r="G25" s="52">
        <v>271.68354430379748</v>
      </c>
      <c r="H25" s="52">
        <f t="shared" si="0"/>
        <v>287.9367088607595</v>
      </c>
      <c r="I25" s="53">
        <v>317.67793612961395</v>
      </c>
      <c r="J25" s="54">
        <f t="shared" si="1"/>
        <v>338.24044069993522</v>
      </c>
      <c r="L25" s="58" t="s">
        <v>43</v>
      </c>
      <c r="M25" s="55">
        <v>43424.4</v>
      </c>
      <c r="N25" s="55">
        <v>49915.8</v>
      </c>
      <c r="O25" s="56">
        <v>14.948738497250389</v>
      </c>
      <c r="P25" s="55">
        <v>2146.3000000000002</v>
      </c>
      <c r="Q25" s="55">
        <v>2274.6999999999998</v>
      </c>
      <c r="R25" s="56">
        <v>5.9823882961375432</v>
      </c>
      <c r="S25" s="55">
        <v>45570.7</v>
      </c>
      <c r="T25" s="55">
        <v>52190.5</v>
      </c>
      <c r="U25" s="57">
        <v>14.526439137428198</v>
      </c>
    </row>
    <row r="26" spans="1:21" ht="3.75" customHeight="1">
      <c r="A26" s="33"/>
      <c r="B26" s="51"/>
      <c r="C26" s="51"/>
      <c r="D26" s="51"/>
      <c r="E26" s="52"/>
      <c r="F26" s="52"/>
      <c r="G26" s="52"/>
      <c r="H26" s="52"/>
      <c r="I26" s="53"/>
      <c r="J26" s="54"/>
      <c r="L26" s="33"/>
      <c r="M26" s="55"/>
      <c r="N26" s="55"/>
      <c r="O26" s="56"/>
      <c r="P26" s="55"/>
      <c r="Q26" s="49"/>
      <c r="R26" s="56"/>
      <c r="S26" s="55"/>
      <c r="T26" s="55"/>
      <c r="U26" s="57"/>
    </row>
    <row r="27" spans="1:21" ht="14.25">
      <c r="A27" s="33" t="s">
        <v>1</v>
      </c>
      <c r="B27" s="51">
        <v>658</v>
      </c>
      <c r="C27" s="51">
        <v>254</v>
      </c>
      <c r="D27" s="51">
        <f>B27+C27</f>
        <v>912</v>
      </c>
      <c r="E27" s="52">
        <v>203.44224924012161</v>
      </c>
      <c r="F27" s="52">
        <f>N27/B27*10</f>
        <v>209.88601823708208</v>
      </c>
      <c r="G27" s="52">
        <v>91.19291338582677</v>
      </c>
      <c r="H27" s="52">
        <f t="shared" si="0"/>
        <v>149.51968503937007</v>
      </c>
      <c r="I27" s="53">
        <v>179.00703045901423</v>
      </c>
      <c r="J27" s="54">
        <f t="shared" si="1"/>
        <v>193.07346491228071</v>
      </c>
      <c r="L27" s="33" t="s">
        <v>1</v>
      </c>
      <c r="M27" s="55">
        <v>13386.5</v>
      </c>
      <c r="N27" s="55">
        <v>13810.5</v>
      </c>
      <c r="O27" s="56">
        <v>3.1673701116796735</v>
      </c>
      <c r="P27" s="55">
        <v>2316.3000000000002</v>
      </c>
      <c r="Q27" s="55">
        <v>3797.8</v>
      </c>
      <c r="R27" s="56">
        <v>63.959763415792423</v>
      </c>
      <c r="S27" s="55">
        <v>15702.8</v>
      </c>
      <c r="T27" s="55">
        <v>17608.3</v>
      </c>
      <c r="U27" s="57">
        <v>12.134778510838842</v>
      </c>
    </row>
    <row r="28" spans="1:21" ht="14.25">
      <c r="A28" s="33" t="s">
        <v>2</v>
      </c>
      <c r="B28" s="51">
        <v>441</v>
      </c>
      <c r="C28" s="51">
        <v>179</v>
      </c>
      <c r="D28" s="51">
        <f>B28+C28</f>
        <v>620</v>
      </c>
      <c r="E28" s="52">
        <v>129.7437641723356</v>
      </c>
      <c r="F28" s="52">
        <f>N28/B28*10</f>
        <v>143.47165532879819</v>
      </c>
      <c r="G28" s="52">
        <v>138.00558659217876</v>
      </c>
      <c r="H28" s="52">
        <f t="shared" si="0"/>
        <v>144.92178770949721</v>
      </c>
      <c r="I28" s="53">
        <v>132.66904519198096</v>
      </c>
      <c r="J28" s="54">
        <f t="shared" si="1"/>
        <v>143.89032258064518</v>
      </c>
      <c r="L28" s="33" t="s">
        <v>2</v>
      </c>
      <c r="M28" s="55">
        <v>5721.7</v>
      </c>
      <c r="N28" s="55">
        <v>6327.1</v>
      </c>
      <c r="O28" s="56">
        <v>10.580771449044875</v>
      </c>
      <c r="P28" s="55">
        <v>2470.3000000000002</v>
      </c>
      <c r="Q28" s="55">
        <v>2594.1</v>
      </c>
      <c r="R28" s="56">
        <v>5.0115370602760692</v>
      </c>
      <c r="S28" s="55">
        <v>8192</v>
      </c>
      <c r="T28" s="55">
        <v>8921.2000000000007</v>
      </c>
      <c r="U28" s="57">
        <v>8.9013671875000142</v>
      </c>
    </row>
    <row r="29" spans="1:21" ht="3.75" customHeight="1">
      <c r="A29" s="33"/>
      <c r="B29" s="51"/>
      <c r="C29" s="51"/>
      <c r="D29" s="51"/>
      <c r="E29" s="52"/>
      <c r="F29" s="52"/>
      <c r="G29" s="52"/>
      <c r="H29" s="52"/>
      <c r="I29" s="53"/>
      <c r="J29" s="54"/>
      <c r="L29" s="33"/>
      <c r="M29" s="55"/>
      <c r="N29" s="55"/>
      <c r="O29" s="56"/>
      <c r="P29" s="55"/>
      <c r="Q29" s="55"/>
      <c r="R29" s="56"/>
      <c r="S29" s="55"/>
      <c r="T29" s="55"/>
      <c r="U29" s="57"/>
    </row>
    <row r="30" spans="1:21" ht="14.25">
      <c r="A30" s="59" t="s">
        <v>44</v>
      </c>
      <c r="B30" s="51">
        <v>1387</v>
      </c>
      <c r="C30" s="51">
        <v>239</v>
      </c>
      <c r="D30" s="51">
        <f>B30+C30</f>
        <v>1626</v>
      </c>
      <c r="E30" s="52">
        <v>282.96971881759197</v>
      </c>
      <c r="F30" s="52">
        <f>N30/B30*10</f>
        <v>261.73179524152846</v>
      </c>
      <c r="G30" s="52">
        <v>334.47280334728032</v>
      </c>
      <c r="H30" s="52">
        <f t="shared" ref="H30:H43" si="2">Q30/C30*10</f>
        <v>262.62343096234309</v>
      </c>
      <c r="I30" s="53">
        <v>249.08937023917747</v>
      </c>
      <c r="J30" s="54">
        <f t="shared" ref="J30:J43" si="3">T30/D30*10</f>
        <v>261.8628536285363</v>
      </c>
      <c r="L30" s="59" t="s">
        <v>44</v>
      </c>
      <c r="M30" s="55">
        <v>39247.9</v>
      </c>
      <c r="N30" s="55">
        <v>36302.199999999997</v>
      </c>
      <c r="O30" s="56">
        <v>-7.5053697140484132</v>
      </c>
      <c r="P30" s="55">
        <v>7993.9</v>
      </c>
      <c r="Q30" s="55">
        <v>6276.7</v>
      </c>
      <c r="R30" s="56">
        <v>-21.481379551908333</v>
      </c>
      <c r="S30" s="55">
        <v>47241.8</v>
      </c>
      <c r="T30" s="55">
        <v>42578.9</v>
      </c>
      <c r="U30" s="57">
        <v>-9.8702843668107789</v>
      </c>
    </row>
    <row r="31" spans="1:21" ht="14.25">
      <c r="A31" s="59" t="s">
        <v>45</v>
      </c>
      <c r="B31" s="51">
        <v>3334</v>
      </c>
      <c r="C31" s="51">
        <v>860</v>
      </c>
      <c r="D31" s="51">
        <f>B31+C31</f>
        <v>4194</v>
      </c>
      <c r="E31" s="52">
        <v>267.40791841631676</v>
      </c>
      <c r="F31" s="52">
        <f>N31/B31*10</f>
        <v>284.68866226754648</v>
      </c>
      <c r="G31" s="52">
        <v>241.17558139534881</v>
      </c>
      <c r="H31" s="52">
        <f t="shared" si="2"/>
        <v>225.17674418604653</v>
      </c>
      <c r="I31" s="53">
        <v>273.45293580345225</v>
      </c>
      <c r="J31" s="54">
        <f t="shared" si="3"/>
        <v>272.48545541249405</v>
      </c>
      <c r="L31" s="59" t="s">
        <v>45</v>
      </c>
      <c r="M31" s="55">
        <v>89153.8</v>
      </c>
      <c r="N31" s="55">
        <v>94915.199999999997</v>
      </c>
      <c r="O31" s="56">
        <v>6.4623156836836984</v>
      </c>
      <c r="P31" s="55">
        <v>20741.099999999999</v>
      </c>
      <c r="Q31" s="55">
        <v>19365.2</v>
      </c>
      <c r="R31" s="56">
        <v>-6.6336886664641668</v>
      </c>
      <c r="S31" s="55">
        <v>109894.9</v>
      </c>
      <c r="T31" s="55">
        <v>114280.4</v>
      </c>
      <c r="U31" s="57">
        <v>3.9906310483926006</v>
      </c>
    </row>
    <row r="32" spans="1:21" ht="14.25">
      <c r="A32" s="58" t="s">
        <v>46</v>
      </c>
      <c r="B32" s="51">
        <f>SUM(B30:B31)</f>
        <v>4721</v>
      </c>
      <c r="C32" s="51">
        <f>SUM(C30:C31)</f>
        <v>1099</v>
      </c>
      <c r="D32" s="51">
        <f>SUM(D30:D31)</f>
        <v>5820</v>
      </c>
      <c r="E32" s="52">
        <v>271.97987714467274</v>
      </c>
      <c r="F32" s="52">
        <f>N32/B32*10</f>
        <v>277.94407964414319</v>
      </c>
      <c r="G32" s="52">
        <v>261.46496815286628</v>
      </c>
      <c r="H32" s="52">
        <f t="shared" si="2"/>
        <v>233.32029117379437</v>
      </c>
      <c r="I32" s="53">
        <v>266.82671895647729</v>
      </c>
      <c r="J32" s="54">
        <f t="shared" si="3"/>
        <v>269.51769759450167</v>
      </c>
      <c r="L32" s="59" t="s">
        <v>47</v>
      </c>
      <c r="M32" s="55">
        <v>128401.7</v>
      </c>
      <c r="N32" s="55">
        <v>131217.4</v>
      </c>
      <c r="O32" s="56">
        <v>2.1928837390782263</v>
      </c>
      <c r="P32" s="55">
        <v>28735</v>
      </c>
      <c r="Q32" s="55">
        <v>25641.9</v>
      </c>
      <c r="R32" s="56">
        <v>-10.764224812945884</v>
      </c>
      <c r="S32" s="55">
        <v>157136.70000000001</v>
      </c>
      <c r="T32" s="55">
        <v>156859.29999999999</v>
      </c>
      <c r="U32" s="57">
        <v>-0.17653418965781498</v>
      </c>
    </row>
    <row r="33" spans="1:21" ht="6" customHeight="1">
      <c r="A33" s="33"/>
      <c r="B33" s="51"/>
      <c r="C33" s="51"/>
      <c r="D33" s="51"/>
      <c r="E33" s="52"/>
      <c r="F33" s="52"/>
      <c r="G33" s="52"/>
      <c r="H33" s="52"/>
      <c r="I33" s="53"/>
      <c r="J33" s="54"/>
      <c r="L33" s="33"/>
      <c r="M33" s="55"/>
      <c r="N33" s="55"/>
      <c r="O33" s="56"/>
      <c r="P33" s="55"/>
      <c r="Q33" s="55"/>
      <c r="R33" s="56"/>
      <c r="S33" s="55"/>
      <c r="T33" s="55"/>
      <c r="U33" s="57"/>
    </row>
    <row r="34" spans="1:21" ht="14.25">
      <c r="A34" s="33" t="s">
        <v>3</v>
      </c>
      <c r="B34" s="51">
        <v>1213</v>
      </c>
      <c r="C34" s="51">
        <v>79</v>
      </c>
      <c r="D34" s="51">
        <f>B34+C34</f>
        <v>1292</v>
      </c>
      <c r="E34" s="52">
        <v>328.68507831821933</v>
      </c>
      <c r="F34" s="52">
        <f>N34/B34*10</f>
        <v>364.91178895300914</v>
      </c>
      <c r="G34" s="52">
        <v>84.645569620253156</v>
      </c>
      <c r="H34" s="52">
        <f t="shared" si="2"/>
        <v>284.41772151898738</v>
      </c>
      <c r="I34" s="53">
        <v>363.76142562288072</v>
      </c>
      <c r="J34" s="54">
        <f t="shared" si="3"/>
        <v>359.98993808049534</v>
      </c>
      <c r="L34" s="33" t="s">
        <v>3</v>
      </c>
      <c r="M34" s="55">
        <v>39869.5</v>
      </c>
      <c r="N34" s="55">
        <v>44263.8</v>
      </c>
      <c r="O34" s="56">
        <v>11.021708323405107</v>
      </c>
      <c r="P34" s="55">
        <v>668.7</v>
      </c>
      <c r="Q34" s="55">
        <v>2246.9</v>
      </c>
      <c r="R34" s="56">
        <v>236.01016898459693</v>
      </c>
      <c r="S34" s="55">
        <v>40538.199999999997</v>
      </c>
      <c r="T34" s="55">
        <v>46510.7</v>
      </c>
      <c r="U34" s="57">
        <v>14.733017252862737</v>
      </c>
    </row>
    <row r="35" spans="1:21" ht="3.75" customHeight="1">
      <c r="A35" s="33"/>
      <c r="B35" s="51"/>
      <c r="C35" s="51"/>
      <c r="D35" s="51"/>
      <c r="E35" s="52"/>
      <c r="F35" s="52"/>
      <c r="G35" s="52"/>
      <c r="H35" s="52"/>
      <c r="I35" s="53"/>
      <c r="J35" s="54"/>
      <c r="L35" s="33"/>
      <c r="M35" s="55"/>
      <c r="N35" s="55"/>
      <c r="O35" s="56"/>
      <c r="P35" s="55"/>
      <c r="Q35" s="55"/>
      <c r="R35" s="56"/>
      <c r="S35" s="55"/>
      <c r="T35" s="55"/>
      <c r="U35" s="57"/>
    </row>
    <row r="36" spans="1:21" ht="14.25">
      <c r="A36" s="33" t="s">
        <v>48</v>
      </c>
      <c r="B36" s="51">
        <v>992</v>
      </c>
      <c r="C36" s="51">
        <v>86</v>
      </c>
      <c r="D36" s="51">
        <f>B36+C36</f>
        <v>1078</v>
      </c>
      <c r="E36" s="52">
        <v>273.30040322580646</v>
      </c>
      <c r="F36" s="52">
        <f>N36/B36*10</f>
        <v>279.31653225806451</v>
      </c>
      <c r="G36" s="52">
        <v>450.58139534883719</v>
      </c>
      <c r="H36" s="52">
        <f t="shared" si="2"/>
        <v>311.81395348837208</v>
      </c>
      <c r="I36" s="53">
        <v>257.75552926185492</v>
      </c>
      <c r="J36" s="54">
        <f t="shared" si="3"/>
        <v>281.90909090909093</v>
      </c>
      <c r="L36" s="33" t="s">
        <v>48</v>
      </c>
      <c r="M36" s="55">
        <v>27111.4</v>
      </c>
      <c r="N36" s="55">
        <v>27708.2</v>
      </c>
      <c r="O36" s="56">
        <v>2.2012880190620905</v>
      </c>
      <c r="P36" s="55">
        <v>3875</v>
      </c>
      <c r="Q36" s="55">
        <v>2681.6</v>
      </c>
      <c r="R36" s="56">
        <v>-30.797419354838709</v>
      </c>
      <c r="S36" s="55">
        <v>30986.400000000001</v>
      </c>
      <c r="T36" s="55">
        <v>30389.8</v>
      </c>
      <c r="U36" s="57">
        <v>-1.9253608034492657</v>
      </c>
    </row>
    <row r="37" spans="1:21" ht="14.25">
      <c r="A37" s="33" t="s">
        <v>49</v>
      </c>
      <c r="B37" s="51">
        <v>1125</v>
      </c>
      <c r="C37" s="51">
        <v>144</v>
      </c>
      <c r="D37" s="51">
        <f>B37+C37</f>
        <v>1269</v>
      </c>
      <c r="E37" s="52">
        <v>287.42933333333332</v>
      </c>
      <c r="F37" s="52">
        <f>N37/B37*10</f>
        <v>287.46044444444442</v>
      </c>
      <c r="G37" s="52">
        <v>480.8125</v>
      </c>
      <c r="H37" s="52">
        <f t="shared" si="2"/>
        <v>322.73611111111109</v>
      </c>
      <c r="I37" s="53">
        <v>277.43876472722116</v>
      </c>
      <c r="J37" s="54">
        <f t="shared" si="3"/>
        <v>291.46335697399525</v>
      </c>
      <c r="L37" s="33" t="s">
        <v>49</v>
      </c>
      <c r="M37" s="55">
        <v>32335.8</v>
      </c>
      <c r="N37" s="55">
        <v>32339.3</v>
      </c>
      <c r="O37" s="56">
        <v>1.0823916525964705E-2</v>
      </c>
      <c r="P37" s="55">
        <v>6923.7</v>
      </c>
      <c r="Q37" s="55">
        <v>4647.3999999999996</v>
      </c>
      <c r="R37" s="56">
        <v>-32.876929965192033</v>
      </c>
      <c r="S37" s="55">
        <v>39259.5</v>
      </c>
      <c r="T37" s="55">
        <v>36986.699999999997</v>
      </c>
      <c r="U37" s="57">
        <v>-5.7891720475299024</v>
      </c>
    </row>
    <row r="38" spans="1:21" ht="14.25">
      <c r="A38" s="58" t="s">
        <v>50</v>
      </c>
      <c r="B38" s="51">
        <f>SUM(B36:B37)</f>
        <v>2117</v>
      </c>
      <c r="C38" s="51">
        <f>SUM(C36:C37)</f>
        <v>230</v>
      </c>
      <c r="D38" s="51">
        <f>SUM(D36:D37)</f>
        <v>2347</v>
      </c>
      <c r="E38" s="52">
        <v>280.80869154463863</v>
      </c>
      <c r="F38" s="52">
        <f>N38/B38*10</f>
        <v>283.6443079829948</v>
      </c>
      <c r="G38" s="52">
        <v>469.50869565217397</v>
      </c>
      <c r="H38" s="52">
        <f t="shared" si="2"/>
        <v>318.6521739130435</v>
      </c>
      <c r="I38" s="53">
        <v>268.30139093106186</v>
      </c>
      <c r="J38" s="54">
        <f t="shared" si="3"/>
        <v>287.07498934810394</v>
      </c>
      <c r="L38" s="58" t="s">
        <v>50</v>
      </c>
      <c r="M38" s="55">
        <v>59447.199999999997</v>
      </c>
      <c r="N38" s="55">
        <v>60047.5</v>
      </c>
      <c r="O38" s="56">
        <v>1.0098036576996066</v>
      </c>
      <c r="P38" s="55">
        <v>10798.7</v>
      </c>
      <c r="Q38" s="55">
        <v>7329</v>
      </c>
      <c r="R38" s="56">
        <v>-32.130719438450924</v>
      </c>
      <c r="S38" s="55">
        <v>70245.899999999994</v>
      </c>
      <c r="T38" s="55">
        <v>67376.5</v>
      </c>
      <c r="U38" s="57">
        <v>-4.0847935609053252</v>
      </c>
    </row>
    <row r="39" spans="1:21" ht="3" customHeight="1">
      <c r="A39" s="33"/>
      <c r="B39" s="51"/>
      <c r="C39" s="51"/>
      <c r="D39" s="51">
        <f>B39+C39</f>
        <v>0</v>
      </c>
      <c r="E39" s="52"/>
      <c r="F39" s="52"/>
      <c r="G39" s="52"/>
      <c r="H39" s="52"/>
      <c r="I39" s="53"/>
      <c r="J39" s="54"/>
      <c r="L39" s="33"/>
      <c r="M39" s="55"/>
      <c r="N39" s="55"/>
      <c r="O39" s="56"/>
      <c r="P39" s="55"/>
      <c r="Q39" s="55"/>
      <c r="R39" s="56"/>
      <c r="S39" s="55"/>
      <c r="T39" s="55"/>
      <c r="U39" s="57"/>
    </row>
    <row r="40" spans="1:21" ht="14.25">
      <c r="A40" s="33" t="s">
        <v>51</v>
      </c>
      <c r="B40" s="51">
        <v>1378</v>
      </c>
      <c r="C40" s="51">
        <v>43</v>
      </c>
      <c r="D40" s="51">
        <f>B40+C40</f>
        <v>1421</v>
      </c>
      <c r="E40" s="52">
        <v>238.43541364296084</v>
      </c>
      <c r="F40" s="52">
        <f>N40/B40*10</f>
        <v>249.2489114658926</v>
      </c>
      <c r="G40" s="52">
        <v>433.53488372093022</v>
      </c>
      <c r="H40" s="52">
        <f t="shared" si="2"/>
        <v>264.34883720930236</v>
      </c>
      <c r="I40" s="53">
        <v>233.26464869257336</v>
      </c>
      <c r="J40" s="54">
        <f t="shared" si="3"/>
        <v>249.70584095707244</v>
      </c>
      <c r="L40" s="33" t="s">
        <v>51</v>
      </c>
      <c r="M40" s="55">
        <v>32856.400000000001</v>
      </c>
      <c r="N40" s="55">
        <v>34346.5</v>
      </c>
      <c r="O40" s="56">
        <v>4.5351894912406721</v>
      </c>
      <c r="P40" s="55">
        <v>1864.2</v>
      </c>
      <c r="Q40" s="55">
        <v>1136.7</v>
      </c>
      <c r="R40" s="56">
        <v>-39.02478274863212</v>
      </c>
      <c r="S40" s="55">
        <v>34720.6</v>
      </c>
      <c r="T40" s="55">
        <v>35483.199999999997</v>
      </c>
      <c r="U40" s="57">
        <v>2.1963906153695376</v>
      </c>
    </row>
    <row r="41" spans="1:21" ht="14.25">
      <c r="A41" s="33" t="s">
        <v>52</v>
      </c>
      <c r="B41" s="51">
        <v>2169</v>
      </c>
      <c r="C41" s="51">
        <v>113</v>
      </c>
      <c r="D41" s="51">
        <f>B41+C41</f>
        <v>2282</v>
      </c>
      <c r="E41" s="52">
        <v>217.93407100046102</v>
      </c>
      <c r="F41" s="52">
        <f>N41/B41*10</f>
        <v>247.0313508529276</v>
      </c>
      <c r="G41" s="52">
        <v>296.98230088495575</v>
      </c>
      <c r="H41" s="52">
        <f t="shared" si="2"/>
        <v>279.59292035398232</v>
      </c>
      <c r="I41" s="53">
        <v>229.48851774530269</v>
      </c>
      <c r="J41" s="54">
        <f t="shared" si="3"/>
        <v>248.64373356704647</v>
      </c>
      <c r="L41" s="33" t="s">
        <v>52</v>
      </c>
      <c r="M41" s="55">
        <v>47269.9</v>
      </c>
      <c r="N41" s="55">
        <v>53581.1</v>
      </c>
      <c r="O41" s="56">
        <v>13.35141390186989</v>
      </c>
      <c r="P41" s="55">
        <v>3355.9</v>
      </c>
      <c r="Q41" s="55">
        <v>3159.4</v>
      </c>
      <c r="R41" s="56">
        <v>-5.8553592180935112</v>
      </c>
      <c r="S41" s="55">
        <v>50625.8</v>
      </c>
      <c r="T41" s="55">
        <v>56740.5</v>
      </c>
      <c r="U41" s="57">
        <v>12.078228887247207</v>
      </c>
    </row>
    <row r="42" spans="1:21" ht="14.25">
      <c r="A42" s="58" t="s">
        <v>53</v>
      </c>
      <c r="B42" s="51">
        <f>SUM(B40:B41)</f>
        <v>3547</v>
      </c>
      <c r="C42" s="51">
        <f>SUM(C40:C41)</f>
        <v>156</v>
      </c>
      <c r="D42" s="51">
        <f>SUM(D40:D41)</f>
        <v>3703</v>
      </c>
      <c r="E42" s="52">
        <v>225.89878770792217</v>
      </c>
      <c r="F42" s="52">
        <f>N42/B42*10</f>
        <v>247.89286721172826</v>
      </c>
      <c r="G42" s="52">
        <v>334.62179487179492</v>
      </c>
      <c r="H42" s="52">
        <f t="shared" si="2"/>
        <v>275.39102564102569</v>
      </c>
      <c r="I42" s="53">
        <v>230.94162515914317</v>
      </c>
      <c r="J42" s="54">
        <f t="shared" si="3"/>
        <v>249.05130974885228</v>
      </c>
      <c r="L42" s="58" t="s">
        <v>53</v>
      </c>
      <c r="M42" s="55">
        <v>80126.3</v>
      </c>
      <c r="N42" s="55">
        <v>87927.6</v>
      </c>
      <c r="O42" s="56">
        <v>9.7362538891724597</v>
      </c>
      <c r="P42" s="55">
        <v>5220.1000000000004</v>
      </c>
      <c r="Q42" s="55">
        <v>4296.1000000000004</v>
      </c>
      <c r="R42" s="56">
        <v>-17.700810329304034</v>
      </c>
      <c r="S42" s="55">
        <v>85346.4</v>
      </c>
      <c r="T42" s="55">
        <v>92223.7</v>
      </c>
      <c r="U42" s="57">
        <v>8.0581020406250445</v>
      </c>
    </row>
    <row r="43" spans="1:21" ht="14.25">
      <c r="A43" s="59" t="s">
        <v>4</v>
      </c>
      <c r="B43" s="51">
        <v>3188</v>
      </c>
      <c r="C43" s="51">
        <v>736</v>
      </c>
      <c r="D43" s="51">
        <f>B43+C43</f>
        <v>3924</v>
      </c>
      <c r="E43" s="52">
        <v>179.47898368883313</v>
      </c>
      <c r="F43" s="52">
        <f>N43/B43*10</f>
        <v>239.46518193224591</v>
      </c>
      <c r="G43" s="52">
        <v>125.39130434782608</v>
      </c>
      <c r="H43" s="52">
        <f t="shared" si="2"/>
        <v>211.96875</v>
      </c>
      <c r="I43" s="53">
        <v>235.31325562171506</v>
      </c>
      <c r="J43" s="54">
        <f t="shared" si="3"/>
        <v>234.30784913353719</v>
      </c>
      <c r="L43" s="59" t="s">
        <v>4</v>
      </c>
      <c r="M43" s="55">
        <v>57217.9</v>
      </c>
      <c r="N43" s="55">
        <v>76341.5</v>
      </c>
      <c r="O43" s="56">
        <v>33.422408022664229</v>
      </c>
      <c r="P43" s="55">
        <v>9228.7999999999993</v>
      </c>
      <c r="Q43" s="55">
        <v>15600.9</v>
      </c>
      <c r="R43" s="56">
        <v>69.045813106796118</v>
      </c>
      <c r="S43" s="55">
        <v>66446.7</v>
      </c>
      <c r="T43" s="55">
        <v>91942.399999999994</v>
      </c>
      <c r="U43" s="57">
        <v>38.370152317571836</v>
      </c>
    </row>
    <row r="44" spans="1:21" ht="3.75" customHeight="1">
      <c r="A44" s="33"/>
      <c r="B44" s="51"/>
      <c r="C44" s="51"/>
      <c r="D44" s="51"/>
      <c r="E44" s="52"/>
      <c r="F44" s="52"/>
      <c r="G44" s="52"/>
      <c r="H44" s="52"/>
      <c r="I44" s="53"/>
      <c r="J44" s="54"/>
      <c r="L44" s="33"/>
      <c r="M44" s="55"/>
      <c r="N44" s="55"/>
      <c r="O44" s="56"/>
      <c r="P44" s="55"/>
      <c r="Q44" s="55"/>
      <c r="R44" s="56"/>
      <c r="S44" s="55"/>
      <c r="T44" s="55"/>
      <c r="U44" s="57"/>
    </row>
    <row r="45" spans="1:21" ht="14.25">
      <c r="A45" s="33" t="s">
        <v>54</v>
      </c>
      <c r="B45" s="51">
        <v>1397</v>
      </c>
      <c r="C45" s="51">
        <v>391</v>
      </c>
      <c r="D45" s="51">
        <f>B45+C45</f>
        <v>1788</v>
      </c>
      <c r="E45" s="52">
        <v>204.48246241947029</v>
      </c>
      <c r="F45" s="52">
        <f>N45/B45*10</f>
        <v>184.62634216177523</v>
      </c>
      <c r="G45" s="52">
        <v>104.86189258312022</v>
      </c>
      <c r="H45" s="52">
        <f t="shared" ref="H45:H76" si="4">Q45/C45*10</f>
        <v>152.85166240409208</v>
      </c>
      <c r="I45" s="53">
        <v>153.98939765551074</v>
      </c>
      <c r="J45" s="54">
        <f t="shared" ref="J45:J74" si="5">T45/D45*10</f>
        <v>177.67785234899327</v>
      </c>
      <c r="L45" s="33" t="s">
        <v>54</v>
      </c>
      <c r="M45" s="55">
        <v>28566.2</v>
      </c>
      <c r="N45" s="55">
        <v>25792.3</v>
      </c>
      <c r="O45" s="56">
        <v>-9.7104270081424886</v>
      </c>
      <c r="P45" s="55">
        <v>4100.1000000000004</v>
      </c>
      <c r="Q45" s="55">
        <v>5976.5</v>
      </c>
      <c r="R45" s="56">
        <v>45.764737445428153</v>
      </c>
      <c r="S45" s="55">
        <v>32666.3</v>
      </c>
      <c r="T45" s="55">
        <v>31768.799999999999</v>
      </c>
      <c r="U45" s="57">
        <v>-2.7474798186510299</v>
      </c>
    </row>
    <row r="46" spans="1:21" ht="14.25">
      <c r="A46" s="33" t="s">
        <v>55</v>
      </c>
      <c r="B46" s="51">
        <v>1326</v>
      </c>
      <c r="C46" s="51">
        <v>344</v>
      </c>
      <c r="D46" s="51">
        <f>B46+C46</f>
        <v>1670</v>
      </c>
      <c r="E46" s="52">
        <v>128.83257918552036</v>
      </c>
      <c r="F46" s="52">
        <f>N46/B46*10</f>
        <v>177.49095022624434</v>
      </c>
      <c r="G46" s="52">
        <v>172.50290697674419</v>
      </c>
      <c r="H46" s="52">
        <f t="shared" si="4"/>
        <v>124.61627906976744</v>
      </c>
      <c r="I46" s="53">
        <v>165.06636865392511</v>
      </c>
      <c r="J46" s="54">
        <f t="shared" si="5"/>
        <v>166.59940119760478</v>
      </c>
      <c r="L46" s="33" t="s">
        <v>55</v>
      </c>
      <c r="M46" s="55">
        <v>17083.2</v>
      </c>
      <c r="N46" s="55">
        <v>23535.3</v>
      </c>
      <c r="O46" s="56">
        <v>37.768685023883108</v>
      </c>
      <c r="P46" s="55">
        <v>5934.1</v>
      </c>
      <c r="Q46" s="55">
        <v>4286.8</v>
      </c>
      <c r="R46" s="56">
        <v>-27.759896193188524</v>
      </c>
      <c r="S46" s="55">
        <v>23017.3</v>
      </c>
      <c r="T46" s="55">
        <v>27822.1</v>
      </c>
      <c r="U46" s="57">
        <v>20.874733352739014</v>
      </c>
    </row>
    <row r="47" spans="1:21" ht="14.25">
      <c r="A47" s="58" t="s">
        <v>56</v>
      </c>
      <c r="B47" s="51">
        <f>B45+B46</f>
        <v>2723</v>
      </c>
      <c r="C47" s="51">
        <f>C45+C46</f>
        <v>735</v>
      </c>
      <c r="D47" s="51">
        <f>D45+D46</f>
        <v>3458</v>
      </c>
      <c r="E47" s="52">
        <v>167.64377524788839</v>
      </c>
      <c r="F47" s="52">
        <f>N47/B47*10</f>
        <v>181.1516709511568</v>
      </c>
      <c r="G47" s="52">
        <v>136.51972789115646</v>
      </c>
      <c r="H47" s="52">
        <f t="shared" si="4"/>
        <v>139.63673469387754</v>
      </c>
      <c r="I47" s="53">
        <v>159.06830706808748</v>
      </c>
      <c r="J47" s="54">
        <f t="shared" si="5"/>
        <v>172.32764603817236</v>
      </c>
      <c r="L47" s="58" t="s">
        <v>56</v>
      </c>
      <c r="M47" s="55">
        <v>45649.4</v>
      </c>
      <c r="N47" s="55">
        <v>49327.6</v>
      </c>
      <c r="O47" s="56">
        <v>8.0574991128032281</v>
      </c>
      <c r="P47" s="55">
        <v>10034.200000000001</v>
      </c>
      <c r="Q47" s="55">
        <v>10263.299999999999</v>
      </c>
      <c r="R47" s="56">
        <v>2.2831914851208666</v>
      </c>
      <c r="S47" s="55">
        <v>55683.6</v>
      </c>
      <c r="T47" s="55">
        <v>59590.9</v>
      </c>
      <c r="U47" s="57">
        <v>7.0169672937812635</v>
      </c>
    </row>
    <row r="48" spans="1:21" ht="3.75" customHeight="1">
      <c r="A48" s="33"/>
      <c r="B48" s="51"/>
      <c r="C48" s="51"/>
      <c r="D48" s="51"/>
      <c r="E48" s="52"/>
      <c r="F48" s="52"/>
      <c r="G48" s="52"/>
      <c r="H48" s="52"/>
      <c r="I48" s="53"/>
      <c r="J48" s="54"/>
      <c r="L48" s="33"/>
      <c r="M48" s="55"/>
      <c r="N48" s="55"/>
      <c r="O48" s="56"/>
      <c r="P48" s="55"/>
      <c r="Q48" s="55"/>
      <c r="R48" s="56"/>
      <c r="S48" s="55"/>
      <c r="T48" s="55"/>
      <c r="U48" s="57"/>
    </row>
    <row r="49" spans="1:21" ht="14.25">
      <c r="A49" s="33" t="s">
        <v>57</v>
      </c>
      <c r="B49" s="51">
        <v>2086</v>
      </c>
      <c r="C49" s="51">
        <v>92</v>
      </c>
      <c r="D49" s="51">
        <f>B49+C49</f>
        <v>2178</v>
      </c>
      <c r="E49" s="52">
        <v>312.69319271332694</v>
      </c>
      <c r="F49" s="52">
        <f>N49/B49*10</f>
        <v>313.92905081495684</v>
      </c>
      <c r="G49" s="52">
        <v>166.35869565217391</v>
      </c>
      <c r="H49" s="52">
        <f t="shared" si="4"/>
        <v>306.82608695652175</v>
      </c>
      <c r="I49" s="53">
        <v>307.52958162016256</v>
      </c>
      <c r="J49" s="54">
        <f t="shared" si="5"/>
        <v>313.62901744719926</v>
      </c>
      <c r="L49" s="33" t="s">
        <v>57</v>
      </c>
      <c r="M49" s="55">
        <v>65227.8</v>
      </c>
      <c r="N49" s="55">
        <v>65485.599999999999</v>
      </c>
      <c r="O49" s="56">
        <v>0.39523025458470329</v>
      </c>
      <c r="P49" s="55">
        <v>1530.5</v>
      </c>
      <c r="Q49" s="55">
        <v>2822.8</v>
      </c>
      <c r="R49" s="56">
        <v>84.436458673636054</v>
      </c>
      <c r="S49" s="55">
        <v>66758.3</v>
      </c>
      <c r="T49" s="55">
        <v>68308.399999999994</v>
      </c>
      <c r="U49" s="57">
        <v>2.3219584680855974</v>
      </c>
    </row>
    <row r="50" spans="1:21" ht="14.25">
      <c r="A50" s="33" t="s">
        <v>58</v>
      </c>
      <c r="B50" s="51">
        <v>4654</v>
      </c>
      <c r="C50" s="51">
        <v>1219</v>
      </c>
      <c r="D50" s="51">
        <f>B50+C50</f>
        <v>5873</v>
      </c>
      <c r="E50" s="52">
        <v>471.21959604641171</v>
      </c>
      <c r="F50" s="52">
        <f>N50/B50*10</f>
        <v>523.11280618822525</v>
      </c>
      <c r="G50" s="52">
        <v>608.62018047579988</v>
      </c>
      <c r="H50" s="52">
        <f t="shared" si="4"/>
        <v>479.33223954060708</v>
      </c>
      <c r="I50" s="53">
        <v>466.81331801801974</v>
      </c>
      <c r="J50" s="54">
        <f t="shared" si="5"/>
        <v>514.0257108802997</v>
      </c>
      <c r="L50" s="33" t="s">
        <v>58</v>
      </c>
      <c r="M50" s="55">
        <v>219305.60000000001</v>
      </c>
      <c r="N50" s="55">
        <v>243456.7</v>
      </c>
      <c r="O50" s="56">
        <v>11.012532283717334</v>
      </c>
      <c r="P50" s="55">
        <v>74190.8</v>
      </c>
      <c r="Q50" s="55">
        <v>58430.6</v>
      </c>
      <c r="R50" s="56">
        <v>-21.242795602689284</v>
      </c>
      <c r="S50" s="55">
        <v>293496.40000000002</v>
      </c>
      <c r="T50" s="55">
        <v>301887.3</v>
      </c>
      <c r="U50" s="57">
        <v>2.8589447775168537</v>
      </c>
    </row>
    <row r="51" spans="1:21" ht="14.25">
      <c r="A51" s="58" t="s">
        <v>59</v>
      </c>
      <c r="B51" s="51">
        <f>SUM(B49:B50)</f>
        <v>6740</v>
      </c>
      <c r="C51" s="51">
        <f>SUM(C49:C50)</f>
        <v>1311</v>
      </c>
      <c r="D51" s="51">
        <f>SUM(D49:D50)</f>
        <v>8051</v>
      </c>
      <c r="E51" s="52">
        <v>422.15637982195852</v>
      </c>
      <c r="F51" s="52">
        <f>N51/B51*10</f>
        <v>458.37136498516315</v>
      </c>
      <c r="G51" s="52">
        <v>577.58428680396651</v>
      </c>
      <c r="H51" s="52">
        <f t="shared" si="4"/>
        <v>467.22654462242565</v>
      </c>
      <c r="I51" s="53">
        <v>423.23408981292908</v>
      </c>
      <c r="J51" s="54">
        <f t="shared" si="5"/>
        <v>459.81331511613467</v>
      </c>
      <c r="L51" s="58" t="s">
        <v>59</v>
      </c>
      <c r="M51" s="55">
        <v>284533.40000000002</v>
      </c>
      <c r="N51" s="55">
        <v>308942.3</v>
      </c>
      <c r="O51" s="56">
        <v>8.5785710921810789</v>
      </c>
      <c r="P51" s="55">
        <v>75721.3</v>
      </c>
      <c r="Q51" s="55">
        <v>61253.4</v>
      </c>
      <c r="R51" s="56">
        <v>-19.106777089141374</v>
      </c>
      <c r="S51" s="55">
        <v>360254.7</v>
      </c>
      <c r="T51" s="55">
        <v>370195.7</v>
      </c>
      <c r="U51" s="57">
        <v>2.759436587503231</v>
      </c>
    </row>
    <row r="52" spans="1:21" ht="4.5" customHeight="1">
      <c r="A52" s="33"/>
      <c r="B52" s="51"/>
      <c r="C52" s="51"/>
      <c r="D52" s="51"/>
      <c r="E52" s="52"/>
      <c r="F52" s="52"/>
      <c r="G52" s="52"/>
      <c r="H52" s="52"/>
      <c r="I52" s="53"/>
      <c r="J52" s="54"/>
      <c r="L52" s="33"/>
      <c r="M52" s="55"/>
      <c r="N52" s="55"/>
      <c r="O52" s="56"/>
      <c r="P52" s="55"/>
      <c r="Q52" s="55"/>
      <c r="R52" s="56"/>
      <c r="S52" s="55"/>
      <c r="T52" s="55"/>
      <c r="U52" s="57"/>
    </row>
    <row r="53" spans="1:21" ht="15">
      <c r="A53" s="33" t="s">
        <v>60</v>
      </c>
      <c r="B53" s="51">
        <v>99</v>
      </c>
      <c r="C53" s="51">
        <v>1</v>
      </c>
      <c r="D53" s="51">
        <f>B53+C53</f>
        <v>100</v>
      </c>
      <c r="E53" s="52">
        <v>282.90909090909093</v>
      </c>
      <c r="F53" s="52">
        <f>N53/B53*10</f>
        <v>228.16161616161619</v>
      </c>
      <c r="G53" s="52">
        <v>282</v>
      </c>
      <c r="H53" s="52">
        <f t="shared" si="4"/>
        <v>176</v>
      </c>
      <c r="I53" s="53">
        <v>202.58233386725007</v>
      </c>
      <c r="J53" s="54">
        <f t="shared" si="5"/>
        <v>227.64</v>
      </c>
      <c r="L53" s="33" t="s">
        <v>60</v>
      </c>
      <c r="M53" s="55">
        <v>2800.8</v>
      </c>
      <c r="N53" s="55">
        <v>2258.8000000000002</v>
      </c>
      <c r="O53" s="56">
        <v>-19.351613824621538</v>
      </c>
      <c r="P53" s="55">
        <v>28.2</v>
      </c>
      <c r="Q53" s="55">
        <v>17.600000000000001</v>
      </c>
      <c r="R53" s="60" t="s">
        <v>61</v>
      </c>
      <c r="S53" s="55">
        <v>2829</v>
      </c>
      <c r="T53" s="55">
        <v>2276.4</v>
      </c>
      <c r="U53" s="57">
        <v>-19.533404029692477</v>
      </c>
    </row>
    <row r="54" spans="1:21" ht="14.25">
      <c r="A54" s="33" t="s">
        <v>62</v>
      </c>
      <c r="B54" s="51">
        <v>331</v>
      </c>
      <c r="C54" s="51">
        <v>2</v>
      </c>
      <c r="D54" s="51">
        <f>B54+C54</f>
        <v>333</v>
      </c>
      <c r="E54" s="52">
        <v>253.09969788519638</v>
      </c>
      <c r="F54" s="52">
        <f>N54/B54*10</f>
        <v>212.1963746223565</v>
      </c>
      <c r="G54" s="52">
        <v>2440</v>
      </c>
      <c r="H54" s="52">
        <f t="shared" si="4"/>
        <v>240.5</v>
      </c>
      <c r="I54" s="53">
        <v>224.39038286235186</v>
      </c>
      <c r="J54" s="54">
        <f t="shared" si="5"/>
        <v>212.36636636636635</v>
      </c>
      <c r="L54" s="33" t="s">
        <v>62</v>
      </c>
      <c r="M54" s="55">
        <v>8377.6</v>
      </c>
      <c r="N54" s="55">
        <v>7023.7</v>
      </c>
      <c r="O54" s="56">
        <v>-16.160953017570662</v>
      </c>
      <c r="P54" s="61">
        <v>488</v>
      </c>
      <c r="Q54" s="61">
        <v>48.1</v>
      </c>
      <c r="R54" s="56">
        <v>-90.143442622950815</v>
      </c>
      <c r="S54" s="55">
        <v>8865.6</v>
      </c>
      <c r="T54" s="55">
        <v>7071.8</v>
      </c>
      <c r="U54" s="57">
        <v>-20.233261144197797</v>
      </c>
    </row>
    <row r="55" spans="1:21" ht="14.25">
      <c r="A55" s="58" t="s">
        <v>63</v>
      </c>
      <c r="B55" s="51">
        <f>SUM(B53:B54)</f>
        <v>430</v>
      </c>
      <c r="C55" s="51">
        <f>SUM(C53:C54)</f>
        <v>3</v>
      </c>
      <c r="D55" s="51">
        <f>SUM(D53:D54)</f>
        <v>433</v>
      </c>
      <c r="E55" s="52">
        <v>259.96279069767439</v>
      </c>
      <c r="F55" s="52">
        <f>N55/B55*10</f>
        <v>215.87209302325584</v>
      </c>
      <c r="G55" s="52">
        <v>1720.666666666667</v>
      </c>
      <c r="H55" s="52">
        <f t="shared" si="4"/>
        <v>219.00000000000003</v>
      </c>
      <c r="I55" s="53">
        <v>217.25684638288627</v>
      </c>
      <c r="J55" s="54">
        <f t="shared" si="5"/>
        <v>215.89376443418016</v>
      </c>
      <c r="L55" s="58" t="s">
        <v>63</v>
      </c>
      <c r="M55" s="55">
        <v>11178.4</v>
      </c>
      <c r="N55" s="55">
        <v>9282.5</v>
      </c>
      <c r="O55" s="56">
        <v>-16.960387890932509</v>
      </c>
      <c r="P55" s="61">
        <v>516.20000000000005</v>
      </c>
      <c r="Q55" s="61">
        <v>65.7</v>
      </c>
      <c r="R55" s="56">
        <v>-87.272375048430845</v>
      </c>
      <c r="S55" s="55">
        <v>11694.6</v>
      </c>
      <c r="T55" s="55">
        <v>9348.2000000000007</v>
      </c>
      <c r="U55" s="57">
        <v>-20.063961144459824</v>
      </c>
    </row>
    <row r="56" spans="1:21" ht="5.25" customHeight="1">
      <c r="A56" s="33"/>
      <c r="B56" s="51"/>
      <c r="C56" s="51"/>
      <c r="D56" s="51"/>
      <c r="E56" s="52"/>
      <c r="F56" s="52"/>
      <c r="G56" s="52"/>
      <c r="H56" s="52"/>
      <c r="I56" s="53"/>
      <c r="J56" s="54"/>
      <c r="L56" s="33"/>
      <c r="M56" s="55"/>
      <c r="N56" s="55"/>
      <c r="O56" s="56"/>
      <c r="P56" s="55"/>
      <c r="Q56" s="55"/>
      <c r="R56" s="56"/>
      <c r="S56" s="55"/>
      <c r="T56" s="55"/>
      <c r="U56" s="57"/>
    </row>
    <row r="57" spans="1:21" ht="14.25">
      <c r="A57" s="33" t="s">
        <v>5</v>
      </c>
      <c r="B57" s="51">
        <v>1634</v>
      </c>
      <c r="C57" s="51">
        <v>92</v>
      </c>
      <c r="D57" s="51">
        <f t="shared" ref="D57:D64" si="6">B57+C57</f>
        <v>1726</v>
      </c>
      <c r="E57" s="52">
        <v>355.61444308445527</v>
      </c>
      <c r="F57" s="52">
        <f t="shared" ref="F57:F64" si="7">N57/B57*10</f>
        <v>373.35434516523867</v>
      </c>
      <c r="G57" s="52">
        <v>289.31521739130432</v>
      </c>
      <c r="H57" s="52">
        <f t="shared" si="4"/>
        <v>258.07608695652175</v>
      </c>
      <c r="I57" s="53">
        <v>342.11605338596735</v>
      </c>
      <c r="J57" s="54">
        <f t="shared" si="5"/>
        <v>367.2097334878332</v>
      </c>
      <c r="L57" s="33" t="s">
        <v>5</v>
      </c>
      <c r="M57" s="55">
        <v>58107.4</v>
      </c>
      <c r="N57" s="55">
        <v>61006.1</v>
      </c>
      <c r="O57" s="56">
        <v>4.9885212554683136</v>
      </c>
      <c r="P57" s="55">
        <v>2661.7</v>
      </c>
      <c r="Q57" s="55">
        <v>2374.3000000000002</v>
      </c>
      <c r="R57" s="56">
        <v>-10.797610549648709</v>
      </c>
      <c r="S57" s="55">
        <v>60769.1</v>
      </c>
      <c r="T57" s="55">
        <v>63380.4</v>
      </c>
      <c r="U57" s="57">
        <v>4.2970851962592889</v>
      </c>
    </row>
    <row r="58" spans="1:21" ht="14.25">
      <c r="A58" s="33" t="s">
        <v>8</v>
      </c>
      <c r="B58" s="51">
        <v>1100</v>
      </c>
      <c r="C58" s="51">
        <v>142</v>
      </c>
      <c r="D58" s="51">
        <f t="shared" si="6"/>
        <v>1242</v>
      </c>
      <c r="E58" s="52">
        <v>373.90727272727275</v>
      </c>
      <c r="F58" s="52">
        <f t="shared" si="7"/>
        <v>438.51636363636368</v>
      </c>
      <c r="G58" s="52">
        <v>123.70422535211267</v>
      </c>
      <c r="H58" s="52">
        <f t="shared" si="4"/>
        <v>299.3098591549296</v>
      </c>
      <c r="I58" s="53">
        <v>423.40689940855634</v>
      </c>
      <c r="J58" s="54">
        <f t="shared" si="5"/>
        <v>422.6006441223833</v>
      </c>
      <c r="L58" s="33" t="s">
        <v>8</v>
      </c>
      <c r="M58" s="55">
        <v>41129.800000000003</v>
      </c>
      <c r="N58" s="55">
        <v>48236.800000000003</v>
      </c>
      <c r="O58" s="56">
        <v>17.279442156295431</v>
      </c>
      <c r="P58" s="55">
        <v>1756.6</v>
      </c>
      <c r="Q58" s="55">
        <v>4250.2</v>
      </c>
      <c r="R58" s="56">
        <v>141.95605146305363</v>
      </c>
      <c r="S58" s="55">
        <v>42886.400000000001</v>
      </c>
      <c r="T58" s="55">
        <v>52487</v>
      </c>
      <c r="U58" s="57">
        <v>22.386117743620346</v>
      </c>
    </row>
    <row r="59" spans="1:21" ht="15">
      <c r="A59" s="33" t="s">
        <v>9</v>
      </c>
      <c r="B59" s="51">
        <v>1942</v>
      </c>
      <c r="C59" s="51">
        <v>222</v>
      </c>
      <c r="D59" s="51">
        <f t="shared" si="6"/>
        <v>2164</v>
      </c>
      <c r="E59" s="52">
        <v>313.8089598352214</v>
      </c>
      <c r="F59" s="52">
        <f t="shared" si="7"/>
        <v>297.26673532440782</v>
      </c>
      <c r="G59" s="52">
        <v>292.37837837837839</v>
      </c>
      <c r="H59" s="52">
        <f t="shared" si="4"/>
        <v>131.16216216216219</v>
      </c>
      <c r="I59" s="53">
        <v>270.64005362892181</v>
      </c>
      <c r="J59" s="54">
        <f t="shared" si="5"/>
        <v>280.22643253234753</v>
      </c>
      <c r="L59" s="33" t="s">
        <v>9</v>
      </c>
      <c r="M59" s="55">
        <v>60941.7</v>
      </c>
      <c r="N59" s="55">
        <v>57729.2</v>
      </c>
      <c r="O59" s="56">
        <v>-5.2714315485127514</v>
      </c>
      <c r="P59" s="55">
        <v>6490.8</v>
      </c>
      <c r="Q59" s="55">
        <v>2911.8</v>
      </c>
      <c r="R59" s="60">
        <v>-55.139582177851729</v>
      </c>
      <c r="S59" s="55">
        <v>67432.5</v>
      </c>
      <c r="T59" s="55">
        <v>60641</v>
      </c>
      <c r="U59" s="57">
        <v>-10.071553034516</v>
      </c>
    </row>
    <row r="60" spans="1:21" ht="14.25">
      <c r="A60" s="33" t="s">
        <v>11</v>
      </c>
      <c r="B60" s="51">
        <v>842</v>
      </c>
      <c r="C60" s="51">
        <v>13</v>
      </c>
      <c r="D60" s="51">
        <f t="shared" si="6"/>
        <v>855</v>
      </c>
      <c r="E60" s="52">
        <v>287.82541567695966</v>
      </c>
      <c r="F60" s="52">
        <f t="shared" si="7"/>
        <v>281.90736342042754</v>
      </c>
      <c r="G60" s="52">
        <v>433.07692307692309</v>
      </c>
      <c r="H60" s="52">
        <f t="shared" si="4"/>
        <v>203.07692307692307</v>
      </c>
      <c r="I60" s="53">
        <v>258.26911866023642</v>
      </c>
      <c r="J60" s="54">
        <f t="shared" si="5"/>
        <v>280.70877192982454</v>
      </c>
      <c r="L60" s="33" t="s">
        <v>11</v>
      </c>
      <c r="M60" s="55">
        <v>24234.9</v>
      </c>
      <c r="N60" s="55">
        <v>23736.6</v>
      </c>
      <c r="O60" s="56">
        <v>-2.0561256700048318</v>
      </c>
      <c r="P60" s="55">
        <v>563</v>
      </c>
      <c r="Q60" s="55">
        <v>264</v>
      </c>
      <c r="R60" s="56">
        <v>-53.108348134991118</v>
      </c>
      <c r="S60" s="55">
        <v>24797.9</v>
      </c>
      <c r="T60" s="55">
        <v>24000.6</v>
      </c>
      <c r="U60" s="57">
        <v>-3.2151916089668902</v>
      </c>
    </row>
    <row r="61" spans="1:21" ht="14.25">
      <c r="A61" s="33" t="s">
        <v>6</v>
      </c>
      <c r="B61" s="51">
        <v>2215</v>
      </c>
      <c r="C61" s="51">
        <v>209</v>
      </c>
      <c r="D61" s="51">
        <f t="shared" si="6"/>
        <v>2424</v>
      </c>
      <c r="E61" s="52">
        <v>270.6957110609481</v>
      </c>
      <c r="F61" s="52">
        <f t="shared" si="7"/>
        <v>295.00541760722348</v>
      </c>
      <c r="G61" s="52">
        <v>193.16746411483251</v>
      </c>
      <c r="H61" s="52">
        <f t="shared" si="4"/>
        <v>224.59330143540669</v>
      </c>
      <c r="I61" s="53">
        <v>275.9353405916537</v>
      </c>
      <c r="J61" s="54">
        <f t="shared" si="5"/>
        <v>288.93440594059405</v>
      </c>
      <c r="L61" s="33" t="s">
        <v>6</v>
      </c>
      <c r="M61" s="55">
        <v>59959.1</v>
      </c>
      <c r="N61" s="55">
        <v>65343.7</v>
      </c>
      <c r="O61" s="56">
        <v>8.9804550101652723</v>
      </c>
      <c r="P61" s="55">
        <v>4037.2</v>
      </c>
      <c r="Q61" s="55">
        <v>4694</v>
      </c>
      <c r="R61" s="56">
        <v>16.268701079956415</v>
      </c>
      <c r="S61" s="55">
        <v>63996.3</v>
      </c>
      <c r="T61" s="55">
        <v>70037.7</v>
      </c>
      <c r="U61" s="57">
        <v>9.4402332634855526</v>
      </c>
    </row>
    <row r="62" spans="1:21" ht="14.25">
      <c r="A62" s="33" t="s">
        <v>10</v>
      </c>
      <c r="B62" s="51">
        <v>5330</v>
      </c>
      <c r="C62" s="51">
        <v>1288</v>
      </c>
      <c r="D62" s="51">
        <f t="shared" si="6"/>
        <v>6618</v>
      </c>
      <c r="E62" s="52">
        <v>404.51444652908071</v>
      </c>
      <c r="F62" s="52">
        <f t="shared" si="7"/>
        <v>403.05722326454031</v>
      </c>
      <c r="G62" s="52">
        <v>345.21118012422357</v>
      </c>
      <c r="H62" s="52">
        <f t="shared" si="4"/>
        <v>366.51708074534162</v>
      </c>
      <c r="I62" s="53">
        <v>388.88276955384896</v>
      </c>
      <c r="J62" s="54">
        <f t="shared" si="5"/>
        <v>395.94575400423088</v>
      </c>
      <c r="L62" s="33" t="s">
        <v>10</v>
      </c>
      <c r="M62" s="55">
        <v>215606.2</v>
      </c>
      <c r="N62" s="55">
        <v>214829.5</v>
      </c>
      <c r="O62" s="56">
        <v>-0.3602401044125827</v>
      </c>
      <c r="P62" s="55">
        <v>44463.199999999997</v>
      </c>
      <c r="Q62" s="55">
        <v>47207.4</v>
      </c>
      <c r="R62" s="56">
        <v>6.1718454812069439</v>
      </c>
      <c r="S62" s="55">
        <v>260069.4</v>
      </c>
      <c r="T62" s="55">
        <v>262036.9</v>
      </c>
      <c r="U62" s="57">
        <v>0.75652883422654327</v>
      </c>
    </row>
    <row r="63" spans="1:21" ht="14.25">
      <c r="A63" s="33" t="s">
        <v>64</v>
      </c>
      <c r="B63" s="51">
        <v>9299</v>
      </c>
      <c r="C63" s="51">
        <v>2130</v>
      </c>
      <c r="D63" s="51">
        <f t="shared" si="6"/>
        <v>11429</v>
      </c>
      <c r="E63" s="52">
        <v>40.011291536724379</v>
      </c>
      <c r="F63" s="52">
        <f t="shared" si="7"/>
        <v>39.290568878374025</v>
      </c>
      <c r="G63" s="52">
        <v>39.002816901408451</v>
      </c>
      <c r="H63" s="52">
        <f t="shared" si="4"/>
        <v>40.619248826291077</v>
      </c>
      <c r="I63" s="53">
        <v>37.438810932202138</v>
      </c>
      <c r="J63" s="54">
        <f t="shared" si="5"/>
        <v>39.538192317788081</v>
      </c>
      <c r="L63" s="33" t="s">
        <v>64</v>
      </c>
      <c r="M63" s="55">
        <v>37206.5</v>
      </c>
      <c r="N63" s="55">
        <v>36536.300000000003</v>
      </c>
      <c r="O63" s="56">
        <v>-1.8012981602676774</v>
      </c>
      <c r="P63" s="55">
        <v>8307.6</v>
      </c>
      <c r="Q63" s="55">
        <v>8651.9</v>
      </c>
      <c r="R63" s="56">
        <v>4.1443979007174079</v>
      </c>
      <c r="S63" s="55">
        <v>45514.1</v>
      </c>
      <c r="T63" s="55">
        <v>45188.2</v>
      </c>
      <c r="U63" s="57">
        <v>-0.71604184197863674</v>
      </c>
    </row>
    <row r="64" spans="1:21" ht="14.25">
      <c r="A64" s="33" t="s">
        <v>7</v>
      </c>
      <c r="B64" s="51">
        <v>947</v>
      </c>
      <c r="C64" s="51">
        <v>3042</v>
      </c>
      <c r="D64" s="51">
        <f t="shared" si="6"/>
        <v>3989</v>
      </c>
      <c r="E64" s="52">
        <v>32.493136219640974</v>
      </c>
      <c r="F64" s="52">
        <f t="shared" si="7"/>
        <v>61.012671594508973</v>
      </c>
      <c r="G64" s="52">
        <v>40.845825115055881</v>
      </c>
      <c r="H64" s="52">
        <f t="shared" si="4"/>
        <v>59.148257725180812</v>
      </c>
      <c r="I64" s="53">
        <v>54.342998565906711</v>
      </c>
      <c r="J64" s="54">
        <f t="shared" si="5"/>
        <v>59.59087490599147</v>
      </c>
      <c r="L64" s="33" t="s">
        <v>7</v>
      </c>
      <c r="M64" s="55">
        <v>3077.1</v>
      </c>
      <c r="N64" s="55">
        <v>5777.9</v>
      </c>
      <c r="O64" s="56">
        <v>87.770953170192712</v>
      </c>
      <c r="P64" s="55">
        <v>12425.3</v>
      </c>
      <c r="Q64" s="55">
        <v>17992.900000000001</v>
      </c>
      <c r="R64" s="56">
        <v>44.808576050477683</v>
      </c>
      <c r="S64" s="55">
        <v>15502.4</v>
      </c>
      <c r="T64" s="55">
        <v>23770.799999999999</v>
      </c>
      <c r="U64" s="57">
        <v>53.336257611724676</v>
      </c>
    </row>
    <row r="65" spans="1:21" ht="5.25" customHeight="1">
      <c r="A65" s="33"/>
      <c r="B65" s="51"/>
      <c r="C65" s="51"/>
      <c r="D65" s="51"/>
      <c r="E65" s="52"/>
      <c r="F65" s="52"/>
      <c r="G65" s="52"/>
      <c r="H65" s="52"/>
      <c r="I65" s="53"/>
      <c r="J65" s="54"/>
      <c r="L65" s="33"/>
      <c r="M65" s="55"/>
      <c r="N65" s="55"/>
      <c r="O65" s="56"/>
      <c r="P65" s="55"/>
      <c r="Q65" s="55"/>
      <c r="R65" s="56"/>
      <c r="S65" s="55"/>
      <c r="T65" s="55"/>
      <c r="U65" s="57"/>
    </row>
    <row r="66" spans="1:21" ht="14.25">
      <c r="A66" s="33" t="s">
        <v>65</v>
      </c>
      <c r="B66" s="51">
        <v>2555</v>
      </c>
      <c r="C66" s="51">
        <v>1431</v>
      </c>
      <c r="D66" s="51">
        <f>B66+C66</f>
        <v>3986</v>
      </c>
      <c r="E66" s="52">
        <v>109.5283757338552</v>
      </c>
      <c r="F66" s="52">
        <f>N66/B66*10</f>
        <v>116.27279843444228</v>
      </c>
      <c r="G66" s="52">
        <v>95.082459818308877</v>
      </c>
      <c r="H66" s="52">
        <f t="shared" si="4"/>
        <v>82.213137665967864</v>
      </c>
      <c r="I66" s="53">
        <v>100.08291776301067</v>
      </c>
      <c r="J66" s="54">
        <f t="shared" si="5"/>
        <v>104.04515805318616</v>
      </c>
      <c r="L66" s="33" t="s">
        <v>65</v>
      </c>
      <c r="M66" s="55">
        <v>27984.5</v>
      </c>
      <c r="N66" s="55">
        <v>29707.7</v>
      </c>
      <c r="O66" s="56">
        <v>6.1576944379924612</v>
      </c>
      <c r="P66" s="55">
        <v>13606.3</v>
      </c>
      <c r="Q66" s="55">
        <v>11764.7</v>
      </c>
      <c r="R66" s="56">
        <v>-13.534906624137349</v>
      </c>
      <c r="S66" s="55">
        <v>41590.800000000003</v>
      </c>
      <c r="T66" s="55">
        <v>41472.400000000001</v>
      </c>
      <c r="U66" s="57">
        <v>-0.28467834232571931</v>
      </c>
    </row>
    <row r="67" spans="1:21" ht="14.25">
      <c r="A67" s="59" t="s">
        <v>66</v>
      </c>
      <c r="B67" s="51">
        <v>158</v>
      </c>
      <c r="C67" s="51">
        <v>5</v>
      </c>
      <c r="D67" s="51">
        <f>B67+C67</f>
        <v>163</v>
      </c>
      <c r="E67" s="52">
        <v>257.74050632911394</v>
      </c>
      <c r="F67" s="52">
        <f>N67/B67*10</f>
        <v>178.08227848101265</v>
      </c>
      <c r="G67" s="52">
        <v>45.2</v>
      </c>
      <c r="H67" s="52">
        <f t="shared" si="4"/>
        <v>83</v>
      </c>
      <c r="I67" s="53">
        <v>151.87093504518964</v>
      </c>
      <c r="J67" s="54">
        <f t="shared" si="5"/>
        <v>175.16564417177915</v>
      </c>
      <c r="L67" s="59" t="s">
        <v>66</v>
      </c>
      <c r="M67" s="55">
        <v>4072.3</v>
      </c>
      <c r="N67" s="55">
        <v>2813.7</v>
      </c>
      <c r="O67" s="56">
        <v>-30.906367409080872</v>
      </c>
      <c r="P67" s="55">
        <v>22.6</v>
      </c>
      <c r="Q67" s="55">
        <v>41.5</v>
      </c>
      <c r="R67" s="56">
        <v>83.628318584070797</v>
      </c>
      <c r="S67" s="55">
        <v>4094.9</v>
      </c>
      <c r="T67" s="55">
        <v>2855.2</v>
      </c>
      <c r="U67" s="57">
        <v>-30.274243571271583</v>
      </c>
    </row>
    <row r="68" spans="1:21" ht="14.25">
      <c r="A68" s="58" t="s">
        <v>67</v>
      </c>
      <c r="B68" s="62">
        <f>SUM(B66:B67)</f>
        <v>2713</v>
      </c>
      <c r="C68" s="62">
        <f>SUM(C66:C67)</f>
        <v>1436</v>
      </c>
      <c r="D68" s="62">
        <f>SUM(D66:D67)</f>
        <v>4149</v>
      </c>
      <c r="E68" s="52">
        <v>118.15997051234795</v>
      </c>
      <c r="F68" s="52">
        <f>N68/B68*10</f>
        <v>119.87246590490233</v>
      </c>
      <c r="G68" s="52">
        <v>94.90877437325905</v>
      </c>
      <c r="H68" s="52">
        <f t="shared" si="4"/>
        <v>82.215877437325915</v>
      </c>
      <c r="I68" s="53">
        <v>102.81886232555024</v>
      </c>
      <c r="J68" s="54">
        <f t="shared" si="5"/>
        <v>106.83923837069173</v>
      </c>
      <c r="L68" s="63" t="s">
        <v>67</v>
      </c>
      <c r="M68" s="55">
        <v>32056.799999999999</v>
      </c>
      <c r="N68" s="55">
        <v>32521.4</v>
      </c>
      <c r="O68" s="56">
        <v>1.44930248808366</v>
      </c>
      <c r="P68" s="55">
        <v>13628.9</v>
      </c>
      <c r="Q68" s="55">
        <v>11806.2</v>
      </c>
      <c r="R68" s="56">
        <v>-13.373786585857985</v>
      </c>
      <c r="S68" s="55">
        <v>45685.7</v>
      </c>
      <c r="T68" s="55">
        <v>44327.6</v>
      </c>
      <c r="U68" s="57">
        <v>-2.9727026181058562</v>
      </c>
    </row>
    <row r="69" spans="1:21" ht="5.25" customHeight="1">
      <c r="A69" s="33"/>
      <c r="B69" s="51"/>
      <c r="C69" s="51"/>
      <c r="D69" s="51"/>
      <c r="E69" s="52"/>
      <c r="F69" s="52"/>
      <c r="G69" s="52"/>
      <c r="H69" s="52"/>
      <c r="I69" s="53"/>
      <c r="J69" s="54"/>
      <c r="L69" s="33"/>
      <c r="M69" s="55"/>
      <c r="N69" s="55"/>
      <c r="O69" s="56"/>
      <c r="P69" s="55"/>
      <c r="Q69" s="55"/>
      <c r="R69" s="56"/>
      <c r="S69" s="55"/>
      <c r="T69" s="55"/>
      <c r="U69" s="57"/>
    </row>
    <row r="70" spans="1:21" ht="14.25">
      <c r="A70" s="33" t="s">
        <v>68</v>
      </c>
      <c r="B70" s="51">
        <v>2332</v>
      </c>
      <c r="C70" s="51">
        <v>514</v>
      </c>
      <c r="D70" s="51">
        <f>B70+C70</f>
        <v>2846</v>
      </c>
      <c r="E70" s="52">
        <v>418.96526586620922</v>
      </c>
      <c r="F70" s="52">
        <f>N70/B70*10</f>
        <v>450.82890222984565</v>
      </c>
      <c r="G70" s="52">
        <v>422.79571984435796</v>
      </c>
      <c r="H70" s="52">
        <f t="shared" si="4"/>
        <v>536.84435797665367</v>
      </c>
      <c r="I70" s="53">
        <v>387.31475173840948</v>
      </c>
      <c r="J70" s="54">
        <f t="shared" si="5"/>
        <v>466.36366830639497</v>
      </c>
      <c r="L70" s="33" t="s">
        <v>68</v>
      </c>
      <c r="M70" s="55">
        <v>97702.7</v>
      </c>
      <c r="N70" s="55">
        <v>105133.3</v>
      </c>
      <c r="O70" s="56">
        <v>7.6053169462051784</v>
      </c>
      <c r="P70" s="55">
        <v>21731.7</v>
      </c>
      <c r="Q70" s="55">
        <v>27593.8</v>
      </c>
      <c r="R70" s="56">
        <v>26.974880013988781</v>
      </c>
      <c r="S70" s="55">
        <v>119434.4</v>
      </c>
      <c r="T70" s="55">
        <v>132727.1</v>
      </c>
      <c r="U70" s="57">
        <v>11.129708023818935</v>
      </c>
    </row>
    <row r="71" spans="1:21" ht="14.25">
      <c r="A71" s="33" t="s">
        <v>69</v>
      </c>
      <c r="B71" s="51">
        <v>253</v>
      </c>
      <c r="C71" s="51">
        <v>203</v>
      </c>
      <c r="D71" s="51">
        <f>B71+C71</f>
        <v>456</v>
      </c>
      <c r="E71" s="52">
        <v>369.76679841897237</v>
      </c>
      <c r="F71" s="52">
        <f>N71/B71*10</f>
        <v>314.85375494071144</v>
      </c>
      <c r="G71" s="52">
        <v>198.76354679802955</v>
      </c>
      <c r="H71" s="52">
        <f t="shared" si="4"/>
        <v>280.07389162561577</v>
      </c>
      <c r="I71" s="53">
        <v>286.62727818946519</v>
      </c>
      <c r="J71" s="54">
        <f t="shared" si="5"/>
        <v>299.37061403508773</v>
      </c>
      <c r="L71" s="33" t="s">
        <v>69</v>
      </c>
      <c r="M71" s="55">
        <v>9355.1</v>
      </c>
      <c r="N71" s="55">
        <v>7965.8</v>
      </c>
      <c r="O71" s="56">
        <v>-14.850723134974515</v>
      </c>
      <c r="P71" s="55">
        <v>4034.9</v>
      </c>
      <c r="Q71" s="55">
        <v>5685.5</v>
      </c>
      <c r="R71" s="56">
        <v>40.908077027931284</v>
      </c>
      <c r="S71" s="55">
        <v>13390</v>
      </c>
      <c r="T71" s="55">
        <v>13651.3</v>
      </c>
      <c r="U71" s="57">
        <v>1.9514563106796174</v>
      </c>
    </row>
    <row r="72" spans="1:21" ht="14.25">
      <c r="A72" s="64" t="s">
        <v>70</v>
      </c>
      <c r="B72" s="65">
        <f>SUM(B70:B71)</f>
        <v>2585</v>
      </c>
      <c r="C72" s="65">
        <f>SUM(C70:C71)</f>
        <v>717</v>
      </c>
      <c r="D72" s="65">
        <f>SUM(D70:D71)</f>
        <v>3302</v>
      </c>
      <c r="E72" s="66">
        <v>414.15009671179888</v>
      </c>
      <c r="F72" s="66">
        <f>N72/B72*10</f>
        <v>437.52069632495164</v>
      </c>
      <c r="G72" s="66">
        <v>359.36680613668057</v>
      </c>
      <c r="H72" s="66">
        <f t="shared" si="4"/>
        <v>464.14644351464437</v>
      </c>
      <c r="I72" s="66">
        <v>373.39380950007478</v>
      </c>
      <c r="J72" s="67">
        <f t="shared" si="5"/>
        <v>443.3022410660206</v>
      </c>
      <c r="L72" s="64" t="s">
        <v>70</v>
      </c>
      <c r="M72" s="68">
        <v>107057.8</v>
      </c>
      <c r="N72" s="68">
        <v>113099.1</v>
      </c>
      <c r="O72" s="69">
        <v>5.6430264772860994</v>
      </c>
      <c r="P72" s="68">
        <v>25766.6</v>
      </c>
      <c r="Q72" s="68">
        <v>33279.300000000003</v>
      </c>
      <c r="R72" s="69">
        <v>29.156737792335832</v>
      </c>
      <c r="S72" s="68">
        <v>132824.4</v>
      </c>
      <c r="T72" s="68">
        <v>146378.4</v>
      </c>
      <c r="U72" s="70">
        <v>10.204450387127679</v>
      </c>
    </row>
    <row r="73" spans="1:21" ht="4.5" customHeight="1">
      <c r="A73" s="33"/>
      <c r="B73" s="51"/>
      <c r="C73" s="51"/>
      <c r="D73" s="51"/>
      <c r="E73" s="52"/>
      <c r="F73" s="52"/>
      <c r="G73" s="52"/>
      <c r="H73" s="52"/>
      <c r="I73" s="53"/>
      <c r="J73" s="54"/>
      <c r="L73" s="33"/>
      <c r="M73" s="55"/>
      <c r="N73" s="55"/>
      <c r="O73" s="56"/>
      <c r="P73" s="55"/>
      <c r="Q73" s="55"/>
      <c r="R73" s="56"/>
      <c r="S73" s="55"/>
      <c r="T73" s="55"/>
      <c r="U73" s="57"/>
    </row>
    <row r="74" spans="1:21" ht="14.25">
      <c r="A74" s="71" t="s">
        <v>71</v>
      </c>
      <c r="B74" s="72">
        <f>SUM(B15,B20,B25,B27,B28,B32,B34,B38,B42,B43,B47,B51,B55,B57,B58,B59,B60,B61,B62,B63,B64,B68,B72)</f>
        <v>64809</v>
      </c>
      <c r="C74" s="72">
        <f>C72+C68+C64+C63+C62+C61+C60+C59+C58+C57+C55+C51+C47+C43+C42+C38+C34+C32+C28+C27+C25+C20+C15</f>
        <v>15171</v>
      </c>
      <c r="D74" s="72">
        <f>B74+C74</f>
        <v>79980</v>
      </c>
      <c r="E74" s="73">
        <v>306</v>
      </c>
      <c r="F74" s="73">
        <f>N74/B74*10</f>
        <v>330.32446110879664</v>
      </c>
      <c r="G74" s="73">
        <v>239.7</v>
      </c>
      <c r="H74" s="73">
        <f t="shared" si="4"/>
        <v>218.31995254103222</v>
      </c>
      <c r="I74" s="73">
        <v>294.39999999999998</v>
      </c>
      <c r="J74" s="74">
        <f t="shared" si="5"/>
        <v>309.07889472368089</v>
      </c>
      <c r="L74" s="71" t="s">
        <v>71</v>
      </c>
      <c r="M74" s="75">
        <v>1966005.5</v>
      </c>
      <c r="N74" s="75">
        <v>2140799.7999999998</v>
      </c>
      <c r="O74" s="76">
        <v>8.8908347407980415</v>
      </c>
      <c r="P74" s="75">
        <v>326387.90000000002</v>
      </c>
      <c r="Q74" s="75">
        <v>331213.2</v>
      </c>
      <c r="R74" s="76">
        <v>1.478394266454103</v>
      </c>
      <c r="S74" s="75">
        <v>2292393.4</v>
      </c>
      <c r="T74" s="75">
        <v>2472013</v>
      </c>
      <c r="U74" s="77">
        <v>7.8354614002989251</v>
      </c>
    </row>
    <row r="75" spans="1:21" ht="14.25">
      <c r="A75" s="33" t="s">
        <v>72</v>
      </c>
      <c r="B75" s="51">
        <v>10737</v>
      </c>
      <c r="C75" s="51">
        <v>1028</v>
      </c>
      <c r="D75" s="51">
        <f>SUM(B75:C75)</f>
        <v>11765</v>
      </c>
      <c r="E75" s="52">
        <v>223.6</v>
      </c>
      <c r="F75" s="52">
        <f>N75/B75*10</f>
        <v>235.96023097699543</v>
      </c>
      <c r="G75" s="52">
        <v>129.80000000000001</v>
      </c>
      <c r="H75" s="52">
        <f t="shared" si="4"/>
        <v>130.55739299610894</v>
      </c>
      <c r="I75" s="53">
        <f>2400124/11103</f>
        <v>216.16896334324056</v>
      </c>
      <c r="J75" s="54">
        <f>T75/D75*10</f>
        <v>226.75036124096894</v>
      </c>
      <c r="L75" s="33" t="s">
        <v>72</v>
      </c>
      <c r="M75" s="55">
        <v>228578</v>
      </c>
      <c r="N75" s="55">
        <v>253350.5</v>
      </c>
      <c r="O75" s="78">
        <f>N75/M75*100-100</f>
        <v>10.837657167356426</v>
      </c>
      <c r="P75" s="55">
        <v>11435</v>
      </c>
      <c r="Q75" s="55">
        <v>13421.3</v>
      </c>
      <c r="R75" s="78">
        <f>Q75/P75*100-100</f>
        <v>17.370354175776129</v>
      </c>
      <c r="S75" s="79">
        <v>240013</v>
      </c>
      <c r="T75" s="79">
        <f>N75+Q75</f>
        <v>266771.8</v>
      </c>
      <c r="U75" s="57">
        <f>T75/S75*100-100</f>
        <v>11.148896101461176</v>
      </c>
    </row>
    <row r="76" spans="1:21" ht="14.25">
      <c r="A76" s="71" t="s">
        <v>73</v>
      </c>
      <c r="B76" s="72">
        <f>SUM(B75,B74)</f>
        <v>75546</v>
      </c>
      <c r="C76" s="72">
        <f>SUM(C75,C74)</f>
        <v>16199</v>
      </c>
      <c r="D76" s="72">
        <f>SUM(D75,D74)</f>
        <v>91745</v>
      </c>
      <c r="E76" s="73">
        <v>291.89999999999998</v>
      </c>
      <c r="F76" s="73">
        <f>N76/B76*10</f>
        <v>316.91291398618057</v>
      </c>
      <c r="G76" s="73">
        <v>232.5</v>
      </c>
      <c r="H76" s="73">
        <f t="shared" si="4"/>
        <v>212.75047842459412</v>
      </c>
      <c r="I76" s="73">
        <v>282.2</v>
      </c>
      <c r="J76" s="74">
        <f>T76/D76*10</f>
        <v>298.52142351081801</v>
      </c>
      <c r="L76" s="71" t="s">
        <v>73</v>
      </c>
      <c r="M76" s="75">
        <f>SUM(M74:M75)</f>
        <v>2194583.5</v>
      </c>
      <c r="N76" s="75">
        <f>SUM(N74:N75)</f>
        <v>2394150.2999999998</v>
      </c>
      <c r="O76" s="78">
        <f>N76/M76*100-100</f>
        <v>9.0936070557351627</v>
      </c>
      <c r="P76" s="75">
        <f>SUM(P74:P75)</f>
        <v>337822.9</v>
      </c>
      <c r="Q76" s="75">
        <f>SUM(Q74:Q75)</f>
        <v>344634.5</v>
      </c>
      <c r="R76" s="76">
        <f>Q76/P76*100-100</f>
        <v>2.0163227537268682</v>
      </c>
      <c r="S76" s="75">
        <f>SUM(S74:S75)</f>
        <v>2532406.4</v>
      </c>
      <c r="T76" s="75">
        <f>SUM(T74:T75)</f>
        <v>2738784.8</v>
      </c>
      <c r="U76" s="77">
        <f>T76/S76*100-100</f>
        <v>8.1494976477709145</v>
      </c>
    </row>
    <row r="77" spans="1:21">
      <c r="A77" s="80" t="s">
        <v>74</v>
      </c>
      <c r="L77" s="81"/>
      <c r="O77" s="82"/>
      <c r="P77" s="83"/>
      <c r="S77" s="51"/>
      <c r="T77" s="51"/>
      <c r="U77" s="84"/>
    </row>
    <row r="78" spans="1:21">
      <c r="B78" s="51"/>
      <c r="C78" s="51" t="s">
        <v>75</v>
      </c>
      <c r="D78" s="51">
        <f>SUM(D32,D72,D64,D68,D63,D49,D53,D36,D28,D47,D42,D62,D60,D43,D59)</f>
        <v>53387</v>
      </c>
    </row>
    <row r="79" spans="1:21">
      <c r="B79" s="51"/>
      <c r="C79" t="s">
        <v>76</v>
      </c>
      <c r="D79" s="51">
        <f>SUM(D15,D20,D25,D27,D37,D50,D54,D57,D61,D34,D58)</f>
        <v>26593</v>
      </c>
    </row>
    <row r="80" spans="1:21">
      <c r="D80" s="51"/>
    </row>
    <row r="81" spans="4:22">
      <c r="D81" s="51"/>
      <c r="V81" s="51"/>
    </row>
    <row r="82" spans="4:22">
      <c r="S82" s="51"/>
      <c r="T82" s="51"/>
      <c r="U82" s="51"/>
      <c r="V82" s="51"/>
    </row>
    <row r="83" spans="4:22">
      <c r="S83" s="51"/>
      <c r="T83" s="51"/>
      <c r="U83" s="51"/>
      <c r="V83" s="51"/>
    </row>
    <row r="84" spans="4:22">
      <c r="S84" s="51"/>
      <c r="T84" s="51"/>
      <c r="U84" s="51"/>
      <c r="V84" s="51"/>
    </row>
    <row r="85" spans="4:22">
      <c r="S85" s="51"/>
      <c r="T85" s="51"/>
      <c r="U85" s="51"/>
      <c r="V85" s="51"/>
    </row>
    <row r="86" spans="4:22">
      <c r="S86" s="51"/>
      <c r="T86" s="51"/>
      <c r="U86" s="51"/>
      <c r="V86" s="51"/>
    </row>
    <row r="87" spans="4:22">
      <c r="S87" s="51"/>
      <c r="T87" s="51"/>
      <c r="U87" s="51"/>
      <c r="V87" s="51"/>
    </row>
    <row r="88" spans="4:22">
      <c r="S88" s="51"/>
      <c r="T88" s="51"/>
      <c r="U88" s="51"/>
      <c r="V88" s="51"/>
    </row>
    <row r="89" spans="4:22">
      <c r="S89" s="51"/>
      <c r="T89" s="51"/>
      <c r="U89" s="51"/>
      <c r="V89" s="51"/>
    </row>
    <row r="90" spans="4:22">
      <c r="S90" s="51"/>
      <c r="T90" s="51"/>
      <c r="U90" s="51"/>
      <c r="V90" s="51"/>
    </row>
    <row r="91" spans="4:22">
      <c r="S91" s="51"/>
      <c r="T91" s="51"/>
      <c r="U91" s="51"/>
      <c r="V91" s="51"/>
    </row>
    <row r="92" spans="4:22">
      <c r="S92" s="51"/>
      <c r="T92" s="51"/>
      <c r="U92" s="51"/>
      <c r="V92" s="51"/>
    </row>
    <row r="93" spans="4:22">
      <c r="S93" s="51"/>
      <c r="T93" s="51"/>
      <c r="U93" s="51"/>
      <c r="V93" s="51"/>
    </row>
    <row r="94" spans="4:22">
      <c r="S94" s="51"/>
      <c r="T94" s="51"/>
      <c r="U94" s="51"/>
      <c r="V94" s="51"/>
    </row>
    <row r="95" spans="4:22">
      <c r="S95" s="51"/>
      <c r="T95" s="51"/>
      <c r="U95" s="51"/>
      <c r="V95" s="51"/>
    </row>
    <row r="96" spans="4:22">
      <c r="S96" s="51"/>
      <c r="T96" s="51"/>
      <c r="U96" s="51"/>
      <c r="V96" s="51"/>
    </row>
    <row r="97" spans="19:22">
      <c r="S97" s="51"/>
      <c r="T97" s="51"/>
      <c r="U97" s="51"/>
      <c r="V97" s="51"/>
    </row>
    <row r="98" spans="19:22">
      <c r="S98" s="51"/>
      <c r="T98" s="51"/>
      <c r="U98" s="51"/>
      <c r="V98" s="51"/>
    </row>
    <row r="99" spans="19:22">
      <c r="S99" s="51"/>
      <c r="T99" s="51"/>
      <c r="U99" s="51"/>
      <c r="V99" s="51"/>
    </row>
    <row r="100" spans="19:22">
      <c r="S100" s="51"/>
      <c r="T100" s="51"/>
      <c r="U100" s="51"/>
      <c r="V100" s="51"/>
    </row>
    <row r="101" spans="19:22">
      <c r="S101" s="51"/>
      <c r="T101" s="51"/>
      <c r="U101" s="51"/>
      <c r="V101" s="51"/>
    </row>
    <row r="102" spans="19:22">
      <c r="S102" s="51"/>
      <c r="T102" s="51"/>
      <c r="U102" s="51"/>
      <c r="V102" s="51"/>
    </row>
    <row r="103" spans="19:22">
      <c r="S103" s="51"/>
      <c r="T103" s="51"/>
      <c r="U103" s="51"/>
      <c r="V103" s="51"/>
    </row>
    <row r="104" spans="19:22">
      <c r="S104" s="51"/>
      <c r="T104" s="51"/>
      <c r="U104" s="51"/>
      <c r="V104" s="51"/>
    </row>
    <row r="105" spans="19:22">
      <c r="S105" s="51"/>
      <c r="T105" s="51"/>
      <c r="U105" s="51"/>
      <c r="V105" s="51"/>
    </row>
    <row r="106" spans="19:22">
      <c r="S106" s="51"/>
      <c r="T106" s="51"/>
      <c r="U106" s="51"/>
      <c r="V106" s="51"/>
    </row>
    <row r="107" spans="19:22">
      <c r="S107" s="51"/>
      <c r="T107" s="51"/>
      <c r="U107" s="51"/>
      <c r="V107" s="51"/>
    </row>
    <row r="108" spans="19:22">
      <c r="S108" s="51"/>
      <c r="T108" s="51"/>
      <c r="U108" s="51"/>
      <c r="V108" s="51"/>
    </row>
    <row r="109" spans="19:22">
      <c r="S109" s="51"/>
      <c r="T109" s="51"/>
      <c r="U109" s="51"/>
      <c r="V109" s="51"/>
    </row>
    <row r="110" spans="19:22">
      <c r="S110" s="51"/>
      <c r="T110" s="51"/>
      <c r="U110" s="51"/>
      <c r="V110" s="51"/>
    </row>
    <row r="111" spans="19:22">
      <c r="S111" s="51"/>
      <c r="T111" s="51"/>
      <c r="U111" s="51"/>
      <c r="V111" s="51"/>
    </row>
    <row r="112" spans="19:22">
      <c r="S112" s="51"/>
      <c r="T112" s="51"/>
      <c r="U112" s="51"/>
      <c r="V112" s="51"/>
    </row>
    <row r="113" spans="19:22">
      <c r="S113" s="51"/>
      <c r="T113" s="51"/>
      <c r="U113" s="51"/>
      <c r="V113" s="51"/>
    </row>
    <row r="114" spans="19:22">
      <c r="S114" s="51"/>
      <c r="T114" s="51"/>
      <c r="U114" s="51"/>
      <c r="V114" s="51"/>
    </row>
    <row r="115" spans="19:22">
      <c r="S115" s="51"/>
      <c r="T115" s="51"/>
      <c r="U115" s="51"/>
      <c r="V115" s="51"/>
    </row>
    <row r="116" spans="19:22">
      <c r="S116" s="51"/>
      <c r="T116" s="51"/>
      <c r="U116" s="51"/>
      <c r="V116" s="51"/>
    </row>
    <row r="117" spans="19:22">
      <c r="S117" s="51"/>
      <c r="T117" s="51"/>
      <c r="U117" s="51"/>
      <c r="V117" s="51"/>
    </row>
    <row r="118" spans="19:22">
      <c r="S118" s="51"/>
      <c r="T118" s="51"/>
      <c r="U118" s="51"/>
      <c r="V118" s="51"/>
    </row>
    <row r="119" spans="19:22">
      <c r="S119" s="51"/>
      <c r="T119" s="51"/>
      <c r="U119" s="51"/>
      <c r="V119" s="51"/>
    </row>
    <row r="120" spans="19:22">
      <c r="S120" s="51"/>
      <c r="T120" s="51"/>
      <c r="U120" s="51"/>
      <c r="V120" s="51"/>
    </row>
    <row r="121" spans="19:22">
      <c r="S121" s="51"/>
      <c r="T121" s="51"/>
      <c r="U121" s="51"/>
      <c r="V121" s="51"/>
    </row>
    <row r="122" spans="19:22">
      <c r="S122" s="51"/>
      <c r="T122" s="51"/>
      <c r="U122" s="51"/>
      <c r="V122" s="51"/>
    </row>
    <row r="123" spans="19:22">
      <c r="S123" s="51"/>
      <c r="T123" s="51"/>
      <c r="U123" s="51"/>
      <c r="V123" s="51"/>
    </row>
    <row r="124" spans="19:22">
      <c r="S124" s="51"/>
      <c r="T124" s="51"/>
      <c r="U124" s="51"/>
      <c r="V124" s="51"/>
    </row>
    <row r="125" spans="19:22">
      <c r="S125" s="51"/>
      <c r="T125" s="51"/>
      <c r="U125" s="51"/>
      <c r="V125" s="51"/>
    </row>
  </sheetData>
  <phoneticPr fontId="8" type="noConversion"/>
  <pageMargins left="0.78740157499999996" right="0.78740157499999996" top="0.984251969" bottom="0.984251969" header="0.4921259845" footer="0.492125984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15"/>
  <sheetViews>
    <sheetView zoomScale="130" zoomScaleNormal="130" workbookViewId="0">
      <selection sqref="A1:H1"/>
    </sheetView>
  </sheetViews>
  <sheetFormatPr baseColWidth="10" defaultColWidth="11.42578125" defaultRowHeight="12.75"/>
  <cols>
    <col min="1" max="1" width="11.42578125" style="236"/>
    <col min="2" max="2" width="11.42578125" style="236" customWidth="1"/>
    <col min="3" max="16384" width="11.42578125" style="236"/>
  </cols>
  <sheetData>
    <row r="1" spans="1:8" ht="18.75">
      <c r="A1" s="291" t="s">
        <v>168</v>
      </c>
      <c r="B1" s="291"/>
      <c r="C1" s="291"/>
      <c r="D1" s="291"/>
      <c r="E1" s="291"/>
      <c r="F1" s="291"/>
      <c r="G1" s="291"/>
      <c r="H1" s="291"/>
    </row>
    <row r="2" spans="1:8">
      <c r="A2" s="237"/>
    </row>
    <row r="3" spans="1:8" ht="24.75" customHeight="1">
      <c r="A3" s="290" t="s">
        <v>169</v>
      </c>
      <c r="B3" s="290"/>
      <c r="C3" s="290"/>
      <c r="D3" s="290"/>
      <c r="E3" s="290"/>
      <c r="F3" s="290"/>
      <c r="G3" s="290"/>
      <c r="H3" s="290"/>
    </row>
    <row r="4" spans="1:8" ht="60" customHeight="1">
      <c r="A4" s="290" t="s">
        <v>170</v>
      </c>
      <c r="B4" s="290"/>
      <c r="C4" s="290"/>
      <c r="D4" s="290"/>
      <c r="E4" s="290"/>
      <c r="F4" s="290"/>
      <c r="G4" s="290"/>
      <c r="H4" s="290"/>
    </row>
    <row r="5" spans="1:8" ht="23.25" customHeight="1">
      <c r="A5" s="290" t="s">
        <v>171</v>
      </c>
      <c r="B5" s="290"/>
      <c r="C5" s="290"/>
      <c r="D5" s="290"/>
      <c r="E5" s="290"/>
      <c r="F5" s="290"/>
      <c r="G5" s="290"/>
      <c r="H5" s="290"/>
    </row>
    <row r="6" spans="1:8" ht="36" customHeight="1">
      <c r="A6" s="290" t="s">
        <v>172</v>
      </c>
      <c r="B6" s="290"/>
      <c r="C6" s="290"/>
      <c r="D6" s="290"/>
      <c r="E6" s="290"/>
      <c r="F6" s="290"/>
      <c r="G6" s="290"/>
      <c r="H6" s="290"/>
    </row>
    <row r="8" spans="1:8">
      <c r="A8" s="238"/>
    </row>
    <row r="9" spans="1:8" ht="18.75">
      <c r="A9" s="291" t="s">
        <v>173</v>
      </c>
      <c r="B9" s="291"/>
      <c r="C9" s="291"/>
      <c r="D9" s="291"/>
      <c r="E9" s="291"/>
      <c r="F9" s="291"/>
      <c r="G9" s="291"/>
      <c r="H9" s="291"/>
    </row>
    <row r="10" spans="1:8" ht="15.75">
      <c r="A10" s="239"/>
      <c r="B10"/>
    </row>
    <row r="11" spans="1:8" ht="60" customHeight="1">
      <c r="A11" s="290" t="s">
        <v>174</v>
      </c>
      <c r="B11" s="290"/>
      <c r="C11" s="290"/>
      <c r="D11" s="290"/>
      <c r="E11" s="290"/>
      <c r="F11" s="290"/>
      <c r="G11" s="290"/>
      <c r="H11" s="290"/>
    </row>
    <row r="12" spans="1:8" ht="48" customHeight="1">
      <c r="A12" s="290" t="s">
        <v>175</v>
      </c>
      <c r="B12" s="290"/>
      <c r="C12" s="290"/>
      <c r="D12" s="290"/>
      <c r="E12" s="290"/>
      <c r="F12" s="290"/>
      <c r="G12" s="290"/>
      <c r="H12" s="290"/>
    </row>
    <row r="13" spans="1:8" ht="24" customHeight="1">
      <c r="A13" s="290" t="s">
        <v>178</v>
      </c>
      <c r="B13" s="290"/>
      <c r="C13" s="290"/>
      <c r="D13" s="290"/>
      <c r="E13" s="290"/>
      <c r="F13" s="290"/>
      <c r="G13" s="290"/>
      <c r="H13" s="290"/>
    </row>
    <row r="14" spans="1:8" ht="11.25" customHeight="1">
      <c r="A14" s="290" t="s">
        <v>176</v>
      </c>
      <c r="B14" s="290"/>
      <c r="C14" s="290"/>
      <c r="D14" s="290"/>
      <c r="E14" s="290"/>
      <c r="F14" s="290"/>
      <c r="G14" s="290"/>
      <c r="H14" s="290"/>
    </row>
    <row r="15" spans="1:8" ht="22.5" customHeight="1">
      <c r="A15" s="290" t="s">
        <v>177</v>
      </c>
      <c r="B15" s="290"/>
      <c r="C15" s="290"/>
      <c r="D15" s="290"/>
      <c r="E15" s="290"/>
      <c r="F15" s="290"/>
      <c r="G15" s="290"/>
      <c r="H15" s="290"/>
    </row>
  </sheetData>
  <mergeCells count="11">
    <mergeCell ref="A1:H1"/>
    <mergeCell ref="A3:H3"/>
    <mergeCell ref="A4:H4"/>
    <mergeCell ref="A5:H5"/>
    <mergeCell ref="A6:H6"/>
    <mergeCell ref="A15:H15"/>
    <mergeCell ref="A9:H9"/>
    <mergeCell ref="A11:H11"/>
    <mergeCell ref="A12:H12"/>
    <mergeCell ref="A13:H13"/>
    <mergeCell ref="A14:H14"/>
  </mergeCells>
  <pageMargins left="0.7" right="0.7" top="0.78740157499999996" bottom="0.78740157499999996"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T90"/>
  <sheetViews>
    <sheetView tabSelected="1" zoomScale="140" zoomScaleNormal="140" workbookViewId="0">
      <selection sqref="A1:S1"/>
    </sheetView>
  </sheetViews>
  <sheetFormatPr baseColWidth="10" defaultColWidth="11.42578125" defaultRowHeight="12.75" outlineLevelCol="1"/>
  <cols>
    <col min="1" max="1" width="0.5703125" style="1" customWidth="1"/>
    <col min="2" max="2" width="18.85546875" style="1" customWidth="1"/>
    <col min="3" max="5" width="6.5703125" style="11" hidden="1" customWidth="1" outlineLevel="1"/>
    <col min="6" max="6" width="6.7109375" style="11" customWidth="1" collapsed="1"/>
    <col min="7" max="9" width="6.5703125" style="11" hidden="1" customWidth="1" outlineLevel="1"/>
    <col min="10" max="10" width="6.5703125" style="1" hidden="1" customWidth="1" outlineLevel="1"/>
    <col min="11" max="13" width="6.7109375" style="1" hidden="1" customWidth="1" outlineLevel="1"/>
    <col min="14" max="14" width="6.5703125" style="1" customWidth="1" collapsed="1"/>
    <col min="15" max="18" width="6.5703125" style="1" customWidth="1"/>
    <col min="19" max="19" width="6.5703125" style="3" customWidth="1"/>
    <col min="20" max="20" width="11.42578125" style="1" customWidth="1"/>
    <col min="21" max="16384" width="11.42578125" style="1"/>
  </cols>
  <sheetData>
    <row r="1" spans="1:19" ht="13.5" customHeight="1">
      <c r="A1" s="292" t="s">
        <v>160</v>
      </c>
      <c r="B1" s="292"/>
      <c r="C1" s="292"/>
      <c r="D1" s="292"/>
      <c r="E1" s="292"/>
      <c r="F1" s="292"/>
      <c r="G1" s="292"/>
      <c r="H1" s="292"/>
      <c r="I1" s="292"/>
      <c r="J1" s="292"/>
      <c r="K1" s="292"/>
      <c r="L1" s="292"/>
      <c r="M1" s="292"/>
      <c r="N1" s="292"/>
      <c r="O1" s="292"/>
      <c r="P1" s="292"/>
      <c r="Q1" s="292"/>
      <c r="R1" s="292"/>
      <c r="S1" s="292"/>
    </row>
    <row r="2" spans="1:19" ht="12" customHeight="1">
      <c r="A2" s="293" t="s">
        <v>121</v>
      </c>
      <c r="B2" s="293"/>
      <c r="C2" s="293"/>
      <c r="D2" s="293"/>
      <c r="E2" s="293"/>
      <c r="F2" s="293"/>
      <c r="G2" s="293"/>
      <c r="H2" s="293"/>
      <c r="I2" s="293"/>
      <c r="J2" s="293"/>
      <c r="K2" s="293"/>
      <c r="L2" s="293"/>
      <c r="M2" s="293"/>
      <c r="N2" s="293"/>
      <c r="O2" s="293"/>
      <c r="P2" s="293"/>
      <c r="Q2" s="293"/>
      <c r="R2" s="293"/>
      <c r="S2" s="293"/>
    </row>
    <row r="3" spans="1:19" ht="4.5" customHeight="1">
      <c r="B3" s="3"/>
      <c r="C3" s="4"/>
      <c r="D3" s="4"/>
      <c r="E3" s="4"/>
      <c r="F3" s="4"/>
      <c r="G3" s="4"/>
      <c r="H3" s="4"/>
      <c r="I3" s="4"/>
      <c r="J3" s="3"/>
    </row>
    <row r="4" spans="1:19" ht="12.75" customHeight="1">
      <c r="A4" s="5"/>
      <c r="B4" s="201" t="s">
        <v>0</v>
      </c>
      <c r="C4" s="232">
        <v>2007</v>
      </c>
      <c r="D4" s="232">
        <v>2008</v>
      </c>
      <c r="E4" s="232">
        <v>2009</v>
      </c>
      <c r="F4" s="165" t="s">
        <v>184</v>
      </c>
      <c r="G4" s="230">
        <v>2011</v>
      </c>
      <c r="H4" s="231">
        <v>2012</v>
      </c>
      <c r="I4" s="165">
        <v>2013</v>
      </c>
      <c r="J4" s="165">
        <v>2014</v>
      </c>
      <c r="K4" s="165">
        <v>2015</v>
      </c>
      <c r="L4" s="165">
        <v>2016</v>
      </c>
      <c r="M4" s="165">
        <v>2017</v>
      </c>
      <c r="N4" s="165">
        <v>2018</v>
      </c>
      <c r="O4" s="165">
        <v>2019</v>
      </c>
      <c r="P4" s="165">
        <v>2020</v>
      </c>
      <c r="Q4" s="165">
        <v>2021</v>
      </c>
      <c r="R4" s="165">
        <v>2022</v>
      </c>
      <c r="S4" s="165">
        <v>2023</v>
      </c>
    </row>
    <row r="5" spans="1:19" ht="2.25" customHeight="1">
      <c r="A5" s="7"/>
      <c r="B5" s="178"/>
      <c r="C5" s="178"/>
      <c r="D5" s="178"/>
      <c r="E5" s="178"/>
      <c r="F5" s="9"/>
      <c r="G5" s="178"/>
      <c r="H5" s="178"/>
      <c r="I5" s="178"/>
      <c r="J5" s="178"/>
      <c r="K5" s="178"/>
      <c r="L5" s="3"/>
      <c r="M5" s="3"/>
      <c r="N5" s="3"/>
      <c r="O5" s="3"/>
      <c r="P5" s="3"/>
      <c r="Q5" s="3"/>
      <c r="R5" s="3"/>
      <c r="S5" s="199"/>
    </row>
    <row r="6" spans="1:19" ht="11.25" customHeight="1">
      <c r="A6" s="7"/>
      <c r="B6" s="244" t="s">
        <v>103</v>
      </c>
      <c r="C6" s="245"/>
      <c r="D6" s="245"/>
      <c r="E6" s="245"/>
      <c r="F6" s="245"/>
      <c r="G6" s="245"/>
      <c r="H6" s="245"/>
      <c r="I6" s="245"/>
      <c r="J6" s="245"/>
      <c r="K6" s="245"/>
      <c r="L6" s="246"/>
      <c r="M6" s="246"/>
      <c r="N6" s="246"/>
      <c r="O6" s="246"/>
      <c r="P6" s="246"/>
      <c r="Q6" s="246"/>
      <c r="R6" s="246"/>
      <c r="S6" s="247"/>
    </row>
    <row r="7" spans="1:19" ht="10.5" customHeight="1">
      <c r="A7" s="7"/>
      <c r="B7" s="248" t="s">
        <v>139</v>
      </c>
      <c r="C7" s="249">
        <v>4632</v>
      </c>
      <c r="D7" s="249">
        <v>4819</v>
      </c>
      <c r="E7" s="249">
        <v>4573</v>
      </c>
      <c r="F7" s="249">
        <v>4491</v>
      </c>
      <c r="G7" s="249">
        <v>4422</v>
      </c>
      <c r="H7" s="249">
        <v>4369</v>
      </c>
      <c r="I7" s="249">
        <v>4241</v>
      </c>
      <c r="J7" s="249">
        <v>4057</v>
      </c>
      <c r="K7" s="249">
        <v>3565.1</v>
      </c>
      <c r="L7" s="249">
        <v>3268.6</v>
      </c>
      <c r="M7" s="249">
        <v>3523.5</v>
      </c>
      <c r="N7" s="249">
        <v>3365.2</v>
      </c>
      <c r="O7" s="249">
        <v>3100.9</v>
      </c>
      <c r="P7" s="249">
        <v>3044.9</v>
      </c>
      <c r="Q7" s="249">
        <v>2948.6</v>
      </c>
      <c r="R7" s="249">
        <v>2960.9</v>
      </c>
      <c r="S7" s="250">
        <v>2736.3</v>
      </c>
    </row>
    <row r="8" spans="1:19" ht="10.5" customHeight="1">
      <c r="A8" s="7"/>
      <c r="B8" s="248" t="s">
        <v>140</v>
      </c>
      <c r="C8" s="249">
        <v>1885</v>
      </c>
      <c r="D8" s="249">
        <v>2214</v>
      </c>
      <c r="E8" s="249">
        <v>2244</v>
      </c>
      <c r="F8" s="249">
        <v>2057</v>
      </c>
      <c r="G8" s="249">
        <v>2057</v>
      </c>
      <c r="H8" s="249">
        <v>2245</v>
      </c>
      <c r="I8" s="249">
        <v>2172</v>
      </c>
      <c r="J8" s="249">
        <v>2081.5</v>
      </c>
      <c r="K8" s="249">
        <v>2168</v>
      </c>
      <c r="L8" s="249">
        <v>2194.6</v>
      </c>
      <c r="M8" s="249">
        <v>2576.4</v>
      </c>
      <c r="N8" s="249">
        <v>2735.3</v>
      </c>
      <c r="O8" s="249">
        <v>2708.1</v>
      </c>
      <c r="P8" s="249">
        <v>2753.4</v>
      </c>
      <c r="Q8" s="249">
        <v>2765</v>
      </c>
      <c r="R8" s="249">
        <v>3047.9</v>
      </c>
      <c r="S8" s="250">
        <v>3189.1</v>
      </c>
    </row>
    <row r="9" spans="1:19" ht="10.5" customHeight="1">
      <c r="A9" s="7"/>
      <c r="B9" s="248" t="s">
        <v>141</v>
      </c>
      <c r="C9" s="249">
        <v>996</v>
      </c>
      <c r="D9" s="249">
        <v>1006</v>
      </c>
      <c r="E9" s="249">
        <v>1049</v>
      </c>
      <c r="F9" s="249">
        <v>1046</v>
      </c>
      <c r="G9" s="249">
        <v>1088</v>
      </c>
      <c r="H9" s="249">
        <v>1110</v>
      </c>
      <c r="I9" s="249">
        <v>1013</v>
      </c>
      <c r="J9" s="249">
        <v>906.1</v>
      </c>
      <c r="K9" s="249">
        <v>926.1</v>
      </c>
      <c r="L9" s="249">
        <v>850.6</v>
      </c>
      <c r="M9" s="249">
        <v>834.3</v>
      </c>
      <c r="N9" s="249">
        <v>772.5</v>
      </c>
      <c r="O9" s="249">
        <v>824.8</v>
      </c>
      <c r="P9" s="249">
        <v>845.9</v>
      </c>
      <c r="Q9" s="249">
        <v>803.5</v>
      </c>
      <c r="R9" s="249">
        <v>826.8</v>
      </c>
      <c r="S9" s="250">
        <v>879</v>
      </c>
    </row>
    <row r="10" spans="1:19" ht="10.5" customHeight="1">
      <c r="A10" s="7"/>
      <c r="B10" s="248" t="s">
        <v>142</v>
      </c>
      <c r="C10" s="249">
        <v>1047</v>
      </c>
      <c r="D10" s="249">
        <v>1149</v>
      </c>
      <c r="E10" s="249">
        <v>934</v>
      </c>
      <c r="F10" s="249">
        <v>940</v>
      </c>
      <c r="G10" s="249">
        <v>1125</v>
      </c>
      <c r="H10" s="249">
        <v>1074</v>
      </c>
      <c r="I10" s="249">
        <v>1001</v>
      </c>
      <c r="J10" s="249">
        <v>1097.9000000000001</v>
      </c>
      <c r="K10" s="249">
        <v>1132.7</v>
      </c>
      <c r="L10" s="249">
        <v>959.3</v>
      </c>
      <c r="M10" s="249">
        <v>1177.7</v>
      </c>
      <c r="N10" s="249">
        <v>1090.4000000000001</v>
      </c>
      <c r="O10" s="249">
        <v>1009.5</v>
      </c>
      <c r="P10" s="249">
        <v>1088.9000000000001</v>
      </c>
      <c r="Q10" s="249">
        <v>882</v>
      </c>
      <c r="R10" s="249">
        <v>865.8</v>
      </c>
      <c r="S10" s="250">
        <v>1047.5999999999999</v>
      </c>
    </row>
    <row r="11" spans="1:19" ht="10.5" customHeight="1">
      <c r="A11" s="7"/>
      <c r="B11" s="248" t="s">
        <v>143</v>
      </c>
      <c r="C11" s="249">
        <v>2235</v>
      </c>
      <c r="D11" s="249">
        <v>2317</v>
      </c>
      <c r="E11" s="249">
        <v>2353</v>
      </c>
      <c r="F11" s="249">
        <v>2329</v>
      </c>
      <c r="G11" s="249">
        <v>2132</v>
      </c>
      <c r="H11" s="249">
        <v>2088</v>
      </c>
      <c r="I11" s="249">
        <v>1873</v>
      </c>
      <c r="J11" s="249">
        <v>1884.8</v>
      </c>
      <c r="K11" s="249">
        <v>1903.4</v>
      </c>
      <c r="L11" s="249">
        <v>1830.8</v>
      </c>
      <c r="M11" s="249">
        <v>1910.3</v>
      </c>
      <c r="N11" s="249">
        <v>1730.4</v>
      </c>
      <c r="O11" s="249">
        <v>1709.8</v>
      </c>
      <c r="P11" s="249">
        <v>1783.1</v>
      </c>
      <c r="Q11" s="249">
        <v>1866.7</v>
      </c>
      <c r="R11" s="249">
        <v>1847</v>
      </c>
      <c r="S11" s="250">
        <v>1396.8</v>
      </c>
    </row>
    <row r="12" spans="1:19" ht="10.5" customHeight="1">
      <c r="A12" s="7"/>
      <c r="B12" s="248" t="s">
        <v>144</v>
      </c>
      <c r="C12" s="249">
        <v>772</v>
      </c>
      <c r="D12" s="249">
        <v>770</v>
      </c>
      <c r="E12" s="249">
        <v>835</v>
      </c>
      <c r="F12" s="249">
        <v>721</v>
      </c>
      <c r="G12" s="249">
        <v>539</v>
      </c>
      <c r="H12" s="249">
        <v>517</v>
      </c>
      <c r="I12" s="249">
        <v>382</v>
      </c>
      <c r="J12" s="249">
        <v>490.5</v>
      </c>
      <c r="K12" s="249">
        <v>464</v>
      </c>
      <c r="L12" s="249">
        <v>474.3</v>
      </c>
      <c r="M12" s="249">
        <v>497</v>
      </c>
      <c r="N12" s="249">
        <v>539.79999999999995</v>
      </c>
      <c r="O12" s="249">
        <v>520.9</v>
      </c>
      <c r="P12" s="249">
        <v>513.79999999999995</v>
      </c>
      <c r="Q12" s="249">
        <v>537.9</v>
      </c>
      <c r="R12" s="249">
        <v>554.70000000000005</v>
      </c>
      <c r="S12" s="250">
        <v>559</v>
      </c>
    </row>
    <row r="13" spans="1:19" ht="10.5" customHeight="1">
      <c r="A13" s="7"/>
      <c r="B13" s="248" t="s">
        <v>145</v>
      </c>
      <c r="C13" s="249">
        <v>2305</v>
      </c>
      <c r="D13" s="249">
        <v>2374</v>
      </c>
      <c r="E13" s="249">
        <v>2311</v>
      </c>
      <c r="F13" s="249">
        <v>2213</v>
      </c>
      <c r="G13" s="249">
        <v>2220</v>
      </c>
      <c r="H13" s="249">
        <v>2027</v>
      </c>
      <c r="I13" s="249">
        <v>1915</v>
      </c>
      <c r="J13" s="249">
        <v>2127.5</v>
      </c>
      <c r="K13" s="249">
        <v>1882.1</v>
      </c>
      <c r="L13" s="249">
        <v>2109.1</v>
      </c>
      <c r="M13" s="249">
        <v>2268.6</v>
      </c>
      <c r="N13" s="249">
        <v>2059.5</v>
      </c>
      <c r="O13" s="249">
        <v>2096.4</v>
      </c>
      <c r="P13" s="249">
        <v>2201.5</v>
      </c>
      <c r="Q13" s="249">
        <v>2268.4</v>
      </c>
      <c r="R13" s="249">
        <v>2040.5</v>
      </c>
      <c r="S13" s="250">
        <v>1917.5</v>
      </c>
    </row>
    <row r="14" spans="1:19" ht="10.5" customHeight="1">
      <c r="A14" s="7"/>
      <c r="B14" s="248" t="s">
        <v>146</v>
      </c>
      <c r="C14" s="249">
        <v>6295</v>
      </c>
      <c r="D14" s="249">
        <v>6767</v>
      </c>
      <c r="E14" s="249">
        <v>6241</v>
      </c>
      <c r="F14" s="249">
        <v>6130</v>
      </c>
      <c r="G14" s="249">
        <v>6560</v>
      </c>
      <c r="H14" s="249">
        <v>6212</v>
      </c>
      <c r="I14" s="249">
        <v>5836</v>
      </c>
      <c r="J14" s="249">
        <v>5815.2</v>
      </c>
      <c r="K14" s="249">
        <v>5598.6</v>
      </c>
      <c r="L14" s="249">
        <v>6166</v>
      </c>
      <c r="M14" s="249">
        <v>6331.6</v>
      </c>
      <c r="N14" s="249">
        <v>5571.1</v>
      </c>
      <c r="O14" s="249">
        <v>6067.4</v>
      </c>
      <c r="P14" s="249">
        <v>5945.5</v>
      </c>
      <c r="Q14" s="249">
        <v>5527.4</v>
      </c>
      <c r="R14" s="249">
        <v>5425</v>
      </c>
      <c r="S14" s="250">
        <v>5308.2</v>
      </c>
    </row>
    <row r="15" spans="1:19" ht="10.5" customHeight="1">
      <c r="A15" s="7"/>
      <c r="B15" s="248" t="s">
        <v>147</v>
      </c>
      <c r="C15" s="249">
        <v>1107</v>
      </c>
      <c r="D15" s="249">
        <v>1154</v>
      </c>
      <c r="E15" s="249">
        <v>1112</v>
      </c>
      <c r="F15" s="249">
        <v>1065</v>
      </c>
      <c r="G15" s="249">
        <v>1137</v>
      </c>
      <c r="H15" s="249">
        <v>1048</v>
      </c>
      <c r="I15" s="249">
        <v>979</v>
      </c>
      <c r="J15" s="249">
        <v>1068.5999999999999</v>
      </c>
      <c r="K15" s="249">
        <v>1055.4000000000001</v>
      </c>
      <c r="L15" s="249">
        <v>948.5</v>
      </c>
      <c r="M15" s="249">
        <v>971.9</v>
      </c>
      <c r="N15" s="249">
        <v>975.6</v>
      </c>
      <c r="O15" s="249">
        <v>877.7</v>
      </c>
      <c r="P15" s="249">
        <v>868.5</v>
      </c>
      <c r="Q15" s="249">
        <v>882.7</v>
      </c>
      <c r="R15" s="249">
        <v>850.2</v>
      </c>
      <c r="S15" s="250">
        <v>848.9</v>
      </c>
    </row>
    <row r="16" spans="1:19" ht="11.25" customHeight="1">
      <c r="A16" s="7"/>
      <c r="B16" s="244" t="s">
        <v>153</v>
      </c>
      <c r="C16" s="249"/>
      <c r="D16" s="249"/>
      <c r="E16" s="249"/>
      <c r="F16" s="249"/>
      <c r="G16" s="249"/>
      <c r="H16" s="249"/>
      <c r="I16" s="249"/>
      <c r="J16" s="249"/>
      <c r="K16" s="249"/>
      <c r="L16" s="249"/>
      <c r="M16" s="249"/>
      <c r="N16" s="249"/>
      <c r="O16" s="249"/>
      <c r="P16" s="249"/>
      <c r="Q16" s="249"/>
      <c r="R16" s="249"/>
      <c r="S16" s="250"/>
    </row>
    <row r="17" spans="1:19" ht="10.5" customHeight="1">
      <c r="A17" s="7"/>
      <c r="B17" s="248" t="s">
        <v>151</v>
      </c>
      <c r="C17" s="249" t="s">
        <v>163</v>
      </c>
      <c r="D17" s="249" t="s">
        <v>163</v>
      </c>
      <c r="E17" s="249" t="s">
        <v>163</v>
      </c>
      <c r="F17" s="252" t="s">
        <v>155</v>
      </c>
      <c r="G17" s="249" t="s">
        <v>163</v>
      </c>
      <c r="H17" s="249">
        <v>281</v>
      </c>
      <c r="I17" s="249">
        <v>282</v>
      </c>
      <c r="J17" s="249">
        <v>252.3</v>
      </c>
      <c r="K17" s="249" t="s">
        <v>165</v>
      </c>
      <c r="L17" s="249">
        <v>275.10000000000002</v>
      </c>
      <c r="M17" s="249">
        <v>600.1</v>
      </c>
      <c r="N17" s="249">
        <v>568.4</v>
      </c>
      <c r="O17" s="249">
        <v>227.4</v>
      </c>
      <c r="P17" s="249">
        <v>265.2</v>
      </c>
      <c r="Q17" s="249">
        <v>266.89999999999998</v>
      </c>
      <c r="R17" s="249">
        <v>296.10000000000002</v>
      </c>
      <c r="S17" s="250">
        <v>382.7</v>
      </c>
    </row>
    <row r="18" spans="1:19" ht="10.5" customHeight="1">
      <c r="A18" s="7"/>
      <c r="B18" s="248" t="s">
        <v>156</v>
      </c>
      <c r="C18" s="249">
        <v>745</v>
      </c>
      <c r="D18" s="249">
        <v>862</v>
      </c>
      <c r="E18" s="249">
        <v>853</v>
      </c>
      <c r="F18" s="249">
        <v>801</v>
      </c>
      <c r="G18" s="249">
        <v>868</v>
      </c>
      <c r="H18" s="249">
        <v>819</v>
      </c>
      <c r="I18" s="249">
        <v>870</v>
      </c>
      <c r="J18" s="249">
        <v>788.4</v>
      </c>
      <c r="K18" s="249">
        <v>948.7</v>
      </c>
      <c r="L18" s="249">
        <v>954.6</v>
      </c>
      <c r="M18" s="249">
        <v>896.3</v>
      </c>
      <c r="N18" s="249">
        <v>817.6</v>
      </c>
      <c r="O18" s="249">
        <v>848.8</v>
      </c>
      <c r="P18" s="249">
        <v>843.7</v>
      </c>
      <c r="Q18" s="249">
        <v>868.8</v>
      </c>
      <c r="R18" s="249">
        <v>860.2</v>
      </c>
      <c r="S18" s="250">
        <v>731.5</v>
      </c>
    </row>
    <row r="19" spans="1:19" ht="10.5" customHeight="1">
      <c r="A19" s="7"/>
      <c r="B19" s="248" t="s">
        <v>157</v>
      </c>
      <c r="C19" s="249">
        <v>4439</v>
      </c>
      <c r="D19" s="249">
        <v>4585</v>
      </c>
      <c r="E19" s="249">
        <v>4819</v>
      </c>
      <c r="F19" s="249">
        <v>4359</v>
      </c>
      <c r="G19" s="249">
        <v>4797</v>
      </c>
      <c r="H19" s="249">
        <v>4169</v>
      </c>
      <c r="I19" s="249">
        <v>3431</v>
      </c>
      <c r="J19" s="249">
        <v>3771.7</v>
      </c>
      <c r="K19" s="249">
        <v>3699.9</v>
      </c>
      <c r="L19" s="249">
        <v>3470.2</v>
      </c>
      <c r="M19" s="249">
        <v>3845.1</v>
      </c>
      <c r="N19" s="249">
        <v>3807.2</v>
      </c>
      <c r="O19" s="249">
        <v>4061.8</v>
      </c>
      <c r="P19" s="249">
        <v>3716.4</v>
      </c>
      <c r="Q19" s="249">
        <v>3577.1</v>
      </c>
      <c r="R19" s="249">
        <v>3825.2</v>
      </c>
      <c r="S19" s="250">
        <v>3421.2</v>
      </c>
    </row>
    <row r="20" spans="1:19" ht="10.5" customHeight="1">
      <c r="A20" s="7"/>
      <c r="B20" s="253" t="s">
        <v>105</v>
      </c>
      <c r="C20" s="249">
        <v>473</v>
      </c>
      <c r="D20" s="249">
        <v>522</v>
      </c>
      <c r="E20" s="249">
        <v>567</v>
      </c>
      <c r="F20" s="249">
        <v>532</v>
      </c>
      <c r="G20" s="249">
        <v>587</v>
      </c>
      <c r="H20" s="249">
        <v>522</v>
      </c>
      <c r="I20" s="249">
        <v>567</v>
      </c>
      <c r="J20" s="249">
        <v>448.4</v>
      </c>
      <c r="K20" s="249">
        <v>499.4</v>
      </c>
      <c r="L20" s="249">
        <v>500.2</v>
      </c>
      <c r="M20" s="249">
        <v>475.1</v>
      </c>
      <c r="N20" s="249">
        <v>495.6</v>
      </c>
      <c r="O20" s="249">
        <v>502.2</v>
      </c>
      <c r="P20" s="249">
        <v>480.7</v>
      </c>
      <c r="Q20" s="249">
        <v>471.2</v>
      </c>
      <c r="R20" s="249">
        <v>492.5</v>
      </c>
      <c r="S20" s="250">
        <v>386.1</v>
      </c>
    </row>
    <row r="21" spans="1:19" ht="10.5" customHeight="1">
      <c r="A21" s="7"/>
      <c r="B21" s="253" t="s">
        <v>106</v>
      </c>
      <c r="C21" s="249">
        <v>2101</v>
      </c>
      <c r="D21" s="249">
        <v>2318</v>
      </c>
      <c r="E21" s="249">
        <v>2262</v>
      </c>
      <c r="F21" s="249">
        <v>2113</v>
      </c>
      <c r="G21" s="249">
        <v>2209</v>
      </c>
      <c r="H21" s="249">
        <v>2339</v>
      </c>
      <c r="I21" s="249">
        <v>2263</v>
      </c>
      <c r="J21" s="249">
        <v>2441.4</v>
      </c>
      <c r="K21" s="249">
        <v>2416.9</v>
      </c>
      <c r="L21" s="249">
        <v>2439.4</v>
      </c>
      <c r="M21" s="249">
        <v>2512.8000000000002</v>
      </c>
      <c r="N21" s="249">
        <v>2502.1999999999998</v>
      </c>
      <c r="O21" s="249">
        <v>2348.9</v>
      </c>
      <c r="P21" s="249">
        <v>2512.6</v>
      </c>
      <c r="Q21" s="249">
        <v>2458.1999999999998</v>
      </c>
      <c r="R21" s="249">
        <v>2289.3000000000002</v>
      </c>
      <c r="S21" s="250">
        <v>1988</v>
      </c>
    </row>
    <row r="22" spans="1:19" ht="10.5" customHeight="1">
      <c r="A22" s="7"/>
      <c r="B22" s="248" t="s">
        <v>148</v>
      </c>
      <c r="C22" s="249">
        <v>2536</v>
      </c>
      <c r="D22" s="249">
        <v>2392</v>
      </c>
      <c r="E22" s="249">
        <v>2213</v>
      </c>
      <c r="F22" s="249">
        <v>2259</v>
      </c>
      <c r="G22" s="249">
        <v>1985</v>
      </c>
      <c r="H22" s="249">
        <v>1854</v>
      </c>
      <c r="I22" s="249">
        <v>1789</v>
      </c>
      <c r="J22" s="249">
        <v>1643.7</v>
      </c>
      <c r="K22" s="249">
        <v>1528.4</v>
      </c>
      <c r="L22" s="249">
        <v>1538.1</v>
      </c>
      <c r="M22" s="249">
        <v>1560.9</v>
      </c>
      <c r="N22" s="249">
        <v>1382.3</v>
      </c>
      <c r="O22" s="249">
        <v>1465.9</v>
      </c>
      <c r="P22" s="249">
        <v>1312.5</v>
      </c>
      <c r="Q22" s="249">
        <v>1317</v>
      </c>
      <c r="R22" s="249">
        <v>1339.3</v>
      </c>
      <c r="S22" s="250">
        <v>1153.2</v>
      </c>
    </row>
    <row r="23" spans="1:19" ht="10.5" customHeight="1">
      <c r="A23" s="7"/>
      <c r="B23" s="248" t="s">
        <v>149</v>
      </c>
      <c r="C23" s="249">
        <v>1271</v>
      </c>
      <c r="D23" s="249">
        <v>1389</v>
      </c>
      <c r="E23" s="249">
        <v>1350</v>
      </c>
      <c r="F23" s="249">
        <v>1285</v>
      </c>
      <c r="G23" s="249">
        <v>1405</v>
      </c>
      <c r="H23" s="249">
        <v>1457</v>
      </c>
      <c r="I23" s="249">
        <v>1471</v>
      </c>
      <c r="J23" s="249">
        <v>1366.5</v>
      </c>
      <c r="K23" s="249">
        <v>1443.9</v>
      </c>
      <c r="L23" s="249">
        <v>1423.9</v>
      </c>
      <c r="M23" s="249">
        <v>1439.3</v>
      </c>
      <c r="N23" s="249">
        <v>1331.9</v>
      </c>
      <c r="O23" s="249">
        <v>1253.8</v>
      </c>
      <c r="P23" s="249">
        <v>1221.5999999999999</v>
      </c>
      <c r="Q23" s="249">
        <v>1141.3</v>
      </c>
      <c r="R23" s="249">
        <v>1060.8</v>
      </c>
      <c r="S23" s="250">
        <v>894.8</v>
      </c>
    </row>
    <row r="24" spans="1:19" ht="10.5" customHeight="1">
      <c r="A24" s="7"/>
      <c r="B24" s="248" t="s">
        <v>124</v>
      </c>
      <c r="C24" s="249">
        <v>229</v>
      </c>
      <c r="D24" s="249">
        <v>269</v>
      </c>
      <c r="E24" s="249">
        <v>241</v>
      </c>
      <c r="F24" s="249">
        <v>259</v>
      </c>
      <c r="G24" s="249">
        <v>301</v>
      </c>
      <c r="H24" s="249">
        <v>295</v>
      </c>
      <c r="I24" s="249">
        <v>286</v>
      </c>
      <c r="J24" s="249">
        <v>337.7</v>
      </c>
      <c r="K24" s="249">
        <v>230.4</v>
      </c>
      <c r="L24" s="249">
        <v>235.9</v>
      </c>
      <c r="M24" s="249">
        <v>245.2</v>
      </c>
      <c r="N24" s="249">
        <v>304.60000000000002</v>
      </c>
      <c r="O24" s="249">
        <v>261.3</v>
      </c>
      <c r="P24" s="249">
        <v>290.8</v>
      </c>
      <c r="Q24" s="249">
        <v>252.7</v>
      </c>
      <c r="R24" s="249">
        <v>228.5</v>
      </c>
      <c r="S24" s="250">
        <v>213.3</v>
      </c>
    </row>
    <row r="25" spans="1:19" ht="10.5" customHeight="1">
      <c r="A25" s="7"/>
      <c r="B25" s="248" t="s">
        <v>152</v>
      </c>
      <c r="C25" s="249">
        <v>663</v>
      </c>
      <c r="D25" s="249">
        <v>1006</v>
      </c>
      <c r="E25" s="249">
        <v>1020</v>
      </c>
      <c r="F25" s="249">
        <v>999</v>
      </c>
      <c r="G25" s="249">
        <v>967</v>
      </c>
      <c r="H25" s="249">
        <v>1038</v>
      </c>
      <c r="I25" s="249">
        <v>1113</v>
      </c>
      <c r="J25" s="249">
        <v>1203.7</v>
      </c>
      <c r="K25" s="249">
        <v>1259.2</v>
      </c>
      <c r="L25" s="249">
        <v>1431.2</v>
      </c>
      <c r="M25" s="249">
        <v>1615.8</v>
      </c>
      <c r="N25" s="249">
        <v>1673.6</v>
      </c>
      <c r="O25" s="249">
        <v>1663.7</v>
      </c>
      <c r="P25" s="249">
        <v>1581.3</v>
      </c>
      <c r="Q25" s="249">
        <v>1684.7</v>
      </c>
      <c r="R25" s="249">
        <v>1916.8</v>
      </c>
      <c r="S25" s="250">
        <v>1773.7</v>
      </c>
    </row>
    <row r="26" spans="1:19" ht="10.5" customHeight="1">
      <c r="A26" s="7"/>
      <c r="B26" s="248" t="s">
        <v>107</v>
      </c>
      <c r="C26" s="249">
        <v>508</v>
      </c>
      <c r="D26" s="249">
        <v>637</v>
      </c>
      <c r="E26" s="249">
        <v>693</v>
      </c>
      <c r="F26" s="249">
        <v>732</v>
      </c>
      <c r="G26" s="249" t="s">
        <v>163</v>
      </c>
      <c r="H26" s="249">
        <v>1037</v>
      </c>
      <c r="I26" s="249">
        <v>868</v>
      </c>
      <c r="J26" s="249">
        <v>1089.8</v>
      </c>
      <c r="K26" s="249">
        <v>1258.3</v>
      </c>
      <c r="L26" s="249">
        <v>1396.3</v>
      </c>
      <c r="M26" s="249">
        <v>1666.6</v>
      </c>
      <c r="N26" s="249">
        <v>1666.8</v>
      </c>
      <c r="O26" s="249">
        <v>1707.7</v>
      </c>
      <c r="P26" s="249">
        <v>1610.5</v>
      </c>
      <c r="Q26" s="249">
        <v>1603.1</v>
      </c>
      <c r="R26" s="249">
        <v>1461.7</v>
      </c>
      <c r="S26" s="250">
        <v>1133.0999999999999</v>
      </c>
    </row>
    <row r="27" spans="1:19" ht="10.5" customHeight="1">
      <c r="A27" s="7"/>
      <c r="B27" s="248" t="s">
        <v>108</v>
      </c>
      <c r="C27" s="249">
        <v>250</v>
      </c>
      <c r="D27" s="249">
        <v>423</v>
      </c>
      <c r="E27" s="249">
        <v>434</v>
      </c>
      <c r="F27" s="249">
        <v>531</v>
      </c>
      <c r="G27" s="249" t="s">
        <v>163</v>
      </c>
      <c r="H27" s="249">
        <v>499</v>
      </c>
      <c r="I27" s="249">
        <v>374</v>
      </c>
      <c r="J27" s="249">
        <v>464</v>
      </c>
      <c r="K27" s="249">
        <v>413.3</v>
      </c>
      <c r="L27" s="249">
        <v>428.5</v>
      </c>
      <c r="M27" s="249">
        <v>394.8</v>
      </c>
      <c r="N27" s="249">
        <v>1048</v>
      </c>
      <c r="O27" s="249">
        <v>919.6</v>
      </c>
      <c r="P27" s="249">
        <v>362.8</v>
      </c>
      <c r="Q27" s="249">
        <v>434.1</v>
      </c>
      <c r="R27" s="249">
        <v>439.5</v>
      </c>
      <c r="S27" s="250">
        <v>511.6</v>
      </c>
    </row>
    <row r="28" spans="1:19" ht="10.5" customHeight="1">
      <c r="A28" s="7"/>
      <c r="B28" s="248" t="s">
        <v>109</v>
      </c>
      <c r="C28" s="249">
        <v>3582</v>
      </c>
      <c r="D28" s="249">
        <v>3528</v>
      </c>
      <c r="E28" s="249">
        <v>3546</v>
      </c>
      <c r="F28" s="249">
        <v>3145</v>
      </c>
      <c r="G28" s="249">
        <v>3377</v>
      </c>
      <c r="H28" s="249">
        <v>3424</v>
      </c>
      <c r="I28" s="249">
        <v>3030</v>
      </c>
      <c r="J28" s="249">
        <v>3102.9</v>
      </c>
      <c r="K28" s="249">
        <v>3296.4</v>
      </c>
      <c r="L28" s="249">
        <v>3615.7</v>
      </c>
      <c r="M28" s="249">
        <v>3848.4</v>
      </c>
      <c r="N28" s="249">
        <v>3474.9</v>
      </c>
      <c r="O28" s="249">
        <v>3457.3</v>
      </c>
      <c r="P28" s="249">
        <v>3967.6</v>
      </c>
      <c r="Q28" s="249">
        <v>4317.7</v>
      </c>
      <c r="R28" s="249">
        <v>3263</v>
      </c>
      <c r="S28" s="250">
        <v>3094.4</v>
      </c>
    </row>
    <row r="29" spans="1:19" ht="10.5" customHeight="1">
      <c r="A29" s="7"/>
      <c r="B29" s="253" t="s">
        <v>125</v>
      </c>
      <c r="C29" s="249">
        <v>806</v>
      </c>
      <c r="D29" s="249">
        <v>799</v>
      </c>
      <c r="E29" s="249">
        <v>848</v>
      </c>
      <c r="F29" s="249">
        <v>788</v>
      </c>
      <c r="G29" s="249">
        <v>868</v>
      </c>
      <c r="H29" s="249">
        <v>881</v>
      </c>
      <c r="I29" s="249">
        <v>827</v>
      </c>
      <c r="J29" s="249">
        <v>845.8</v>
      </c>
      <c r="K29" s="249">
        <v>917.4</v>
      </c>
      <c r="L29" s="249">
        <v>1086.5999999999999</v>
      </c>
      <c r="M29" s="249">
        <v>1138</v>
      </c>
      <c r="N29" s="249">
        <v>1208.2</v>
      </c>
      <c r="O29" s="249">
        <v>1303.7</v>
      </c>
      <c r="P29" s="249">
        <v>1277.5</v>
      </c>
      <c r="Q29" s="249">
        <v>1441.1</v>
      </c>
      <c r="R29" s="249">
        <v>1430.3</v>
      </c>
      <c r="S29" s="250">
        <v>1300.5</v>
      </c>
    </row>
    <row r="30" spans="1:19" ht="10.5" customHeight="1">
      <c r="A30" s="7"/>
      <c r="B30" s="254" t="s">
        <v>138</v>
      </c>
      <c r="C30" s="249">
        <v>2558</v>
      </c>
      <c r="D30" s="249">
        <v>2682</v>
      </c>
      <c r="E30" s="249">
        <v>2419</v>
      </c>
      <c r="F30" s="249">
        <v>2311</v>
      </c>
      <c r="G30" s="249">
        <v>2399</v>
      </c>
      <c r="H30" s="249">
        <v>2605</v>
      </c>
      <c r="I30" s="249">
        <v>2631</v>
      </c>
      <c r="J30" s="249">
        <v>2345.8000000000002</v>
      </c>
      <c r="K30" s="249">
        <v>2178.1</v>
      </c>
      <c r="L30" s="249">
        <v>2129.4</v>
      </c>
      <c r="M30" s="249">
        <v>2621.1</v>
      </c>
      <c r="N30" s="249">
        <v>2083.9</v>
      </c>
      <c r="O30" s="249">
        <v>2088.3000000000002</v>
      </c>
      <c r="P30" s="249">
        <v>2264.3000000000002</v>
      </c>
      <c r="Q30" s="249">
        <v>2418.6999999999998</v>
      </c>
      <c r="R30" s="249">
        <v>2317.5</v>
      </c>
      <c r="S30" s="250">
        <v>2267</v>
      </c>
    </row>
    <row r="31" spans="1:19" ht="10.5" customHeight="1">
      <c r="A31" s="7"/>
      <c r="B31" s="248" t="s">
        <v>126</v>
      </c>
      <c r="C31" s="249">
        <v>18610</v>
      </c>
      <c r="D31" s="249">
        <v>18436</v>
      </c>
      <c r="E31" s="249">
        <v>18190</v>
      </c>
      <c r="F31" s="249">
        <v>18794</v>
      </c>
      <c r="G31" s="249">
        <v>18611</v>
      </c>
      <c r="H31" s="249">
        <v>19329</v>
      </c>
      <c r="I31" s="249">
        <v>19634</v>
      </c>
      <c r="J31" s="249">
        <v>20122.3</v>
      </c>
      <c r="K31" s="249">
        <v>20594.099999999999</v>
      </c>
      <c r="L31" s="249">
        <v>22274</v>
      </c>
      <c r="M31" s="249">
        <v>23189.9</v>
      </c>
      <c r="N31" s="249">
        <v>23407.8</v>
      </c>
      <c r="O31" s="249">
        <v>22974.6</v>
      </c>
      <c r="P31" s="249">
        <v>22408.5</v>
      </c>
      <c r="Q31" s="249">
        <v>22283</v>
      </c>
      <c r="R31" s="249">
        <v>21267.599999999999</v>
      </c>
      <c r="S31" s="250">
        <v>20371</v>
      </c>
    </row>
    <row r="32" spans="1:19" ht="10.5" customHeight="1">
      <c r="A32" s="7"/>
      <c r="B32" s="248" t="s">
        <v>154</v>
      </c>
      <c r="C32" s="249" t="s">
        <v>163</v>
      </c>
      <c r="D32" s="249" t="s">
        <v>163</v>
      </c>
      <c r="E32" s="249" t="s">
        <v>155</v>
      </c>
      <c r="F32" s="249" t="s">
        <v>155</v>
      </c>
      <c r="G32" s="249" t="s">
        <v>163</v>
      </c>
      <c r="H32" s="249">
        <v>4478</v>
      </c>
      <c r="I32" s="249">
        <v>4459</v>
      </c>
      <c r="J32" s="249">
        <v>5213.3999999999996</v>
      </c>
      <c r="K32" s="249">
        <v>5110.7</v>
      </c>
      <c r="L32" s="249">
        <v>4765.5</v>
      </c>
      <c r="M32" s="249">
        <v>5189.3</v>
      </c>
      <c r="N32" s="249">
        <v>5106.1000000000004</v>
      </c>
      <c r="O32" s="249">
        <v>4363.3</v>
      </c>
      <c r="P32" s="249">
        <v>3471.8</v>
      </c>
      <c r="Q32" s="249">
        <v>3400</v>
      </c>
      <c r="R32" s="249">
        <v>3778.6</v>
      </c>
      <c r="S32" s="250">
        <v>3485.8</v>
      </c>
    </row>
    <row r="33" spans="1:19" ht="10.5" customHeight="1">
      <c r="A33" s="7"/>
      <c r="B33" s="248" t="s">
        <v>127</v>
      </c>
      <c r="C33" s="249">
        <v>189</v>
      </c>
      <c r="D33" s="249">
        <v>193</v>
      </c>
      <c r="E33" s="249">
        <v>245</v>
      </c>
      <c r="F33" s="249">
        <v>249</v>
      </c>
      <c r="G33" s="249">
        <v>268</v>
      </c>
      <c r="H33" s="249">
        <v>244</v>
      </c>
      <c r="I33" s="249">
        <v>233</v>
      </c>
      <c r="J33" s="249">
        <v>225.5</v>
      </c>
      <c r="K33" s="249">
        <v>268</v>
      </c>
      <c r="L33" s="249">
        <v>278.89999999999998</v>
      </c>
      <c r="M33" s="249">
        <v>325.2</v>
      </c>
      <c r="N33" s="249">
        <v>319.39999999999998</v>
      </c>
      <c r="O33" s="249">
        <v>342.8</v>
      </c>
      <c r="P33" s="249">
        <v>356.6</v>
      </c>
      <c r="Q33" s="249">
        <v>468.7</v>
      </c>
      <c r="R33" s="249">
        <v>349.6</v>
      </c>
      <c r="S33" s="250">
        <v>385.2</v>
      </c>
    </row>
    <row r="34" spans="1:19" ht="11.25" customHeight="1">
      <c r="A34" s="7"/>
      <c r="B34" s="244" t="s">
        <v>111</v>
      </c>
      <c r="C34" s="255"/>
      <c r="D34" s="255"/>
      <c r="E34" s="255"/>
      <c r="F34" s="249"/>
      <c r="G34" s="249"/>
      <c r="H34" s="249"/>
      <c r="I34" s="249"/>
      <c r="J34" s="249"/>
      <c r="K34" s="249"/>
      <c r="L34" s="249"/>
      <c r="M34" s="249"/>
      <c r="N34" s="249"/>
      <c r="O34" s="249"/>
      <c r="P34" s="249"/>
      <c r="Q34" s="249"/>
      <c r="R34" s="249"/>
      <c r="S34" s="250"/>
    </row>
    <row r="35" spans="1:19" ht="10.5" customHeight="1">
      <c r="A35" s="7"/>
      <c r="B35" s="248" t="s">
        <v>112</v>
      </c>
      <c r="C35" s="249">
        <v>398</v>
      </c>
      <c r="D35" s="249">
        <v>378</v>
      </c>
      <c r="E35" s="249">
        <v>340</v>
      </c>
      <c r="F35" s="249">
        <v>452</v>
      </c>
      <c r="G35" s="249">
        <v>433</v>
      </c>
      <c r="H35" s="249" t="s">
        <v>155</v>
      </c>
      <c r="I35" s="251" t="s">
        <v>183</v>
      </c>
      <c r="J35" s="251" t="s">
        <v>183</v>
      </c>
      <c r="K35" s="251" t="s">
        <v>183</v>
      </c>
      <c r="L35" s="251" t="s">
        <v>183</v>
      </c>
      <c r="M35" s="251" t="s">
        <v>183</v>
      </c>
      <c r="N35" s="251" t="s">
        <v>183</v>
      </c>
      <c r="O35" s="251" t="s">
        <v>183</v>
      </c>
      <c r="P35" s="251" t="s">
        <v>183</v>
      </c>
      <c r="Q35" s="251" t="s">
        <v>183</v>
      </c>
      <c r="R35" s="251" t="s">
        <v>183</v>
      </c>
      <c r="S35" s="277" t="s">
        <v>183</v>
      </c>
    </row>
    <row r="36" spans="1:19" ht="10.5" customHeight="1">
      <c r="A36" s="7"/>
      <c r="B36" s="248" t="s">
        <v>114</v>
      </c>
      <c r="C36" s="249">
        <v>1509</v>
      </c>
      <c r="D36" s="249">
        <v>1536</v>
      </c>
      <c r="E36" s="249">
        <v>1399</v>
      </c>
      <c r="F36" s="249">
        <v>1474</v>
      </c>
      <c r="G36" s="249">
        <v>1727</v>
      </c>
      <c r="H36" s="249">
        <v>1668</v>
      </c>
      <c r="I36" s="249">
        <v>1580</v>
      </c>
      <c r="J36" s="249">
        <v>1493</v>
      </c>
      <c r="K36" s="249">
        <v>1482</v>
      </c>
      <c r="L36" s="249">
        <v>1667.6</v>
      </c>
      <c r="M36" s="249">
        <v>1736</v>
      </c>
      <c r="N36" s="249">
        <v>1656.5</v>
      </c>
      <c r="O36" s="249">
        <v>1752.3</v>
      </c>
      <c r="P36" s="249">
        <v>1702.2</v>
      </c>
      <c r="Q36" s="249">
        <v>1683.6</v>
      </c>
      <c r="R36" s="249">
        <v>1580.9</v>
      </c>
      <c r="S36" s="250">
        <v>1728.2</v>
      </c>
    </row>
    <row r="37" spans="1:19" ht="10.5" customHeight="1">
      <c r="A37" s="7"/>
      <c r="B37" s="248" t="s">
        <v>113</v>
      </c>
      <c r="C37" s="249" t="s">
        <v>164</v>
      </c>
      <c r="D37" s="249">
        <v>152</v>
      </c>
      <c r="E37" s="249" t="s">
        <v>155</v>
      </c>
      <c r="F37" s="249" t="s">
        <v>155</v>
      </c>
      <c r="G37" s="249" t="s">
        <v>164</v>
      </c>
      <c r="H37" s="249" t="s">
        <v>155</v>
      </c>
      <c r="I37" s="249" t="s">
        <v>155</v>
      </c>
      <c r="J37" s="249" t="s">
        <v>155</v>
      </c>
      <c r="K37" s="249" t="s">
        <v>155</v>
      </c>
      <c r="L37" s="249" t="s">
        <v>155</v>
      </c>
      <c r="M37" s="249" t="s">
        <v>155</v>
      </c>
      <c r="N37" s="249" t="s">
        <v>155</v>
      </c>
      <c r="O37" s="249" t="s">
        <v>155</v>
      </c>
      <c r="P37" s="249" t="s">
        <v>155</v>
      </c>
      <c r="Q37" s="249" t="s">
        <v>155</v>
      </c>
      <c r="R37" s="249" t="s">
        <v>155</v>
      </c>
      <c r="S37" s="276" t="s">
        <v>155</v>
      </c>
    </row>
    <row r="38" spans="1:19" ht="10.5" customHeight="1">
      <c r="A38" s="7"/>
      <c r="B38" s="248" t="s">
        <v>115</v>
      </c>
      <c r="C38" s="249">
        <v>10217</v>
      </c>
      <c r="D38" s="249">
        <v>10226</v>
      </c>
      <c r="E38" s="249">
        <v>10471</v>
      </c>
      <c r="F38" s="249">
        <v>10367</v>
      </c>
      <c r="G38" s="249">
        <v>9683</v>
      </c>
      <c r="H38" s="249">
        <v>10150</v>
      </c>
      <c r="I38" s="249">
        <v>10189</v>
      </c>
      <c r="J38" s="249">
        <v>10111.1</v>
      </c>
      <c r="K38" s="249">
        <v>9648.7999999999993</v>
      </c>
      <c r="L38" s="249">
        <v>11208.8</v>
      </c>
      <c r="M38" s="249">
        <v>12545.2</v>
      </c>
      <c r="N38" s="249">
        <v>12955.4</v>
      </c>
      <c r="O38" s="249">
        <v>13727.3</v>
      </c>
      <c r="P38" s="249">
        <v>13792.2</v>
      </c>
      <c r="Q38" s="249">
        <v>14923.1</v>
      </c>
      <c r="R38" s="249">
        <v>13607.3</v>
      </c>
      <c r="S38" s="250">
        <v>13485</v>
      </c>
    </row>
    <row r="39" spans="1:19" ht="10.5" customHeight="1">
      <c r="A39" s="7"/>
      <c r="B39" s="248" t="s">
        <v>116</v>
      </c>
      <c r="C39" s="249">
        <v>3294</v>
      </c>
      <c r="D39" s="249">
        <v>3293</v>
      </c>
      <c r="E39" s="249">
        <v>3410</v>
      </c>
      <c r="F39" s="249">
        <v>3374</v>
      </c>
      <c r="G39" s="249">
        <v>3389</v>
      </c>
      <c r="H39" s="249">
        <v>3551</v>
      </c>
      <c r="I39" s="249">
        <v>3327</v>
      </c>
      <c r="J39" s="249">
        <v>3498</v>
      </c>
      <c r="K39" s="249">
        <v>3423.7</v>
      </c>
      <c r="L39" s="249">
        <v>3210.4</v>
      </c>
      <c r="M39" s="249">
        <v>3475.4</v>
      </c>
      <c r="N39" s="249">
        <v>3316.1</v>
      </c>
      <c r="O39" s="249">
        <v>3424.6</v>
      </c>
      <c r="P39" s="249">
        <v>3224</v>
      </c>
      <c r="Q39" s="249">
        <v>3108.8</v>
      </c>
      <c r="R39" s="249">
        <v>2831.3</v>
      </c>
      <c r="S39" s="250">
        <v>2954.1</v>
      </c>
    </row>
    <row r="40" spans="1:19" ht="10.5" customHeight="1">
      <c r="A40" s="7"/>
      <c r="B40" s="248" t="s">
        <v>117</v>
      </c>
      <c r="C40" s="249">
        <v>941</v>
      </c>
      <c r="D40" s="249">
        <v>771</v>
      </c>
      <c r="E40" s="249">
        <v>825</v>
      </c>
      <c r="F40" s="249">
        <v>765</v>
      </c>
      <c r="G40" s="249">
        <v>755</v>
      </c>
      <c r="H40" s="249">
        <v>839</v>
      </c>
      <c r="I40" s="249">
        <v>765</v>
      </c>
      <c r="J40" s="249">
        <v>721.2</v>
      </c>
      <c r="K40" s="249">
        <v>692.5</v>
      </c>
      <c r="L40" s="249">
        <v>729.6</v>
      </c>
      <c r="M40" s="249">
        <v>850.8</v>
      </c>
      <c r="N40" s="249">
        <v>777.5</v>
      </c>
      <c r="O40" s="249">
        <v>715.5</v>
      </c>
      <c r="P40" s="249">
        <v>617</v>
      </c>
      <c r="Q40" s="249">
        <v>560</v>
      </c>
      <c r="R40" s="249">
        <v>534.4</v>
      </c>
      <c r="S40" s="250">
        <v>449.4</v>
      </c>
    </row>
    <row r="41" spans="1:19" ht="10.5" customHeight="1">
      <c r="A41" s="7"/>
      <c r="B41" s="248" t="s">
        <v>118</v>
      </c>
      <c r="C41" s="249">
        <v>1151</v>
      </c>
      <c r="D41" s="249">
        <v>1560</v>
      </c>
      <c r="E41" s="249">
        <v>1524</v>
      </c>
      <c r="F41" s="249">
        <v>1382</v>
      </c>
      <c r="G41" s="249">
        <v>1446</v>
      </c>
      <c r="H41" s="249">
        <v>1401</v>
      </c>
      <c r="I41" s="249">
        <v>1205</v>
      </c>
      <c r="J41" s="249">
        <v>1691.7</v>
      </c>
      <c r="K41" s="249">
        <v>1487.1</v>
      </c>
      <c r="L41" s="249">
        <v>1668.2</v>
      </c>
      <c r="M41" s="249">
        <v>1740.7</v>
      </c>
      <c r="N41" s="249">
        <v>1826.2</v>
      </c>
      <c r="O41" s="249">
        <v>1911.6</v>
      </c>
      <c r="P41" s="249">
        <v>2087.6999999999998</v>
      </c>
      <c r="Q41" s="249">
        <v>2296.6</v>
      </c>
      <c r="R41" s="249">
        <v>2101.9</v>
      </c>
      <c r="S41" s="250">
        <v>2144</v>
      </c>
    </row>
    <row r="42" spans="1:19" ht="10.5" customHeight="1">
      <c r="A42" s="7"/>
      <c r="B42" s="248" t="s">
        <v>137</v>
      </c>
      <c r="C42" s="249">
        <v>1367</v>
      </c>
      <c r="D42" s="249">
        <v>1644</v>
      </c>
      <c r="E42" s="249">
        <v>1633</v>
      </c>
      <c r="F42" s="249">
        <v>1698</v>
      </c>
      <c r="G42" s="249">
        <v>1949</v>
      </c>
      <c r="H42" s="249">
        <v>1965</v>
      </c>
      <c r="I42" s="249">
        <v>2005</v>
      </c>
      <c r="J42" s="249">
        <v>2191</v>
      </c>
      <c r="K42" s="249">
        <v>2296.9</v>
      </c>
      <c r="L42" s="249">
        <v>2269.1999999999998</v>
      </c>
      <c r="M42" s="249">
        <v>2285.3000000000002</v>
      </c>
      <c r="N42" s="249">
        <v>2211.6</v>
      </c>
      <c r="O42" s="249">
        <v>2337.1999999999998</v>
      </c>
      <c r="P42" s="249">
        <v>2430</v>
      </c>
      <c r="Q42" s="249">
        <v>2103.8000000000002</v>
      </c>
      <c r="R42" s="249">
        <v>1762.6</v>
      </c>
      <c r="S42" s="250">
        <v>2342.4</v>
      </c>
    </row>
    <row r="43" spans="1:19" ht="11.85" customHeight="1">
      <c r="A43" s="7"/>
      <c r="B43" s="248" t="s">
        <v>158</v>
      </c>
      <c r="C43" s="249">
        <v>8388</v>
      </c>
      <c r="D43" s="249">
        <v>8942</v>
      </c>
      <c r="E43" s="249">
        <v>8632</v>
      </c>
      <c r="F43" s="249">
        <v>8762</v>
      </c>
      <c r="G43" s="249">
        <v>9442</v>
      </c>
      <c r="H43" s="249">
        <v>9512</v>
      </c>
      <c r="I43" s="249">
        <v>9691</v>
      </c>
      <c r="J43" s="249">
        <v>10223.700000000001</v>
      </c>
      <c r="K43" s="249">
        <v>10324.299999999999</v>
      </c>
      <c r="L43" s="249">
        <v>11293.5</v>
      </c>
      <c r="M43" s="249">
        <v>11781.1</v>
      </c>
      <c r="N43" s="249">
        <v>11367.7</v>
      </c>
      <c r="O43" s="249">
        <v>12054.7</v>
      </c>
      <c r="P43" s="249">
        <v>12300.7</v>
      </c>
      <c r="Q43" s="249">
        <v>14479.3</v>
      </c>
      <c r="R43" s="249">
        <v>15068.1</v>
      </c>
      <c r="S43" s="250">
        <v>15084.4</v>
      </c>
    </row>
    <row r="44" spans="1:19" ht="11.25" customHeight="1">
      <c r="A44" s="7"/>
      <c r="B44" s="244" t="s">
        <v>119</v>
      </c>
      <c r="C44" s="249"/>
      <c r="D44" s="249"/>
      <c r="E44" s="249"/>
      <c r="F44" s="249"/>
      <c r="G44" s="249"/>
      <c r="H44" s="249"/>
      <c r="I44" s="249"/>
      <c r="J44" s="249"/>
      <c r="K44" s="249"/>
      <c r="L44" s="249"/>
      <c r="M44" s="249"/>
      <c r="N44" s="249"/>
      <c r="O44" s="249"/>
      <c r="P44" s="249"/>
      <c r="Q44" s="249"/>
      <c r="R44" s="249"/>
      <c r="S44" s="250"/>
    </row>
    <row r="45" spans="1:19" ht="10.5" customHeight="1">
      <c r="A45" s="7"/>
      <c r="B45" s="248" t="s">
        <v>128</v>
      </c>
      <c r="C45" s="249">
        <v>2612</v>
      </c>
      <c r="D45" s="249">
        <v>2473</v>
      </c>
      <c r="E45" s="249">
        <v>2358</v>
      </c>
      <c r="F45" s="249">
        <v>2589</v>
      </c>
      <c r="G45" s="249">
        <v>2414</v>
      </c>
      <c r="H45" s="249">
        <v>2570</v>
      </c>
      <c r="I45" s="249">
        <v>2344</v>
      </c>
      <c r="J45" s="249">
        <v>2617.9</v>
      </c>
      <c r="K45" s="249">
        <v>2390.1</v>
      </c>
      <c r="L45" s="249">
        <v>2368</v>
      </c>
      <c r="M45" s="249">
        <v>1979.7</v>
      </c>
      <c r="N45" s="249">
        <v>2020.3</v>
      </c>
      <c r="O45" s="249">
        <v>1941.5</v>
      </c>
      <c r="P45" s="249">
        <v>1759</v>
      </c>
      <c r="Q45" s="249">
        <v>1886.8</v>
      </c>
      <c r="R45" s="249">
        <v>1680.9</v>
      </c>
      <c r="S45" s="250">
        <v>1880.2</v>
      </c>
    </row>
    <row r="46" spans="1:19" ht="10.5" customHeight="1">
      <c r="A46" s="7"/>
      <c r="B46" s="248" t="s">
        <v>129</v>
      </c>
      <c r="C46" s="249">
        <v>354</v>
      </c>
      <c r="D46" s="249">
        <v>347</v>
      </c>
      <c r="E46" s="249">
        <v>388</v>
      </c>
      <c r="F46" s="249">
        <v>306</v>
      </c>
      <c r="G46" s="249">
        <v>286</v>
      </c>
      <c r="H46" s="249">
        <v>163</v>
      </c>
      <c r="I46" s="249">
        <v>201</v>
      </c>
      <c r="J46" s="249">
        <v>122.9</v>
      </c>
      <c r="K46" s="249">
        <v>147.5</v>
      </c>
      <c r="L46" s="249">
        <v>164.3</v>
      </c>
      <c r="M46" s="249">
        <v>144.4</v>
      </c>
      <c r="N46" s="249">
        <v>160.4</v>
      </c>
      <c r="O46" s="249">
        <v>133.80000000000001</v>
      </c>
      <c r="P46" s="249">
        <v>149.1</v>
      </c>
      <c r="Q46" s="249">
        <v>146.4</v>
      </c>
      <c r="R46" s="249">
        <v>173.5</v>
      </c>
      <c r="S46" s="250">
        <v>176.6</v>
      </c>
    </row>
    <row r="47" spans="1:19" ht="10.5" customHeight="1">
      <c r="A47" s="7"/>
      <c r="B47" s="248" t="s">
        <v>130</v>
      </c>
      <c r="C47" s="249">
        <v>1308</v>
      </c>
      <c r="D47" s="249">
        <v>1640</v>
      </c>
      <c r="E47" s="249">
        <v>1689</v>
      </c>
      <c r="F47" s="249">
        <v>1799</v>
      </c>
      <c r="G47" s="249">
        <v>2079</v>
      </c>
      <c r="H47" s="249">
        <v>2579</v>
      </c>
      <c r="I47" s="249">
        <v>2899</v>
      </c>
      <c r="J47" s="249">
        <v>3229.4</v>
      </c>
      <c r="K47" s="249">
        <v>3484.7</v>
      </c>
      <c r="L47" s="249">
        <v>3991.4</v>
      </c>
      <c r="M47" s="249">
        <v>4477.5</v>
      </c>
      <c r="N47" s="249">
        <v>4148.1000000000004</v>
      </c>
      <c r="O47" s="249">
        <v>4171.1000000000004</v>
      </c>
      <c r="P47" s="249">
        <v>4672.7</v>
      </c>
      <c r="Q47" s="249">
        <v>4841.1000000000004</v>
      </c>
      <c r="R47" s="249">
        <v>4820.2</v>
      </c>
      <c r="S47" s="250">
        <v>5296.8</v>
      </c>
    </row>
    <row r="48" spans="1:19" ht="10.5" customHeight="1">
      <c r="A48" s="7"/>
      <c r="B48" s="248" t="s">
        <v>131</v>
      </c>
      <c r="C48" s="249">
        <v>930</v>
      </c>
      <c r="D48" s="249">
        <v>1031</v>
      </c>
      <c r="E48" s="249">
        <v>1039</v>
      </c>
      <c r="F48" s="249">
        <v>998</v>
      </c>
      <c r="G48" s="249">
        <v>1020</v>
      </c>
      <c r="H48" s="249">
        <v>1063</v>
      </c>
      <c r="I48" s="249">
        <v>1065</v>
      </c>
      <c r="J48" s="249">
        <v>1031.5999999999999</v>
      </c>
      <c r="K48" s="249">
        <v>1137.2</v>
      </c>
      <c r="L48" s="249">
        <v>1103.9000000000001</v>
      </c>
      <c r="M48" s="249">
        <v>1173.8</v>
      </c>
      <c r="N48" s="249">
        <v>1166</v>
      </c>
      <c r="O48" s="249">
        <v>1208.9000000000001</v>
      </c>
      <c r="P48" s="249">
        <v>1234.5999999999999</v>
      </c>
      <c r="Q48" s="249">
        <v>1294.5</v>
      </c>
      <c r="R48" s="249">
        <v>1172.7</v>
      </c>
      <c r="S48" s="250">
        <v>1210.4000000000001</v>
      </c>
    </row>
    <row r="49" spans="1:20" ht="10.5" customHeight="1">
      <c r="A49" s="7"/>
      <c r="B49" s="248" t="s">
        <v>132</v>
      </c>
      <c r="C49" s="249">
        <v>1525</v>
      </c>
      <c r="D49" s="249">
        <v>1853</v>
      </c>
      <c r="E49" s="249">
        <v>1634</v>
      </c>
      <c r="F49" s="249">
        <v>1853</v>
      </c>
      <c r="G49" s="249">
        <v>1764</v>
      </c>
      <c r="H49" s="249">
        <v>1942</v>
      </c>
      <c r="I49" s="249">
        <v>1708</v>
      </c>
      <c r="J49" s="249">
        <v>1918.7</v>
      </c>
      <c r="K49" s="249">
        <v>1992.3</v>
      </c>
      <c r="L49" s="249">
        <v>2154.9</v>
      </c>
      <c r="M49" s="249">
        <v>2074.4</v>
      </c>
      <c r="N49" s="249">
        <v>1894.9</v>
      </c>
      <c r="O49" s="249">
        <v>2054.6999999999998</v>
      </c>
      <c r="P49" s="249">
        <v>1997.6</v>
      </c>
      <c r="Q49" s="249">
        <v>2201.3000000000002</v>
      </c>
      <c r="R49" s="249">
        <v>2171.6999999999998</v>
      </c>
      <c r="S49" s="250">
        <v>2095</v>
      </c>
    </row>
    <row r="50" spans="1:20" ht="11.25" customHeight="1">
      <c r="A50" s="7"/>
      <c r="B50" s="244" t="s">
        <v>120</v>
      </c>
      <c r="C50" s="249"/>
      <c r="D50" s="249"/>
      <c r="E50" s="249"/>
      <c r="F50" s="249"/>
      <c r="G50" s="249"/>
      <c r="H50" s="249"/>
      <c r="I50" s="249"/>
      <c r="J50" s="249"/>
      <c r="K50" s="249"/>
      <c r="L50" s="249"/>
      <c r="M50" s="249"/>
      <c r="N50" s="249"/>
      <c r="O50" s="249"/>
      <c r="P50" s="249"/>
      <c r="Q50" s="249"/>
      <c r="R50" s="249"/>
      <c r="S50" s="250"/>
    </row>
    <row r="51" spans="1:20" ht="10.5" customHeight="1">
      <c r="A51" s="7"/>
      <c r="B51" s="248" t="s">
        <v>133</v>
      </c>
      <c r="C51" s="249">
        <v>4139</v>
      </c>
      <c r="D51" s="249">
        <v>4640</v>
      </c>
      <c r="E51" s="249">
        <v>4161</v>
      </c>
      <c r="F51" s="249">
        <v>3799</v>
      </c>
      <c r="G51" s="249">
        <v>3228</v>
      </c>
      <c r="H51" s="249">
        <v>4063</v>
      </c>
      <c r="I51" s="249">
        <v>4534</v>
      </c>
      <c r="J51" s="249">
        <v>3979.7</v>
      </c>
      <c r="K51" s="249">
        <v>4010.8</v>
      </c>
      <c r="L51" s="249">
        <v>4040.2</v>
      </c>
      <c r="M51" s="249">
        <v>4356.1000000000004</v>
      </c>
      <c r="N51" s="249">
        <v>4261.5</v>
      </c>
      <c r="O51" s="249">
        <v>3951.5</v>
      </c>
      <c r="P51" s="249">
        <v>3835.6</v>
      </c>
      <c r="Q51" s="249">
        <v>4640.8999999999996</v>
      </c>
      <c r="R51" s="249">
        <v>4397.8999999999996</v>
      </c>
      <c r="S51" s="250">
        <v>4367.3999999999996</v>
      </c>
    </row>
    <row r="52" spans="1:20" ht="11.85" customHeight="1">
      <c r="A52" s="7"/>
      <c r="B52" s="248" t="s">
        <v>159</v>
      </c>
      <c r="C52" s="249">
        <v>163</v>
      </c>
      <c r="D52" s="249">
        <v>134</v>
      </c>
      <c r="E52" s="249">
        <v>133</v>
      </c>
      <c r="F52" s="249">
        <v>126</v>
      </c>
      <c r="G52" s="249">
        <v>166</v>
      </c>
      <c r="H52" s="249">
        <v>138</v>
      </c>
      <c r="I52" s="249">
        <v>144</v>
      </c>
      <c r="J52" s="249">
        <v>150.69999999999999</v>
      </c>
      <c r="K52" s="249">
        <v>134.80000000000001</v>
      </c>
      <c r="L52" s="249">
        <v>118</v>
      </c>
      <c r="M52" s="249">
        <v>151.6</v>
      </c>
      <c r="N52" s="249">
        <v>108.4</v>
      </c>
      <c r="O52" s="249">
        <v>106.3</v>
      </c>
      <c r="P52" s="249">
        <v>106.7</v>
      </c>
      <c r="Q52" s="249">
        <v>142.1</v>
      </c>
      <c r="R52" s="249">
        <v>126.7</v>
      </c>
      <c r="S52" s="250">
        <v>85.3</v>
      </c>
    </row>
    <row r="53" spans="1:20" ht="10.5" customHeight="1">
      <c r="A53" s="7"/>
      <c r="B53" s="248" t="s">
        <v>134</v>
      </c>
      <c r="C53" s="249">
        <v>470</v>
      </c>
      <c r="D53" s="249">
        <v>548</v>
      </c>
      <c r="E53" s="249">
        <v>533</v>
      </c>
      <c r="F53" s="249">
        <v>412</v>
      </c>
      <c r="G53" s="249">
        <v>538</v>
      </c>
      <c r="H53" s="249">
        <v>491</v>
      </c>
      <c r="I53" s="249">
        <v>518</v>
      </c>
      <c r="J53" s="249">
        <v>427.2</v>
      </c>
      <c r="K53" s="249">
        <v>452.3</v>
      </c>
      <c r="L53" s="249">
        <v>448.6</v>
      </c>
      <c r="M53" s="249">
        <v>583</v>
      </c>
      <c r="N53" s="249">
        <v>598.70000000000005</v>
      </c>
      <c r="O53" s="249">
        <v>531.29999999999995</v>
      </c>
      <c r="P53" s="249">
        <v>630.6</v>
      </c>
      <c r="Q53" s="249">
        <v>372.5</v>
      </c>
      <c r="R53" s="249">
        <v>343.8</v>
      </c>
      <c r="S53" s="250">
        <v>204.4</v>
      </c>
    </row>
    <row r="54" spans="1:20" ht="10.5" customHeight="1">
      <c r="A54" s="7"/>
      <c r="B54" s="248" t="s">
        <v>135</v>
      </c>
      <c r="C54" s="249">
        <v>4771</v>
      </c>
      <c r="D54" s="249">
        <v>4784</v>
      </c>
      <c r="E54" s="249">
        <v>5209</v>
      </c>
      <c r="F54" s="249">
        <v>3985</v>
      </c>
      <c r="G54" s="249">
        <v>3654</v>
      </c>
      <c r="H54" s="249">
        <v>4174</v>
      </c>
      <c r="I54" s="249">
        <v>4117</v>
      </c>
      <c r="J54" s="249">
        <v>4041.4</v>
      </c>
      <c r="K54" s="249">
        <v>4269.8999999999996</v>
      </c>
      <c r="L54" s="249">
        <v>4402</v>
      </c>
      <c r="M54" s="249">
        <v>4815.8999999999996</v>
      </c>
      <c r="N54" s="249">
        <v>4748.7</v>
      </c>
      <c r="O54" s="249">
        <v>4708.3999999999996</v>
      </c>
      <c r="P54" s="249">
        <v>4091.6</v>
      </c>
      <c r="Q54" s="249">
        <v>4984.3999999999996</v>
      </c>
      <c r="R54" s="249">
        <v>4397.1000000000004</v>
      </c>
      <c r="S54" s="250">
        <v>3352.3</v>
      </c>
    </row>
    <row r="55" spans="1:20" ht="10.5" customHeight="1">
      <c r="A55" s="7"/>
      <c r="B55" s="248" t="s">
        <v>136</v>
      </c>
      <c r="C55" s="249">
        <v>417</v>
      </c>
      <c r="D55" s="249">
        <v>481</v>
      </c>
      <c r="E55" s="249">
        <v>524</v>
      </c>
      <c r="F55" s="249">
        <v>458</v>
      </c>
      <c r="G55" s="249">
        <v>361</v>
      </c>
      <c r="H55" s="249">
        <v>435</v>
      </c>
      <c r="I55" s="249">
        <v>507</v>
      </c>
      <c r="J55" s="249">
        <v>637.79999999999995</v>
      </c>
      <c r="K55" s="249">
        <v>516</v>
      </c>
      <c r="L55" s="249">
        <v>607.79999999999995</v>
      </c>
      <c r="M55" s="249">
        <v>697.6</v>
      </c>
      <c r="N55" s="249">
        <v>738.9</v>
      </c>
      <c r="O55" s="249">
        <v>720.6</v>
      </c>
      <c r="P55" s="249">
        <v>455.8</v>
      </c>
      <c r="Q55" s="249">
        <v>671.3</v>
      </c>
      <c r="R55" s="249">
        <v>631.70000000000005</v>
      </c>
      <c r="S55" s="250">
        <v>470.7</v>
      </c>
    </row>
    <row r="56" spans="1:20" ht="11.25" customHeight="1">
      <c r="A56" s="7"/>
      <c r="B56" s="244" t="s">
        <v>150</v>
      </c>
      <c r="C56" s="249">
        <v>1755</v>
      </c>
      <c r="D56" s="249">
        <v>1684</v>
      </c>
      <c r="E56" s="249">
        <v>1858</v>
      </c>
      <c r="F56" s="249">
        <v>1271</v>
      </c>
      <c r="G56" s="249">
        <v>1139</v>
      </c>
      <c r="H56" s="249">
        <v>1969</v>
      </c>
      <c r="I56" s="249">
        <v>1895</v>
      </c>
      <c r="J56" s="249">
        <v>1921.9</v>
      </c>
      <c r="K56" s="249">
        <v>1807.8</v>
      </c>
      <c r="L56" s="249">
        <v>2438.3000000000002</v>
      </c>
      <c r="M56" s="249">
        <v>2359.1</v>
      </c>
      <c r="N56" s="249">
        <v>2475.3000000000002</v>
      </c>
      <c r="O56" s="249">
        <v>2788.2</v>
      </c>
      <c r="P56" s="249">
        <v>3166.2</v>
      </c>
      <c r="Q56" s="249">
        <v>3325.5</v>
      </c>
      <c r="R56" s="249">
        <v>2746.5</v>
      </c>
      <c r="S56" s="250">
        <v>2834.7</v>
      </c>
    </row>
    <row r="57" spans="1:20" ht="10.5" customHeight="1">
      <c r="A57" s="7"/>
      <c r="B57" s="248" t="s">
        <v>96</v>
      </c>
      <c r="C57" s="249"/>
      <c r="D57" s="249"/>
      <c r="E57" s="249"/>
      <c r="F57" s="249"/>
      <c r="G57" s="249"/>
      <c r="H57" s="249"/>
      <c r="I57" s="249"/>
      <c r="J57" s="249"/>
      <c r="K57" s="249"/>
      <c r="L57" s="249"/>
      <c r="M57" s="249"/>
      <c r="N57" s="249"/>
      <c r="O57" s="249"/>
      <c r="P57" s="249"/>
      <c r="Q57" s="249"/>
      <c r="R57" s="249"/>
      <c r="S57" s="250"/>
    </row>
    <row r="58" spans="1:20" ht="11.25" customHeight="1">
      <c r="A58" s="7"/>
      <c r="B58" s="244" t="s">
        <v>185</v>
      </c>
      <c r="C58" s="257">
        <v>107868</v>
      </c>
      <c r="D58" s="257">
        <v>112625</v>
      </c>
      <c r="E58" s="257">
        <v>111072</v>
      </c>
      <c r="F58" s="257">
        <v>106186</v>
      </c>
      <c r="G58" s="257">
        <v>107028</v>
      </c>
      <c r="H58" s="257">
        <v>114631</v>
      </c>
      <c r="I58" s="257">
        <v>112229</v>
      </c>
      <c r="J58" s="257">
        <v>115201.4</v>
      </c>
      <c r="K58" s="257">
        <v>114802.3</v>
      </c>
      <c r="L58" s="257">
        <v>120930.4</v>
      </c>
      <c r="M58" s="257">
        <v>128882.5</v>
      </c>
      <c r="N58" s="257">
        <v>126470.8</v>
      </c>
      <c r="O58" s="257">
        <v>126945.9</v>
      </c>
      <c r="P58" s="257">
        <v>125243.4</v>
      </c>
      <c r="Q58" s="257">
        <v>130548.8</v>
      </c>
      <c r="R58" s="257">
        <v>125184.4</v>
      </c>
      <c r="S58" s="258">
        <v>121537</v>
      </c>
    </row>
    <row r="59" spans="1:20" s="164" customFormat="1" ht="2.25" customHeight="1">
      <c r="A59" s="181"/>
      <c r="B59" s="211"/>
      <c r="C59" s="182"/>
      <c r="D59" s="182"/>
      <c r="E59" s="182"/>
      <c r="F59" s="182"/>
      <c r="G59" s="182"/>
      <c r="H59" s="182"/>
      <c r="I59" s="182"/>
      <c r="J59" s="212"/>
      <c r="K59" s="212"/>
      <c r="L59" s="213"/>
      <c r="M59" s="213"/>
      <c r="N59" s="213"/>
      <c r="O59" s="213"/>
      <c r="P59" s="213"/>
      <c r="Q59" s="213"/>
      <c r="R59" s="213"/>
      <c r="S59" s="214"/>
      <c r="T59" s="1"/>
    </row>
    <row r="60" spans="1:20" ht="10.5" customHeight="1">
      <c r="A60" s="14" t="s">
        <v>179</v>
      </c>
      <c r="B60" s="215"/>
      <c r="C60" s="216"/>
      <c r="D60" s="216"/>
      <c r="E60" s="216"/>
      <c r="F60" s="216"/>
      <c r="G60" s="240"/>
      <c r="H60" s="240"/>
      <c r="I60" s="1"/>
      <c r="J60" s="189"/>
      <c r="S60" s="241" t="s">
        <v>180</v>
      </c>
    </row>
    <row r="61" spans="1:20" ht="10.5" customHeight="1">
      <c r="A61" s="3"/>
      <c r="C61" s="15"/>
      <c r="D61" s="15"/>
      <c r="E61" s="15"/>
      <c r="F61" s="15"/>
      <c r="G61" s="15"/>
      <c r="H61" s="15"/>
      <c r="T61" s="190"/>
    </row>
    <row r="62" spans="1:20" ht="10.5" customHeight="1">
      <c r="A62" s="7"/>
      <c r="B62" s="179"/>
      <c r="C62" s="180"/>
      <c r="D62" s="180"/>
      <c r="E62" s="180"/>
      <c r="F62" s="180"/>
      <c r="G62" s="180"/>
      <c r="H62" s="180"/>
      <c r="I62" s="180"/>
      <c r="J62" s="180"/>
      <c r="K62" s="180"/>
      <c r="L62" s="180"/>
      <c r="M62" s="180"/>
      <c r="N62" s="180"/>
      <c r="O62" s="180"/>
      <c r="P62" s="180"/>
      <c r="Q62" s="180"/>
      <c r="R62" s="180"/>
      <c r="S62" s="180"/>
      <c r="T62" s="189"/>
    </row>
    <row r="63" spans="1:20" ht="10.5" customHeight="1">
      <c r="A63" s="7"/>
      <c r="B63" s="179"/>
      <c r="C63" s="180"/>
      <c r="D63" s="180"/>
      <c r="E63" s="180"/>
      <c r="F63" s="180"/>
      <c r="G63" s="180"/>
      <c r="H63" s="180"/>
      <c r="I63" s="180"/>
      <c r="J63" s="180"/>
      <c r="K63" s="180"/>
      <c r="L63" s="180"/>
      <c r="M63" s="180"/>
      <c r="N63" s="180"/>
      <c r="O63" s="180"/>
      <c r="P63" s="180"/>
      <c r="Q63" s="180"/>
      <c r="R63" s="180"/>
      <c r="S63" s="180"/>
      <c r="T63" s="190"/>
    </row>
    <row r="64" spans="1:20" ht="10.5" customHeight="1">
      <c r="A64" s="7"/>
      <c r="B64" s="179"/>
      <c r="C64" s="193"/>
      <c r="D64" s="193"/>
      <c r="E64" s="193"/>
      <c r="F64" s="193"/>
      <c r="G64" s="193"/>
      <c r="H64" s="193"/>
      <c r="I64" s="193"/>
      <c r="J64" s="180"/>
      <c r="K64" s="180"/>
      <c r="L64" s="209"/>
      <c r="M64" s="209"/>
      <c r="N64" s="209"/>
      <c r="O64" s="209"/>
      <c r="P64" s="209"/>
      <c r="Q64" s="209"/>
      <c r="R64" s="209"/>
      <c r="T64" s="190"/>
    </row>
    <row r="65" spans="1:20" ht="10.5" customHeight="1">
      <c r="A65" s="7"/>
      <c r="C65" s="1"/>
      <c r="D65" s="1"/>
      <c r="E65" s="1"/>
      <c r="F65" s="1"/>
      <c r="G65" s="1"/>
      <c r="H65" s="1"/>
      <c r="I65" s="1"/>
      <c r="T65" s="189"/>
    </row>
    <row r="66" spans="1:20" ht="10.5" customHeight="1">
      <c r="A66" s="7"/>
      <c r="C66" s="1"/>
      <c r="D66" s="1"/>
      <c r="E66" s="1"/>
      <c r="F66" s="1"/>
      <c r="G66" s="1"/>
      <c r="H66" s="1"/>
      <c r="I66" s="1"/>
      <c r="T66" s="190"/>
    </row>
    <row r="67" spans="1:20" ht="10.5" customHeight="1">
      <c r="A67" s="7"/>
      <c r="C67" s="1"/>
      <c r="D67" s="1"/>
      <c r="E67" s="1"/>
      <c r="F67" s="1"/>
      <c r="G67" s="1"/>
      <c r="H67" s="1"/>
      <c r="I67" s="1"/>
      <c r="T67" s="190"/>
    </row>
    <row r="68" spans="1:20" ht="10.7" customHeight="1">
      <c r="A68" s="7"/>
      <c r="C68" s="1"/>
      <c r="D68" s="1"/>
      <c r="E68" s="1"/>
      <c r="F68" s="1"/>
      <c r="G68" s="1"/>
      <c r="H68" s="1"/>
      <c r="I68" s="1"/>
      <c r="T68" s="189"/>
    </row>
    <row r="69" spans="1:20" ht="10.7" customHeight="1">
      <c r="A69" s="7"/>
      <c r="C69" s="1"/>
      <c r="D69" s="1"/>
      <c r="E69" s="1"/>
      <c r="F69" s="1"/>
      <c r="G69" s="1"/>
      <c r="H69" s="1"/>
      <c r="I69" s="1"/>
      <c r="T69" s="189"/>
    </row>
    <row r="70" spans="1:20" ht="10.7" customHeight="1">
      <c r="A70" s="7"/>
      <c r="C70" s="1"/>
      <c r="D70" s="1"/>
      <c r="E70" s="1"/>
      <c r="F70" s="1"/>
      <c r="G70" s="1"/>
      <c r="H70" s="1"/>
      <c r="I70" s="1"/>
      <c r="T70" s="189"/>
    </row>
    <row r="71" spans="1:20" ht="10.7" customHeight="1">
      <c r="A71" s="7"/>
      <c r="C71" s="1"/>
      <c r="D71" s="1"/>
      <c r="E71" s="1"/>
      <c r="F71" s="1"/>
      <c r="G71" s="1"/>
      <c r="H71" s="1"/>
      <c r="I71" s="1"/>
      <c r="T71" s="189"/>
    </row>
    <row r="72" spans="1:20" ht="10.7" customHeight="1">
      <c r="A72" s="7"/>
      <c r="C72" s="1"/>
      <c r="D72" s="1"/>
      <c r="E72" s="1"/>
      <c r="F72" s="1"/>
      <c r="G72" s="1"/>
      <c r="H72" s="1"/>
      <c r="I72" s="1"/>
      <c r="T72" s="189"/>
    </row>
    <row r="73" spans="1:20" ht="11.25" customHeight="1">
      <c r="A73" s="7"/>
      <c r="C73" s="1"/>
      <c r="D73" s="1"/>
      <c r="E73" s="1"/>
      <c r="F73" s="1"/>
      <c r="G73" s="1"/>
      <c r="H73" s="1"/>
      <c r="I73" s="1"/>
      <c r="T73" s="189"/>
    </row>
    <row r="74" spans="1:20" ht="10.5" customHeight="1">
      <c r="A74" s="7"/>
      <c r="C74" s="1"/>
      <c r="D74" s="1"/>
      <c r="E74" s="1"/>
      <c r="F74" s="1"/>
      <c r="G74" s="1"/>
      <c r="H74" s="1"/>
      <c r="I74" s="1"/>
      <c r="T74" s="189"/>
    </row>
    <row r="75" spans="1:20" ht="10.5" customHeight="1">
      <c r="A75" s="7"/>
      <c r="C75" s="1"/>
      <c r="D75" s="1"/>
      <c r="E75" s="1"/>
      <c r="F75" s="1"/>
      <c r="G75" s="1"/>
      <c r="H75" s="1"/>
      <c r="I75" s="1"/>
      <c r="T75" s="189"/>
    </row>
    <row r="76" spans="1:20" ht="3" customHeight="1">
      <c r="A76" s="12"/>
      <c r="C76" s="1"/>
      <c r="D76" s="1"/>
      <c r="E76" s="1"/>
      <c r="F76" s="1"/>
      <c r="G76" s="1"/>
      <c r="H76" s="1"/>
      <c r="I76" s="1"/>
      <c r="T76" s="190"/>
    </row>
    <row r="77" spans="1:20" ht="11.25" customHeight="1">
      <c r="A77" s="14"/>
      <c r="C77" s="1"/>
      <c r="D77" s="1"/>
      <c r="E77" s="1"/>
      <c r="F77" s="1"/>
      <c r="G77" s="1"/>
      <c r="H77" s="1"/>
      <c r="I77" s="1"/>
      <c r="T77" s="190"/>
    </row>
    <row r="78" spans="1:20">
      <c r="C78" s="1"/>
      <c r="D78" s="1"/>
      <c r="E78" s="1"/>
      <c r="F78" s="1"/>
      <c r="G78" s="1"/>
      <c r="H78" s="1"/>
      <c r="I78" s="1"/>
      <c r="T78" s="189"/>
    </row>
    <row r="79" spans="1:20">
      <c r="C79" s="1"/>
      <c r="D79" s="1"/>
      <c r="E79" s="1"/>
      <c r="F79" s="1"/>
      <c r="G79" s="1"/>
      <c r="H79" s="1"/>
      <c r="I79" s="1"/>
      <c r="T79" s="190"/>
    </row>
    <row r="80" spans="1:20">
      <c r="C80" s="1"/>
      <c r="D80" s="1"/>
      <c r="E80" s="1"/>
      <c r="F80" s="1"/>
      <c r="G80" s="1"/>
      <c r="H80" s="1"/>
      <c r="I80" s="1"/>
      <c r="T80" s="190"/>
    </row>
    <row r="81" spans="3:20">
      <c r="C81" s="1"/>
      <c r="D81" s="1"/>
      <c r="E81" s="1"/>
      <c r="F81" s="1"/>
      <c r="G81" s="1"/>
      <c r="H81" s="1"/>
      <c r="I81" s="1"/>
      <c r="T81" s="189"/>
    </row>
    <row r="82" spans="3:20">
      <c r="J82" s="11"/>
      <c r="K82" s="11"/>
      <c r="L82" s="11"/>
      <c r="M82" s="11"/>
      <c r="N82" s="11"/>
      <c r="O82" s="11"/>
      <c r="P82" s="11"/>
      <c r="Q82" s="11"/>
      <c r="R82" s="11"/>
      <c r="S82" s="4"/>
      <c r="T82" s="188"/>
    </row>
    <row r="83" spans="3:20">
      <c r="T83" s="191"/>
    </row>
    <row r="84" spans="3:20">
      <c r="T84" s="191"/>
    </row>
    <row r="85" spans="3:20" ht="15.75">
      <c r="T85" s="192" t="s">
        <v>97</v>
      </c>
    </row>
    <row r="86" spans="3:20">
      <c r="T86" s="139" t="s">
        <v>98</v>
      </c>
    </row>
    <row r="87" spans="3:20">
      <c r="T87" s="139" t="s">
        <v>99</v>
      </c>
    </row>
    <row r="88" spans="3:20">
      <c r="T88" s="139" t="s">
        <v>100</v>
      </c>
    </row>
    <row r="89" spans="3:20">
      <c r="T89" s="139" t="s">
        <v>101</v>
      </c>
    </row>
    <row r="90" spans="3:20">
      <c r="T90" s="139" t="s">
        <v>102</v>
      </c>
    </row>
  </sheetData>
  <mergeCells count="2">
    <mergeCell ref="A1:S1"/>
    <mergeCell ref="A2:S2"/>
  </mergeCells>
  <pageMargins left="1.5748031496062993" right="1.6535433070866143" top="0.59055118110236227" bottom="2.2834645669291338"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T62"/>
  <sheetViews>
    <sheetView zoomScale="140" zoomScaleNormal="140" workbookViewId="0">
      <selection sqref="A1:S1"/>
    </sheetView>
  </sheetViews>
  <sheetFormatPr baseColWidth="10" defaultColWidth="11.42578125" defaultRowHeight="12.75" outlineLevelCol="1"/>
  <cols>
    <col min="1" max="1" width="0.5703125" style="1" customWidth="1"/>
    <col min="2" max="2" width="17.85546875" style="1" customWidth="1"/>
    <col min="3" max="5" width="6.7109375" style="1" hidden="1" customWidth="1" outlineLevel="1"/>
    <col min="6" max="6" width="6.7109375" style="1" customWidth="1" collapsed="1"/>
    <col min="7" max="9" width="6.7109375" style="1" hidden="1" customWidth="1" outlineLevel="1"/>
    <col min="10" max="10" width="6.7109375" style="167" hidden="1" customWidth="1" outlineLevel="1"/>
    <col min="11" max="13" width="6.7109375" style="1" hidden="1" customWidth="1" outlineLevel="1"/>
    <col min="14" max="14" width="6.7109375" style="1" customWidth="1" collapsed="1"/>
    <col min="15" max="18" width="6.7109375" style="1" customWidth="1"/>
    <col min="19" max="19" width="6.85546875" style="197" customWidth="1"/>
    <col min="20" max="16384" width="11.42578125" style="1"/>
  </cols>
  <sheetData>
    <row r="1" spans="1:20" s="139" customFormat="1" ht="12.75" customHeight="1">
      <c r="A1" s="294" t="s">
        <v>161</v>
      </c>
      <c r="B1" s="294"/>
      <c r="C1" s="294"/>
      <c r="D1" s="294"/>
      <c r="E1" s="294"/>
      <c r="F1" s="294"/>
      <c r="G1" s="294"/>
      <c r="H1" s="294"/>
      <c r="I1" s="294"/>
      <c r="J1" s="294"/>
      <c r="K1" s="294"/>
      <c r="L1" s="294"/>
      <c r="M1" s="294"/>
      <c r="N1" s="294"/>
      <c r="O1" s="294"/>
      <c r="P1" s="294"/>
      <c r="Q1" s="294"/>
      <c r="R1" s="294"/>
      <c r="S1" s="294"/>
      <c r="T1" s="1"/>
    </row>
    <row r="2" spans="1:20" ht="12.75" customHeight="1">
      <c r="A2" s="293" t="s">
        <v>122</v>
      </c>
      <c r="B2" s="293"/>
      <c r="C2" s="293"/>
      <c r="D2" s="293"/>
      <c r="E2" s="293"/>
      <c r="F2" s="293"/>
      <c r="G2" s="293"/>
      <c r="H2" s="293"/>
      <c r="I2" s="293"/>
      <c r="J2" s="293"/>
      <c r="K2" s="293"/>
      <c r="L2" s="293"/>
      <c r="M2" s="293"/>
      <c r="N2" s="293"/>
      <c r="O2" s="293"/>
      <c r="P2" s="293"/>
      <c r="Q2" s="293"/>
      <c r="R2" s="293"/>
      <c r="S2" s="293"/>
    </row>
    <row r="3" spans="1:20" ht="4.5" customHeight="1">
      <c r="C3" s="166"/>
      <c r="D3" s="166"/>
      <c r="E3" s="166"/>
      <c r="F3" s="166"/>
      <c r="G3" s="166"/>
      <c r="H3" s="166"/>
      <c r="I3" s="166"/>
      <c r="L3" s="166"/>
      <c r="M3" s="166"/>
      <c r="N3" s="166"/>
      <c r="O3" s="166"/>
      <c r="P3" s="166"/>
      <c r="Q3" s="166"/>
      <c r="R3" s="166"/>
      <c r="S3" s="198"/>
    </row>
    <row r="4" spans="1:20" ht="12.75" customHeight="1">
      <c r="A4" s="5"/>
      <c r="B4" s="6" t="s">
        <v>0</v>
      </c>
      <c r="C4" s="233">
        <v>2007</v>
      </c>
      <c r="D4" s="233">
        <v>2008</v>
      </c>
      <c r="E4" s="233">
        <v>2009</v>
      </c>
      <c r="F4" s="165" t="s">
        <v>184</v>
      </c>
      <c r="G4" s="232">
        <v>2011</v>
      </c>
      <c r="H4" s="165">
        <v>2012</v>
      </c>
      <c r="I4" s="165">
        <v>2013</v>
      </c>
      <c r="J4" s="165">
        <v>2014</v>
      </c>
      <c r="K4" s="165">
        <v>2015</v>
      </c>
      <c r="L4" s="165">
        <v>2016</v>
      </c>
      <c r="M4" s="165">
        <v>2017</v>
      </c>
      <c r="N4" s="165">
        <v>2018</v>
      </c>
      <c r="O4" s="165">
        <v>2019</v>
      </c>
      <c r="P4" s="165">
        <v>2020</v>
      </c>
      <c r="Q4" s="165">
        <v>2021</v>
      </c>
      <c r="R4" s="165">
        <v>2022</v>
      </c>
      <c r="S4" s="165">
        <v>2023</v>
      </c>
    </row>
    <row r="5" spans="1:20" ht="2.25" customHeight="1">
      <c r="A5" s="7"/>
      <c r="B5" s="178"/>
      <c r="C5" s="9"/>
      <c r="D5" s="9"/>
      <c r="E5" s="9"/>
      <c r="F5" s="167"/>
      <c r="G5" s="9"/>
      <c r="H5" s="9"/>
      <c r="I5" s="9"/>
      <c r="J5" s="9"/>
      <c r="K5" s="200"/>
      <c r="L5" s="217"/>
      <c r="M5" s="217"/>
      <c r="N5" s="217"/>
      <c r="O5" s="217"/>
      <c r="P5" s="217"/>
      <c r="Q5" s="217"/>
      <c r="R5" s="217"/>
      <c r="S5" s="218"/>
    </row>
    <row r="6" spans="1:20" s="169" customFormat="1" ht="11.25" customHeight="1">
      <c r="A6" s="168"/>
      <c r="B6" s="244" t="s">
        <v>103</v>
      </c>
      <c r="C6" s="261"/>
      <c r="D6" s="261"/>
      <c r="E6" s="261"/>
      <c r="F6" s="261"/>
      <c r="G6" s="261"/>
      <c r="H6" s="261"/>
      <c r="I6" s="261"/>
      <c r="J6" s="261"/>
      <c r="K6" s="262"/>
      <c r="L6" s="253"/>
      <c r="M6" s="253"/>
      <c r="N6" s="253"/>
      <c r="O6" s="253"/>
      <c r="P6" s="253"/>
      <c r="Q6" s="253"/>
      <c r="R6" s="253"/>
      <c r="S6" s="263"/>
      <c r="T6" s="202"/>
    </row>
    <row r="7" spans="1:20" s="169" customFormat="1" ht="10.5" customHeight="1">
      <c r="A7" s="168"/>
      <c r="B7" s="248" t="s">
        <v>139</v>
      </c>
      <c r="C7" s="259">
        <v>269.2</v>
      </c>
      <c r="D7" s="259">
        <v>259.8</v>
      </c>
      <c r="E7" s="259">
        <v>283.89999999999998</v>
      </c>
      <c r="F7" s="259">
        <v>276.3</v>
      </c>
      <c r="G7" s="259">
        <v>269.10000000000002</v>
      </c>
      <c r="H7" s="259">
        <v>327.39999999999998</v>
      </c>
      <c r="I7" s="259">
        <v>291.89999999999998</v>
      </c>
      <c r="J7" s="259">
        <v>299.2</v>
      </c>
      <c r="K7" s="259">
        <v>295.60000000000002</v>
      </c>
      <c r="L7" s="259">
        <v>283.60000000000002</v>
      </c>
      <c r="M7" s="259">
        <v>276.89999999999998</v>
      </c>
      <c r="N7" s="259">
        <v>269.8</v>
      </c>
      <c r="O7" s="259">
        <v>293</v>
      </c>
      <c r="P7" s="259">
        <v>275.2</v>
      </c>
      <c r="Q7" s="259">
        <v>287.89999999999998</v>
      </c>
      <c r="R7" s="259">
        <v>295.39999999999998</v>
      </c>
      <c r="S7" s="260">
        <v>285.57541205277198</v>
      </c>
      <c r="T7" s="179"/>
    </row>
    <row r="8" spans="1:20" s="169" customFormat="1" ht="10.5" customHeight="1">
      <c r="A8" s="168"/>
      <c r="B8" s="248" t="s">
        <v>140</v>
      </c>
      <c r="C8" s="259">
        <v>138.1</v>
      </c>
      <c r="D8" s="259">
        <v>139.69999999999999</v>
      </c>
      <c r="E8" s="259">
        <v>170.6</v>
      </c>
      <c r="F8" s="259">
        <v>135.6</v>
      </c>
      <c r="G8" s="259">
        <v>122.2</v>
      </c>
      <c r="H8" s="259">
        <v>149.9</v>
      </c>
      <c r="I8" s="259">
        <v>139.5</v>
      </c>
      <c r="J8" s="259">
        <v>133.4</v>
      </c>
      <c r="K8" s="259">
        <v>135.9</v>
      </c>
      <c r="L8" s="259">
        <v>135.5</v>
      </c>
      <c r="M8" s="259">
        <v>135.80000000000001</v>
      </c>
      <c r="N8" s="259">
        <v>129.1</v>
      </c>
      <c r="O8" s="259">
        <v>137.69999999999999</v>
      </c>
      <c r="P8" s="259">
        <v>141.30000000000001</v>
      </c>
      <c r="Q8" s="259">
        <v>150.69999999999999</v>
      </c>
      <c r="R8" s="259">
        <v>144</v>
      </c>
      <c r="S8" s="260">
        <v>150.11821517042426</v>
      </c>
      <c r="T8" s="179"/>
    </row>
    <row r="9" spans="1:20" s="169" customFormat="1" ht="10.5" customHeight="1">
      <c r="A9" s="168"/>
      <c r="B9" s="248" t="s">
        <v>141</v>
      </c>
      <c r="C9" s="259">
        <v>455.8</v>
      </c>
      <c r="D9" s="259">
        <v>409.7</v>
      </c>
      <c r="E9" s="259">
        <v>405.6</v>
      </c>
      <c r="F9" s="259">
        <v>399.6</v>
      </c>
      <c r="G9" s="259">
        <v>402.9</v>
      </c>
      <c r="H9" s="259">
        <v>487.2</v>
      </c>
      <c r="I9" s="259">
        <v>465.3</v>
      </c>
      <c r="J9" s="259">
        <v>453.8</v>
      </c>
      <c r="K9" s="259">
        <v>467.4</v>
      </c>
      <c r="L9" s="259">
        <v>444.5</v>
      </c>
      <c r="M9" s="259">
        <v>465.8</v>
      </c>
      <c r="N9" s="259">
        <v>421.9</v>
      </c>
      <c r="O9" s="259">
        <v>437.7</v>
      </c>
      <c r="P9" s="259">
        <v>457</v>
      </c>
      <c r="Q9" s="259">
        <v>460.1</v>
      </c>
      <c r="R9" s="259">
        <v>434.4</v>
      </c>
      <c r="S9" s="260">
        <v>408.02389078498294</v>
      </c>
      <c r="T9" s="179"/>
    </row>
    <row r="10" spans="1:20" s="169" customFormat="1" ht="10.5" customHeight="1">
      <c r="A10" s="168"/>
      <c r="B10" s="248" t="s">
        <v>142</v>
      </c>
      <c r="C10" s="259">
        <v>172.4</v>
      </c>
      <c r="D10" s="259">
        <v>167.6</v>
      </c>
      <c r="E10" s="259">
        <v>169.7</v>
      </c>
      <c r="F10" s="259">
        <v>170.3</v>
      </c>
      <c r="G10" s="259">
        <v>162.1</v>
      </c>
      <c r="H10" s="259">
        <v>184</v>
      </c>
      <c r="I10" s="259">
        <v>153.5</v>
      </c>
      <c r="J10" s="259">
        <v>173.3</v>
      </c>
      <c r="K10" s="259">
        <v>155.1</v>
      </c>
      <c r="L10" s="259">
        <v>191.3</v>
      </c>
      <c r="M10" s="259">
        <v>176.1</v>
      </c>
      <c r="N10" s="259">
        <v>159</v>
      </c>
      <c r="O10" s="259">
        <v>165</v>
      </c>
      <c r="P10" s="259">
        <v>169.9</v>
      </c>
      <c r="Q10" s="259">
        <v>177.1</v>
      </c>
      <c r="R10" s="259">
        <v>182.5</v>
      </c>
      <c r="S10" s="260">
        <v>195.78465063001147</v>
      </c>
      <c r="T10" s="179"/>
    </row>
    <row r="11" spans="1:20" s="169" customFormat="1" ht="10.5" customHeight="1">
      <c r="A11" s="168"/>
      <c r="B11" s="248" t="s">
        <v>143</v>
      </c>
      <c r="C11" s="259">
        <v>300.10000000000002</v>
      </c>
      <c r="D11" s="259">
        <v>308</v>
      </c>
      <c r="E11" s="259">
        <v>330.2</v>
      </c>
      <c r="F11" s="259">
        <v>310.39999999999998</v>
      </c>
      <c r="G11" s="259">
        <v>326.5</v>
      </c>
      <c r="H11" s="259">
        <v>398.2</v>
      </c>
      <c r="I11" s="259">
        <v>346.2</v>
      </c>
      <c r="J11" s="259">
        <v>361.5</v>
      </c>
      <c r="K11" s="259">
        <v>368.3</v>
      </c>
      <c r="L11" s="259">
        <v>354.6</v>
      </c>
      <c r="M11" s="259">
        <v>318.5</v>
      </c>
      <c r="N11" s="259">
        <v>321.2</v>
      </c>
      <c r="O11" s="259">
        <v>314.7</v>
      </c>
      <c r="P11" s="259">
        <v>313.8</v>
      </c>
      <c r="Q11" s="259">
        <v>318</v>
      </c>
      <c r="R11" s="259">
        <v>312.89999999999998</v>
      </c>
      <c r="S11" s="260">
        <v>330.69014891179842</v>
      </c>
      <c r="T11" s="179"/>
    </row>
    <row r="12" spans="1:20" s="169" customFormat="1" ht="10.5" customHeight="1">
      <c r="A12" s="168"/>
      <c r="B12" s="248" t="s">
        <v>144</v>
      </c>
      <c r="C12" s="259">
        <v>172.5</v>
      </c>
      <c r="D12" s="259">
        <v>178.6</v>
      </c>
      <c r="E12" s="259">
        <v>206.7</v>
      </c>
      <c r="F12" s="259">
        <v>212.2</v>
      </c>
      <c r="G12" s="259">
        <v>199.4</v>
      </c>
      <c r="H12" s="259">
        <v>186.5</v>
      </c>
      <c r="I12" s="259">
        <v>171.8</v>
      </c>
      <c r="J12" s="259">
        <v>171.2</v>
      </c>
      <c r="K12" s="259">
        <v>165.6</v>
      </c>
      <c r="L12" s="259">
        <v>164.8</v>
      </c>
      <c r="M12" s="259">
        <v>177.5</v>
      </c>
      <c r="N12" s="259">
        <v>154</v>
      </c>
      <c r="O12" s="259">
        <v>199.4</v>
      </c>
      <c r="P12" s="259">
        <v>209.8</v>
      </c>
      <c r="Q12" s="259">
        <v>210.4</v>
      </c>
      <c r="R12" s="259">
        <v>208.7</v>
      </c>
      <c r="S12" s="260">
        <v>196.91234347048299</v>
      </c>
      <c r="T12" s="179"/>
    </row>
    <row r="13" spans="1:20" s="169" customFormat="1" ht="10.5" customHeight="1">
      <c r="A13" s="168"/>
      <c r="B13" s="248" t="s">
        <v>145</v>
      </c>
      <c r="C13" s="259">
        <v>573.9</v>
      </c>
      <c r="D13" s="259">
        <v>571.1</v>
      </c>
      <c r="E13" s="259">
        <v>618</v>
      </c>
      <c r="F13" s="259">
        <v>599.1</v>
      </c>
      <c r="G13" s="259">
        <v>623.20000000000005</v>
      </c>
      <c r="H13" s="259">
        <v>609.79999999999995</v>
      </c>
      <c r="I13" s="259">
        <v>556</v>
      </c>
      <c r="J13" s="259">
        <v>694.2</v>
      </c>
      <c r="K13" s="259">
        <v>569.1</v>
      </c>
      <c r="L13" s="259">
        <v>564.70000000000005</v>
      </c>
      <c r="M13" s="259">
        <v>643.9</v>
      </c>
      <c r="N13" s="259">
        <v>505.2</v>
      </c>
      <c r="O13" s="259">
        <v>594.1</v>
      </c>
      <c r="P13" s="259">
        <v>567.29999999999995</v>
      </c>
      <c r="Q13" s="259">
        <v>625.29999999999995</v>
      </c>
      <c r="R13" s="259">
        <v>550.79999999999995</v>
      </c>
      <c r="S13" s="260">
        <v>618.48135593220343</v>
      </c>
      <c r="T13" s="203"/>
    </row>
    <row r="14" spans="1:20" s="169" customFormat="1" ht="10.5" customHeight="1">
      <c r="A14" s="168"/>
      <c r="B14" s="248" t="s">
        <v>146</v>
      </c>
      <c r="C14" s="259">
        <v>736.6</v>
      </c>
      <c r="D14" s="259">
        <v>713.4</v>
      </c>
      <c r="E14" s="259">
        <v>809.4</v>
      </c>
      <c r="F14" s="259">
        <v>767.6</v>
      </c>
      <c r="G14" s="259">
        <v>772.3</v>
      </c>
      <c r="H14" s="259">
        <v>761.7</v>
      </c>
      <c r="I14" s="259">
        <v>732</v>
      </c>
      <c r="J14" s="259">
        <v>821.7</v>
      </c>
      <c r="K14" s="259">
        <v>722.4</v>
      </c>
      <c r="L14" s="259">
        <v>698.9</v>
      </c>
      <c r="M14" s="259">
        <v>756</v>
      </c>
      <c r="N14" s="259">
        <v>636.6</v>
      </c>
      <c r="O14" s="259">
        <v>739.7</v>
      </c>
      <c r="P14" s="259">
        <v>749.6</v>
      </c>
      <c r="Q14" s="259">
        <v>786.8</v>
      </c>
      <c r="R14" s="259">
        <v>709.1</v>
      </c>
      <c r="S14" s="260">
        <v>750.78708413398135</v>
      </c>
      <c r="T14" s="179"/>
    </row>
    <row r="15" spans="1:20" s="169" customFormat="1" ht="10.5" customHeight="1">
      <c r="A15" s="168"/>
      <c r="B15" s="248" t="s">
        <v>147</v>
      </c>
      <c r="C15" s="259">
        <v>326.3</v>
      </c>
      <c r="D15" s="259">
        <v>352.3</v>
      </c>
      <c r="E15" s="259">
        <v>346.3</v>
      </c>
      <c r="F15" s="259">
        <v>351.7</v>
      </c>
      <c r="G15" s="259">
        <v>352.3</v>
      </c>
      <c r="H15" s="259">
        <v>377.5</v>
      </c>
      <c r="I15" s="259">
        <v>367.9</v>
      </c>
      <c r="J15" s="259">
        <v>381</v>
      </c>
      <c r="K15" s="259">
        <v>366.7</v>
      </c>
      <c r="L15" s="259">
        <v>386.7</v>
      </c>
      <c r="M15" s="259">
        <v>372</v>
      </c>
      <c r="N15" s="259">
        <v>326</v>
      </c>
      <c r="O15" s="259">
        <v>364.8</v>
      </c>
      <c r="P15" s="259">
        <v>355.8</v>
      </c>
      <c r="Q15" s="259">
        <v>377.4</v>
      </c>
      <c r="R15" s="259">
        <v>378.9</v>
      </c>
      <c r="S15" s="260">
        <v>352.371304040523</v>
      </c>
      <c r="T15" s="179"/>
    </row>
    <row r="16" spans="1:20" s="169" customFormat="1" ht="11.25" customHeight="1">
      <c r="A16" s="168"/>
      <c r="B16" s="244" t="s">
        <v>104</v>
      </c>
      <c r="C16" s="251"/>
      <c r="D16" s="251"/>
      <c r="E16" s="251"/>
      <c r="F16" s="252"/>
      <c r="G16" s="252"/>
      <c r="H16" s="252"/>
      <c r="I16" s="252"/>
      <c r="J16" s="251"/>
      <c r="K16" s="251"/>
      <c r="L16" s="251"/>
      <c r="M16" s="251"/>
      <c r="N16" s="251"/>
      <c r="O16" s="251"/>
      <c r="P16" s="251"/>
      <c r="Q16" s="251"/>
      <c r="R16" s="251"/>
      <c r="S16" s="256"/>
      <c r="T16" s="202"/>
    </row>
    <row r="17" spans="1:20" s="169" customFormat="1" ht="10.5" customHeight="1">
      <c r="A17" s="168"/>
      <c r="B17" s="248" t="s">
        <v>151</v>
      </c>
      <c r="C17" s="251" t="s">
        <v>183</v>
      </c>
      <c r="D17" s="251" t="s">
        <v>183</v>
      </c>
      <c r="E17" s="251" t="s">
        <v>183</v>
      </c>
      <c r="F17" s="251" t="s">
        <v>183</v>
      </c>
      <c r="G17" s="251" t="s">
        <v>183</v>
      </c>
      <c r="H17" s="251" t="s">
        <v>183</v>
      </c>
      <c r="I17" s="251" t="s">
        <v>183</v>
      </c>
      <c r="J17" s="251" t="s">
        <v>183</v>
      </c>
      <c r="K17" s="251" t="s">
        <v>183</v>
      </c>
      <c r="L17" s="251" t="s">
        <v>183</v>
      </c>
      <c r="M17" s="251" t="s">
        <v>183</v>
      </c>
      <c r="N17" s="251" t="s">
        <v>183</v>
      </c>
      <c r="O17" s="251" t="s">
        <v>183</v>
      </c>
      <c r="P17" s="251" t="s">
        <v>183</v>
      </c>
      <c r="Q17" s="251" t="s">
        <v>183</v>
      </c>
      <c r="R17" s="251" t="s">
        <v>183</v>
      </c>
      <c r="S17" s="277" t="s">
        <v>183</v>
      </c>
      <c r="T17" s="219"/>
    </row>
    <row r="18" spans="1:20" s="169" customFormat="1" ht="10.5" customHeight="1">
      <c r="A18" s="168"/>
      <c r="B18" s="248" t="s">
        <v>156</v>
      </c>
      <c r="C18" s="259">
        <v>253.7</v>
      </c>
      <c r="D18" s="259">
        <v>259.89999999999998</v>
      </c>
      <c r="E18" s="259">
        <v>270.3</v>
      </c>
      <c r="F18" s="259">
        <v>281.2</v>
      </c>
      <c r="G18" s="259">
        <v>272.5</v>
      </c>
      <c r="H18" s="259">
        <v>273.7</v>
      </c>
      <c r="I18" s="259">
        <v>278.89999999999998</v>
      </c>
      <c r="J18" s="259">
        <v>265.2</v>
      </c>
      <c r="K18" s="259">
        <v>254.8</v>
      </c>
      <c r="L18" s="259">
        <v>256.89999999999998</v>
      </c>
      <c r="M18" s="259">
        <v>259.3</v>
      </c>
      <c r="N18" s="259">
        <v>236.5</v>
      </c>
      <c r="O18" s="259">
        <v>254.9</v>
      </c>
      <c r="P18" s="259">
        <v>249.4</v>
      </c>
      <c r="Q18" s="259">
        <v>255.6</v>
      </c>
      <c r="R18" s="259">
        <v>246.9</v>
      </c>
      <c r="S18" s="278">
        <v>239.52016404647986</v>
      </c>
      <c r="T18" s="204"/>
    </row>
    <row r="19" spans="1:20" s="169" customFormat="1" ht="10.5" customHeight="1">
      <c r="A19" s="168"/>
      <c r="B19" s="248" t="s">
        <v>157</v>
      </c>
      <c r="C19" s="259">
        <v>266.60000000000002</v>
      </c>
      <c r="D19" s="259">
        <v>223.3</v>
      </c>
      <c r="E19" s="259">
        <v>251.1</v>
      </c>
      <c r="F19" s="259">
        <v>231.4</v>
      </c>
      <c r="G19" s="259">
        <v>277.89999999999998</v>
      </c>
      <c r="H19" s="259">
        <v>440.2</v>
      </c>
      <c r="I19" s="259">
        <v>375.8</v>
      </c>
      <c r="J19" s="259">
        <v>344.2</v>
      </c>
      <c r="K19" s="259">
        <v>351.6</v>
      </c>
      <c r="L19" s="259">
        <v>348.6</v>
      </c>
      <c r="M19" s="259">
        <v>353.3</v>
      </c>
      <c r="N19" s="259">
        <v>352.4</v>
      </c>
      <c r="O19" s="259">
        <v>341.8</v>
      </c>
      <c r="P19" s="259">
        <v>344.4</v>
      </c>
      <c r="Q19" s="259">
        <v>367.1</v>
      </c>
      <c r="R19" s="259">
        <v>363</v>
      </c>
      <c r="S19" s="278">
        <v>354.33882848123466</v>
      </c>
      <c r="T19" s="204"/>
    </row>
    <row r="20" spans="1:20" s="169" customFormat="1" ht="10.5" customHeight="1">
      <c r="A20" s="168"/>
      <c r="B20" s="253" t="s">
        <v>105</v>
      </c>
      <c r="C20" s="259">
        <v>329.2</v>
      </c>
      <c r="D20" s="259">
        <v>314.60000000000002</v>
      </c>
      <c r="E20" s="259">
        <v>325.5</v>
      </c>
      <c r="F20" s="259">
        <v>313</v>
      </c>
      <c r="G20" s="259">
        <v>333.4</v>
      </c>
      <c r="H20" s="259">
        <v>461.3</v>
      </c>
      <c r="I20" s="259">
        <v>402.4</v>
      </c>
      <c r="J20" s="259">
        <v>387.8</v>
      </c>
      <c r="K20" s="259">
        <v>402.4</v>
      </c>
      <c r="L20" s="259">
        <v>381</v>
      </c>
      <c r="M20" s="259">
        <v>400.8</v>
      </c>
      <c r="N20" s="259">
        <v>387.9</v>
      </c>
      <c r="O20" s="259">
        <v>425</v>
      </c>
      <c r="P20" s="259">
        <v>460.4</v>
      </c>
      <c r="Q20" s="259">
        <v>349.6</v>
      </c>
      <c r="R20" s="259">
        <v>393.7</v>
      </c>
      <c r="S20" s="278">
        <v>361.06708106708106</v>
      </c>
      <c r="T20" s="205"/>
    </row>
    <row r="21" spans="1:20" s="169" customFormat="1" ht="10.5" customHeight="1">
      <c r="A21" s="168"/>
      <c r="B21" s="253" t="s">
        <v>106</v>
      </c>
      <c r="C21" s="259">
        <v>88.8</v>
      </c>
      <c r="D21" s="259">
        <v>90.9</v>
      </c>
      <c r="E21" s="259">
        <v>89.1</v>
      </c>
      <c r="F21" s="259">
        <v>76.400000000000006</v>
      </c>
      <c r="G21" s="259">
        <v>79.599999999999994</v>
      </c>
      <c r="H21" s="259">
        <v>65.8</v>
      </c>
      <c r="I21" s="259">
        <v>62.3</v>
      </c>
      <c r="J21" s="259">
        <v>65.900000000000006</v>
      </c>
      <c r="K21" s="259">
        <v>58.5</v>
      </c>
      <c r="L21" s="259">
        <v>55.9</v>
      </c>
      <c r="M21" s="259">
        <v>58.5</v>
      </c>
      <c r="N21" s="259">
        <v>54.9</v>
      </c>
      <c r="O21" s="259">
        <v>50</v>
      </c>
      <c r="P21" s="259">
        <v>49.8</v>
      </c>
      <c r="Q21" s="259">
        <v>52</v>
      </c>
      <c r="R21" s="259">
        <v>49.9</v>
      </c>
      <c r="S21" s="278">
        <v>49.932595573440643</v>
      </c>
      <c r="T21" s="206"/>
    </row>
    <row r="22" spans="1:20" s="169" customFormat="1" ht="10.5" customHeight="1">
      <c r="A22" s="168"/>
      <c r="B22" s="248" t="s">
        <v>148</v>
      </c>
      <c r="C22" s="259">
        <v>281.60000000000002</v>
      </c>
      <c r="D22" s="259">
        <v>295.10000000000002</v>
      </c>
      <c r="E22" s="259">
        <v>299.89999999999998</v>
      </c>
      <c r="F22" s="259">
        <v>278.39999999999998</v>
      </c>
      <c r="G22" s="259">
        <v>277.39999999999998</v>
      </c>
      <c r="H22" s="259">
        <v>383.6</v>
      </c>
      <c r="I22" s="259">
        <v>351.9</v>
      </c>
      <c r="J22" s="259">
        <v>344.5</v>
      </c>
      <c r="K22" s="259">
        <v>339.6</v>
      </c>
      <c r="L22" s="259">
        <v>315.60000000000002</v>
      </c>
      <c r="M22" s="259">
        <v>311.5</v>
      </c>
      <c r="N22" s="259">
        <v>314.39999999999998</v>
      </c>
      <c r="O22" s="259">
        <v>332.6</v>
      </c>
      <c r="P22" s="259">
        <v>325.10000000000002</v>
      </c>
      <c r="Q22" s="259">
        <v>322.10000000000002</v>
      </c>
      <c r="R22" s="259">
        <v>319.89999999999998</v>
      </c>
      <c r="S22" s="278">
        <v>312.7939646201873</v>
      </c>
      <c r="T22" s="204"/>
    </row>
    <row r="23" spans="1:20" s="169" customFormat="1" ht="10.5" customHeight="1">
      <c r="A23" s="168"/>
      <c r="B23" s="248" t="s">
        <v>149</v>
      </c>
      <c r="C23" s="259">
        <v>241.4</v>
      </c>
      <c r="D23" s="259">
        <v>257.10000000000002</v>
      </c>
      <c r="E23" s="259">
        <v>265.10000000000002</v>
      </c>
      <c r="F23" s="259">
        <v>253.8</v>
      </c>
      <c r="G23" s="259">
        <v>235.6</v>
      </c>
      <c r="H23" s="259">
        <v>282.39999999999998</v>
      </c>
      <c r="I23" s="259">
        <v>255.6</v>
      </c>
      <c r="J23" s="259">
        <v>272.60000000000002</v>
      </c>
      <c r="K23" s="259">
        <v>264.5</v>
      </c>
      <c r="L23" s="259">
        <v>259.3</v>
      </c>
      <c r="M23" s="259">
        <v>254.2</v>
      </c>
      <c r="N23" s="259">
        <v>241.4</v>
      </c>
      <c r="O23" s="259">
        <v>257.89999999999998</v>
      </c>
      <c r="P23" s="259">
        <v>263.8</v>
      </c>
      <c r="Q23" s="259">
        <v>266.89999999999998</v>
      </c>
      <c r="R23" s="259">
        <v>263.39999999999998</v>
      </c>
      <c r="S23" s="278">
        <v>255.56660706303086</v>
      </c>
      <c r="T23" s="204"/>
    </row>
    <row r="24" spans="1:20" s="169" customFormat="1" ht="10.5" customHeight="1">
      <c r="A24" s="168"/>
      <c r="B24" s="248" t="s">
        <v>124</v>
      </c>
      <c r="C24" s="259">
        <v>231.6</v>
      </c>
      <c r="D24" s="259">
        <v>178.7</v>
      </c>
      <c r="E24" s="259">
        <v>246.2</v>
      </c>
      <c r="F24" s="259">
        <v>138.5</v>
      </c>
      <c r="G24" s="259">
        <v>208.3</v>
      </c>
      <c r="H24" s="259">
        <v>294.8</v>
      </c>
      <c r="I24" s="259">
        <v>254.7</v>
      </c>
      <c r="J24" s="259">
        <v>225.7</v>
      </c>
      <c r="K24" s="259">
        <v>237.6</v>
      </c>
      <c r="L24" s="259">
        <v>219.5</v>
      </c>
      <c r="M24" s="259">
        <v>282.10000000000002</v>
      </c>
      <c r="N24" s="259">
        <v>249.6</v>
      </c>
      <c r="O24" s="259">
        <v>256.10000000000002</v>
      </c>
      <c r="P24" s="259">
        <v>246.1</v>
      </c>
      <c r="Q24" s="259">
        <v>265.7</v>
      </c>
      <c r="R24" s="259">
        <v>245.7</v>
      </c>
      <c r="S24" s="278">
        <v>242.29723394280356</v>
      </c>
      <c r="T24" s="179"/>
    </row>
    <row r="25" spans="1:20" s="169" customFormat="1" ht="10.5" customHeight="1">
      <c r="A25" s="168"/>
      <c r="B25" s="248" t="s">
        <v>152</v>
      </c>
      <c r="C25" s="259">
        <v>181.7</v>
      </c>
      <c r="D25" s="259">
        <v>182.2</v>
      </c>
      <c r="E25" s="259">
        <v>261</v>
      </c>
      <c r="F25" s="259">
        <v>252.7</v>
      </c>
      <c r="G25" s="259">
        <v>163.1</v>
      </c>
      <c r="H25" s="259">
        <v>214.9</v>
      </c>
      <c r="I25" s="259">
        <v>213</v>
      </c>
      <c r="J25" s="259">
        <v>208</v>
      </c>
      <c r="K25" s="259">
        <v>245</v>
      </c>
      <c r="L25" s="259">
        <v>243.6</v>
      </c>
      <c r="M25" s="259">
        <v>243.2</v>
      </c>
      <c r="N25" s="259">
        <v>237</v>
      </c>
      <c r="O25" s="259">
        <v>263.5</v>
      </c>
      <c r="P25" s="259">
        <v>290.10000000000002</v>
      </c>
      <c r="Q25" s="259">
        <v>263.8</v>
      </c>
      <c r="R25" s="259">
        <v>251.2</v>
      </c>
      <c r="S25" s="278">
        <v>263.69397305068497</v>
      </c>
      <c r="T25" s="179"/>
    </row>
    <row r="26" spans="1:20" s="169" customFormat="1" ht="10.5" customHeight="1">
      <c r="A26" s="168"/>
      <c r="B26" s="248" t="s">
        <v>107</v>
      </c>
      <c r="C26" s="259">
        <v>120.2</v>
      </c>
      <c r="D26" s="259">
        <v>123.1</v>
      </c>
      <c r="E26" s="259">
        <v>122.6</v>
      </c>
      <c r="F26" s="259">
        <v>116.9</v>
      </c>
      <c r="G26" s="259">
        <v>120.7</v>
      </c>
      <c r="H26" s="259">
        <v>112.3</v>
      </c>
      <c r="I26" s="259">
        <v>110</v>
      </c>
      <c r="J26" s="259">
        <v>108.5</v>
      </c>
      <c r="K26" s="259">
        <v>101</v>
      </c>
      <c r="L26" s="259">
        <v>99.7</v>
      </c>
      <c r="M26" s="259">
        <v>88.3</v>
      </c>
      <c r="N26" s="259">
        <v>120.2</v>
      </c>
      <c r="O26" s="259">
        <v>113.6</v>
      </c>
      <c r="P26" s="259">
        <v>87.6</v>
      </c>
      <c r="Q26" s="259">
        <v>91.4</v>
      </c>
      <c r="R26" s="259">
        <v>89.8</v>
      </c>
      <c r="S26" s="278">
        <v>103.30420969023035</v>
      </c>
      <c r="T26" s="179"/>
    </row>
    <row r="27" spans="1:20" s="169" customFormat="1" ht="10.5" customHeight="1">
      <c r="A27" s="168"/>
      <c r="B27" s="248" t="s">
        <v>108</v>
      </c>
      <c r="C27" s="259">
        <v>166.7</v>
      </c>
      <c r="D27" s="259">
        <v>154.1</v>
      </c>
      <c r="E27" s="259">
        <v>177.8</v>
      </c>
      <c r="F27" s="259">
        <v>123.3</v>
      </c>
      <c r="G27" s="259">
        <v>200</v>
      </c>
      <c r="H27" s="259">
        <v>208</v>
      </c>
      <c r="I27" s="259">
        <v>180.9</v>
      </c>
      <c r="J27" s="259">
        <v>199.4</v>
      </c>
      <c r="K27" s="259">
        <v>161.30000000000001</v>
      </c>
      <c r="L27" s="259">
        <v>159.5</v>
      </c>
      <c r="M27" s="259">
        <v>166.9</v>
      </c>
      <c r="N27" s="259">
        <v>125.2</v>
      </c>
      <c r="O27" s="259">
        <v>138.1</v>
      </c>
      <c r="P27" s="259">
        <v>168.5</v>
      </c>
      <c r="Q27" s="259">
        <v>136.80000000000001</v>
      </c>
      <c r="R27" s="259">
        <v>126.4</v>
      </c>
      <c r="S27" s="278">
        <v>104.51329163408913</v>
      </c>
      <c r="T27" s="179"/>
    </row>
    <row r="28" spans="1:20" s="169" customFormat="1" ht="10.5" customHeight="1">
      <c r="A28" s="168"/>
      <c r="B28" s="248" t="s">
        <v>109</v>
      </c>
      <c r="C28" s="259">
        <v>171.4</v>
      </c>
      <c r="D28" s="259">
        <v>177.1</v>
      </c>
      <c r="E28" s="259">
        <v>171.5</v>
      </c>
      <c r="F28" s="259">
        <v>157.30000000000001</v>
      </c>
      <c r="G28" s="259">
        <v>181.4</v>
      </c>
      <c r="H28" s="259">
        <v>225.3</v>
      </c>
      <c r="I28" s="259">
        <v>176.2</v>
      </c>
      <c r="J28" s="259">
        <v>202.8</v>
      </c>
      <c r="K28" s="259">
        <v>190.5</v>
      </c>
      <c r="L28" s="259">
        <v>191</v>
      </c>
      <c r="M28" s="259">
        <v>191.7</v>
      </c>
      <c r="N28" s="259">
        <v>190.5</v>
      </c>
      <c r="O28" s="259">
        <v>196.8</v>
      </c>
      <c r="P28" s="259">
        <v>210.4</v>
      </c>
      <c r="Q28" s="259">
        <v>202.8</v>
      </c>
      <c r="R28" s="259">
        <v>203.5</v>
      </c>
      <c r="S28" s="278">
        <v>175.27307394002068</v>
      </c>
      <c r="T28" s="179"/>
    </row>
    <row r="29" spans="1:20" s="169" customFormat="1" ht="10.5" customHeight="1">
      <c r="A29" s="168"/>
      <c r="B29" s="253" t="s">
        <v>125</v>
      </c>
      <c r="C29" s="259">
        <v>227</v>
      </c>
      <c r="D29" s="259">
        <v>213.2</v>
      </c>
      <c r="E29" s="259">
        <v>231.7</v>
      </c>
      <c r="F29" s="259">
        <v>215.2</v>
      </c>
      <c r="G29" s="259">
        <v>201.8</v>
      </c>
      <c r="H29" s="259">
        <v>265.5</v>
      </c>
      <c r="I29" s="259">
        <v>242.4</v>
      </c>
      <c r="J29" s="259">
        <v>244.7</v>
      </c>
      <c r="K29" s="259">
        <v>219.7</v>
      </c>
      <c r="L29" s="259">
        <v>242.3</v>
      </c>
      <c r="M29" s="259">
        <v>194.1</v>
      </c>
      <c r="N29" s="259">
        <v>198.5</v>
      </c>
      <c r="O29" s="259">
        <v>186</v>
      </c>
      <c r="P29" s="259">
        <v>193.8</v>
      </c>
      <c r="Q29" s="259">
        <v>209.9</v>
      </c>
      <c r="R29" s="259">
        <v>179.3</v>
      </c>
      <c r="S29" s="278">
        <v>171.03267973856208</v>
      </c>
      <c r="T29" s="205"/>
    </row>
    <row r="30" spans="1:20" s="169" customFormat="1" ht="10.5" customHeight="1">
      <c r="A30" s="168"/>
      <c r="B30" s="253" t="s">
        <v>138</v>
      </c>
      <c r="C30" s="259">
        <v>348</v>
      </c>
      <c r="D30" s="259">
        <v>370</v>
      </c>
      <c r="E30" s="259">
        <v>359.8</v>
      </c>
      <c r="F30" s="259">
        <v>347.2</v>
      </c>
      <c r="G30" s="259">
        <v>349.4</v>
      </c>
      <c r="H30" s="259">
        <v>446.4</v>
      </c>
      <c r="I30" s="259">
        <v>422.7</v>
      </c>
      <c r="J30" s="259">
        <v>461</v>
      </c>
      <c r="K30" s="259">
        <v>410.9</v>
      </c>
      <c r="L30" s="259">
        <v>403.2</v>
      </c>
      <c r="M30" s="259">
        <v>380.5</v>
      </c>
      <c r="N30" s="259">
        <v>369.4</v>
      </c>
      <c r="O30" s="259">
        <v>421.5</v>
      </c>
      <c r="P30" s="259">
        <v>397.3</v>
      </c>
      <c r="Q30" s="259">
        <v>385.7</v>
      </c>
      <c r="R30" s="259">
        <v>376</v>
      </c>
      <c r="S30" s="278">
        <v>392.9739744155271</v>
      </c>
      <c r="T30" s="172"/>
    </row>
    <row r="31" spans="1:20" s="169" customFormat="1" ht="10.5" customHeight="1">
      <c r="A31" s="168"/>
      <c r="B31" s="248" t="s">
        <v>126</v>
      </c>
      <c r="C31" s="259">
        <v>50.7</v>
      </c>
      <c r="D31" s="259">
        <v>50.3</v>
      </c>
      <c r="E31" s="259">
        <v>54</v>
      </c>
      <c r="F31" s="259">
        <v>49.2</v>
      </c>
      <c r="G31" s="259">
        <v>55.6</v>
      </c>
      <c r="H31" s="259">
        <v>53</v>
      </c>
      <c r="I31" s="259">
        <v>52.5</v>
      </c>
      <c r="J31" s="259">
        <v>56.7</v>
      </c>
      <c r="K31" s="259">
        <v>55.2</v>
      </c>
      <c r="L31" s="259">
        <v>53.9</v>
      </c>
      <c r="M31" s="259">
        <v>56.4</v>
      </c>
      <c r="N31" s="259">
        <v>56.8</v>
      </c>
      <c r="O31" s="259">
        <v>56.8</v>
      </c>
      <c r="P31" s="259">
        <v>52.5</v>
      </c>
      <c r="Q31" s="259">
        <v>53.5</v>
      </c>
      <c r="R31" s="259">
        <v>51.9</v>
      </c>
      <c r="S31" s="278">
        <v>54.930833046978549</v>
      </c>
      <c r="T31" s="179"/>
    </row>
    <row r="32" spans="1:20" s="169" customFormat="1" ht="10.5" customHeight="1">
      <c r="A32" s="168"/>
      <c r="B32" s="248" t="s">
        <v>154</v>
      </c>
      <c r="C32" s="251" t="s">
        <v>183</v>
      </c>
      <c r="D32" s="251" t="s">
        <v>183</v>
      </c>
      <c r="E32" s="251" t="s">
        <v>183</v>
      </c>
      <c r="F32" s="251" t="s">
        <v>183</v>
      </c>
      <c r="G32" s="251" t="s">
        <v>183</v>
      </c>
      <c r="H32" s="251" t="s">
        <v>183</v>
      </c>
      <c r="I32" s="251" t="s">
        <v>183</v>
      </c>
      <c r="J32" s="251" t="s">
        <v>183</v>
      </c>
      <c r="K32" s="251" t="s">
        <v>183</v>
      </c>
      <c r="L32" s="251" t="s">
        <v>183</v>
      </c>
      <c r="M32" s="251" t="s">
        <v>183</v>
      </c>
      <c r="N32" s="251" t="s">
        <v>183</v>
      </c>
      <c r="O32" s="251" t="s">
        <v>183</v>
      </c>
      <c r="P32" s="251" t="s">
        <v>183</v>
      </c>
      <c r="Q32" s="251" t="s">
        <v>183</v>
      </c>
      <c r="R32" s="251" t="s">
        <v>183</v>
      </c>
      <c r="S32" s="277" t="s">
        <v>183</v>
      </c>
      <c r="T32" s="219"/>
    </row>
    <row r="33" spans="1:20" s="169" customFormat="1" ht="10.5" customHeight="1">
      <c r="A33" s="168"/>
      <c r="B33" s="248" t="s">
        <v>127</v>
      </c>
      <c r="C33" s="259">
        <v>408.9</v>
      </c>
      <c r="D33" s="259">
        <v>387.5</v>
      </c>
      <c r="E33" s="259">
        <v>432.5</v>
      </c>
      <c r="F33" s="259">
        <v>431.1</v>
      </c>
      <c r="G33" s="259">
        <v>430.3</v>
      </c>
      <c r="H33" s="259">
        <v>482.5</v>
      </c>
      <c r="I33" s="259">
        <v>416.1</v>
      </c>
      <c r="J33" s="259">
        <v>390.1</v>
      </c>
      <c r="K33" s="259">
        <v>422.7</v>
      </c>
      <c r="L33" s="259">
        <v>387.2</v>
      </c>
      <c r="M33" s="259">
        <v>417.5</v>
      </c>
      <c r="N33" s="259">
        <v>403.1</v>
      </c>
      <c r="O33" s="259">
        <v>410.6</v>
      </c>
      <c r="P33" s="259">
        <v>397.3</v>
      </c>
      <c r="Q33" s="259">
        <v>380.4</v>
      </c>
      <c r="R33" s="259">
        <v>412.6</v>
      </c>
      <c r="S33" s="278">
        <v>398.47871235721703</v>
      </c>
      <c r="T33" s="179"/>
    </row>
    <row r="34" spans="1:20" s="169" customFormat="1" ht="11.25" customHeight="1">
      <c r="A34" s="168"/>
      <c r="B34" s="244" t="s">
        <v>111</v>
      </c>
      <c r="C34" s="251"/>
      <c r="D34" s="251"/>
      <c r="E34" s="251"/>
      <c r="F34" s="251"/>
      <c r="G34" s="252"/>
      <c r="H34" s="252"/>
      <c r="I34" s="252"/>
      <c r="J34" s="251"/>
      <c r="K34" s="251"/>
      <c r="L34" s="251"/>
      <c r="M34" s="251"/>
      <c r="N34" s="251"/>
      <c r="O34" s="251"/>
      <c r="P34" s="251"/>
      <c r="Q34" s="251"/>
      <c r="R34" s="251"/>
      <c r="S34" s="277"/>
      <c r="T34" s="202"/>
    </row>
    <row r="35" spans="1:20" s="169" customFormat="1" ht="10.5" customHeight="1">
      <c r="A35" s="168"/>
      <c r="B35" s="248" t="s">
        <v>112</v>
      </c>
      <c r="C35" s="259">
        <v>264.8</v>
      </c>
      <c r="D35" s="259">
        <v>258.2</v>
      </c>
      <c r="E35" s="259">
        <v>275.8</v>
      </c>
      <c r="F35" s="259">
        <v>198.2</v>
      </c>
      <c r="G35" s="259">
        <v>256.10000000000002</v>
      </c>
      <c r="H35" s="251" t="s">
        <v>183</v>
      </c>
      <c r="I35" s="251" t="s">
        <v>183</v>
      </c>
      <c r="J35" s="251" t="s">
        <v>183</v>
      </c>
      <c r="K35" s="251" t="s">
        <v>183</v>
      </c>
      <c r="L35" s="251" t="s">
        <v>183</v>
      </c>
      <c r="M35" s="251" t="s">
        <v>183</v>
      </c>
      <c r="N35" s="251" t="s">
        <v>183</v>
      </c>
      <c r="O35" s="251" t="s">
        <v>183</v>
      </c>
      <c r="P35" s="251" t="s">
        <v>183</v>
      </c>
      <c r="Q35" s="251" t="s">
        <v>183</v>
      </c>
      <c r="R35" s="251" t="s">
        <v>183</v>
      </c>
      <c r="S35" s="277" t="s">
        <v>183</v>
      </c>
      <c r="T35" s="219"/>
    </row>
    <row r="36" spans="1:20" s="169" customFormat="1" ht="10.5" customHeight="1">
      <c r="A36" s="168"/>
      <c r="B36" s="248" t="s">
        <v>114</v>
      </c>
      <c r="C36" s="259">
        <v>442.7</v>
      </c>
      <c r="D36" s="259">
        <v>436.1</v>
      </c>
      <c r="E36" s="259">
        <v>457.7</v>
      </c>
      <c r="F36" s="259">
        <v>418.7</v>
      </c>
      <c r="G36" s="259">
        <v>470.4</v>
      </c>
      <c r="H36" s="259">
        <v>495.2</v>
      </c>
      <c r="I36" s="259">
        <v>463.6</v>
      </c>
      <c r="J36" s="259">
        <v>529.4</v>
      </c>
      <c r="K36" s="259">
        <v>463</v>
      </c>
      <c r="L36" s="259">
        <v>487.4</v>
      </c>
      <c r="M36" s="259">
        <v>491.7</v>
      </c>
      <c r="N36" s="259">
        <v>444.7</v>
      </c>
      <c r="O36" s="259">
        <v>474.5</v>
      </c>
      <c r="P36" s="259">
        <v>482.4</v>
      </c>
      <c r="Q36" s="259">
        <v>488.3</v>
      </c>
      <c r="R36" s="259">
        <v>455</v>
      </c>
      <c r="S36" s="278">
        <v>495.23724106006239</v>
      </c>
      <c r="T36" s="179"/>
    </row>
    <row r="37" spans="1:20" s="169" customFormat="1" ht="10.5" customHeight="1">
      <c r="A37" s="168"/>
      <c r="B37" s="248" t="s">
        <v>113</v>
      </c>
      <c r="C37" s="259">
        <v>130</v>
      </c>
      <c r="D37" s="259">
        <v>114.7</v>
      </c>
      <c r="E37" s="259">
        <v>116.6</v>
      </c>
      <c r="F37" s="259">
        <v>112.4</v>
      </c>
      <c r="G37" s="259">
        <v>116</v>
      </c>
      <c r="H37" s="251" t="s">
        <v>183</v>
      </c>
      <c r="I37" s="251" t="s">
        <v>183</v>
      </c>
      <c r="J37" s="251" t="s">
        <v>183</v>
      </c>
      <c r="K37" s="251" t="s">
        <v>183</v>
      </c>
      <c r="L37" s="251" t="s">
        <v>183</v>
      </c>
      <c r="M37" s="251" t="s">
        <v>183</v>
      </c>
      <c r="N37" s="251" t="s">
        <v>183</v>
      </c>
      <c r="O37" s="251" t="s">
        <v>183</v>
      </c>
      <c r="P37" s="251" t="s">
        <v>183</v>
      </c>
      <c r="Q37" s="251" t="s">
        <v>183</v>
      </c>
      <c r="R37" s="251" t="s">
        <v>183</v>
      </c>
      <c r="S37" s="277" t="s">
        <v>183</v>
      </c>
      <c r="T37" s="220"/>
    </row>
    <row r="38" spans="1:20" s="169" customFormat="1" ht="10.5" customHeight="1">
      <c r="A38" s="168"/>
      <c r="B38" s="248" t="s">
        <v>115</v>
      </c>
      <c r="C38" s="259">
        <v>550.29999999999995</v>
      </c>
      <c r="D38" s="259">
        <v>535</v>
      </c>
      <c r="E38" s="259">
        <v>544.6</v>
      </c>
      <c r="F38" s="259">
        <v>534.29999999999995</v>
      </c>
      <c r="G38" s="259">
        <v>551.20000000000005</v>
      </c>
      <c r="H38" s="259">
        <v>584</v>
      </c>
      <c r="I38" s="259">
        <v>572.79999999999995</v>
      </c>
      <c r="J38" s="259">
        <v>602.70000000000005</v>
      </c>
      <c r="K38" s="259">
        <v>546</v>
      </c>
      <c r="L38" s="259">
        <v>572.4</v>
      </c>
      <c r="M38" s="259">
        <v>585</v>
      </c>
      <c r="N38" s="259">
        <v>482.7</v>
      </c>
      <c r="O38" s="259">
        <v>576.29999999999995</v>
      </c>
      <c r="P38" s="259">
        <v>581.70000000000005</v>
      </c>
      <c r="Q38" s="259">
        <v>644.6</v>
      </c>
      <c r="R38" s="259">
        <v>573.6</v>
      </c>
      <c r="S38" s="278">
        <v>590.83930292918058</v>
      </c>
      <c r="T38" s="179"/>
    </row>
    <row r="39" spans="1:20" s="169" customFormat="1" ht="10.5" customHeight="1">
      <c r="A39" s="168"/>
      <c r="B39" s="248" t="s">
        <v>116</v>
      </c>
      <c r="C39" s="259">
        <v>239.1</v>
      </c>
      <c r="D39" s="259">
        <v>279.89999999999998</v>
      </c>
      <c r="E39" s="259">
        <v>278.2</v>
      </c>
      <c r="F39" s="259">
        <v>278.8</v>
      </c>
      <c r="G39" s="259">
        <v>262.10000000000002</v>
      </c>
      <c r="H39" s="259">
        <v>238.1</v>
      </c>
      <c r="I39" s="259">
        <v>204.4</v>
      </c>
      <c r="J39" s="259">
        <v>237.1</v>
      </c>
      <c r="K39" s="259">
        <v>254.1</v>
      </c>
      <c r="L39" s="259">
        <v>247.7</v>
      </c>
      <c r="M39" s="259">
        <v>249.8</v>
      </c>
      <c r="N39" s="259">
        <v>247.4</v>
      </c>
      <c r="O39" s="259">
        <v>231.9</v>
      </c>
      <c r="P39" s="259">
        <v>248.5</v>
      </c>
      <c r="Q39" s="259">
        <v>253.6</v>
      </c>
      <c r="R39" s="259">
        <v>266.39999999999998</v>
      </c>
      <c r="S39" s="278">
        <v>246.30141159744085</v>
      </c>
      <c r="T39" s="179"/>
    </row>
    <row r="40" spans="1:20" s="169" customFormat="1" ht="10.5" customHeight="1">
      <c r="A40" s="168"/>
      <c r="B40" s="248" t="s">
        <v>117</v>
      </c>
      <c r="C40" s="259">
        <v>324.5</v>
      </c>
      <c r="D40" s="259">
        <v>267.39999999999998</v>
      </c>
      <c r="E40" s="259">
        <v>297.5</v>
      </c>
      <c r="F40" s="259">
        <v>289</v>
      </c>
      <c r="G40" s="259">
        <v>304.60000000000002</v>
      </c>
      <c r="H40" s="259">
        <v>407</v>
      </c>
      <c r="I40" s="259">
        <v>400.6</v>
      </c>
      <c r="J40" s="259">
        <v>498.4</v>
      </c>
      <c r="K40" s="259">
        <v>465.7</v>
      </c>
      <c r="L40" s="259">
        <v>451.1</v>
      </c>
      <c r="M40" s="259">
        <v>347.3</v>
      </c>
      <c r="N40" s="259">
        <v>388.6</v>
      </c>
      <c r="O40" s="259">
        <v>425</v>
      </c>
      <c r="P40" s="259">
        <v>386.9</v>
      </c>
      <c r="Q40" s="259">
        <v>388.8</v>
      </c>
      <c r="R40" s="259">
        <v>378.6</v>
      </c>
      <c r="S40" s="278">
        <v>504.82643524699603</v>
      </c>
      <c r="T40" s="179"/>
    </row>
    <row r="41" spans="1:20" s="169" customFormat="1" ht="10.5" customHeight="1">
      <c r="A41" s="168"/>
      <c r="B41" s="248" t="s">
        <v>118</v>
      </c>
      <c r="C41" s="259">
        <v>397.5</v>
      </c>
      <c r="D41" s="259">
        <v>397.9</v>
      </c>
      <c r="E41" s="259">
        <v>478.6</v>
      </c>
      <c r="F41" s="259">
        <v>455</v>
      </c>
      <c r="G41" s="259">
        <v>468</v>
      </c>
      <c r="H41" s="259">
        <v>432</v>
      </c>
      <c r="I41" s="259">
        <v>411</v>
      </c>
      <c r="J41" s="259">
        <v>433.6</v>
      </c>
      <c r="K41" s="259">
        <v>440.4</v>
      </c>
      <c r="L41" s="259">
        <v>456.3</v>
      </c>
      <c r="M41" s="259">
        <v>522.29999999999995</v>
      </c>
      <c r="N41" s="259">
        <v>443.7</v>
      </c>
      <c r="O41" s="259">
        <v>500.5</v>
      </c>
      <c r="P41" s="259">
        <v>476.3</v>
      </c>
      <c r="Q41" s="259">
        <v>480.6</v>
      </c>
      <c r="R41" s="259">
        <v>447.6</v>
      </c>
      <c r="S41" s="278">
        <v>483.44356343283584</v>
      </c>
      <c r="T41" s="179"/>
    </row>
    <row r="42" spans="1:20" s="170" customFormat="1" ht="10.5" customHeight="1">
      <c r="A42" s="168"/>
      <c r="B42" s="248" t="s">
        <v>137</v>
      </c>
      <c r="C42" s="259">
        <v>368.7</v>
      </c>
      <c r="D42" s="259">
        <v>345.4</v>
      </c>
      <c r="E42" s="259">
        <v>444.7</v>
      </c>
      <c r="F42" s="259">
        <v>353.1</v>
      </c>
      <c r="G42" s="259">
        <v>388.5</v>
      </c>
      <c r="H42" s="259">
        <v>527.5</v>
      </c>
      <c r="I42" s="259">
        <v>434.9</v>
      </c>
      <c r="J42" s="259">
        <v>407.3</v>
      </c>
      <c r="K42" s="259">
        <v>426.3</v>
      </c>
      <c r="L42" s="259">
        <v>413.5</v>
      </c>
      <c r="M42" s="259">
        <v>400.8</v>
      </c>
      <c r="N42" s="259">
        <v>423.5</v>
      </c>
      <c r="O42" s="259">
        <v>364.6</v>
      </c>
      <c r="P42" s="259">
        <v>370.3</v>
      </c>
      <c r="Q42" s="259">
        <v>353</v>
      </c>
      <c r="R42" s="259">
        <v>341.7</v>
      </c>
      <c r="S42" s="278">
        <v>398.07248975409834</v>
      </c>
      <c r="T42" s="179"/>
    </row>
    <row r="43" spans="1:20" s="3" customFormat="1" ht="11.25" customHeight="1">
      <c r="A43" s="168"/>
      <c r="B43" s="248" t="s">
        <v>158</v>
      </c>
      <c r="C43" s="259">
        <v>450.2</v>
      </c>
      <c r="D43" s="259">
        <v>455.9</v>
      </c>
      <c r="E43" s="259">
        <v>501.7</v>
      </c>
      <c r="F43" s="259">
        <v>441.8</v>
      </c>
      <c r="G43" s="259">
        <v>535.4</v>
      </c>
      <c r="H43" s="259">
        <v>509.5</v>
      </c>
      <c r="I43" s="259">
        <v>418.6</v>
      </c>
      <c r="J43" s="259">
        <v>489.5</v>
      </c>
      <c r="K43" s="259">
        <v>441</v>
      </c>
      <c r="L43" s="259">
        <v>462.8</v>
      </c>
      <c r="M43" s="259">
        <v>459.5</v>
      </c>
      <c r="N43" s="259">
        <v>360.2</v>
      </c>
      <c r="O43" s="259">
        <v>432.9</v>
      </c>
      <c r="P43" s="259">
        <v>438.7</v>
      </c>
      <c r="Q43" s="259">
        <v>458.8</v>
      </c>
      <c r="R43" s="259">
        <v>383.7</v>
      </c>
      <c r="S43" s="278">
        <v>441.72774522022758</v>
      </c>
      <c r="T43" s="179"/>
    </row>
    <row r="44" spans="1:20" ht="11.25" customHeight="1">
      <c r="A44" s="168"/>
      <c r="B44" s="244" t="s">
        <v>119</v>
      </c>
      <c r="C44" s="264"/>
      <c r="D44" s="264"/>
      <c r="E44" s="264"/>
      <c r="F44" s="264"/>
      <c r="G44" s="252"/>
      <c r="H44" s="265"/>
      <c r="I44" s="252"/>
      <c r="J44" s="251"/>
      <c r="K44" s="251"/>
      <c r="L44" s="251"/>
      <c r="M44" s="251"/>
      <c r="N44" s="251"/>
      <c r="O44" s="251"/>
      <c r="P44" s="251"/>
      <c r="Q44" s="251"/>
      <c r="R44" s="251"/>
      <c r="S44" s="277"/>
      <c r="T44" s="202"/>
    </row>
    <row r="45" spans="1:20" ht="10.5" customHeight="1">
      <c r="A45" s="168"/>
      <c r="B45" s="248" t="s">
        <v>128</v>
      </c>
      <c r="C45" s="259">
        <v>661.2</v>
      </c>
      <c r="D45" s="259">
        <v>659.1</v>
      </c>
      <c r="E45" s="259">
        <v>747.9</v>
      </c>
      <c r="F45" s="259">
        <v>713</v>
      </c>
      <c r="G45" s="259">
        <v>769.1</v>
      </c>
      <c r="H45" s="259">
        <v>726.5</v>
      </c>
      <c r="I45" s="259">
        <v>706.6</v>
      </c>
      <c r="J45" s="259">
        <v>755.9</v>
      </c>
      <c r="K45" s="259">
        <v>795.3</v>
      </c>
      <c r="L45" s="259">
        <v>874.5</v>
      </c>
      <c r="M45" s="259">
        <v>972.2</v>
      </c>
      <c r="N45" s="259">
        <v>991</v>
      </c>
      <c r="O45" s="259">
        <v>943</v>
      </c>
      <c r="P45" s="259">
        <v>847.5</v>
      </c>
      <c r="Q45" s="259">
        <v>906.6</v>
      </c>
      <c r="R45" s="295">
        <v>1002.5</v>
      </c>
      <c r="S45" s="284">
        <v>1030.2973087969365</v>
      </c>
      <c r="T45" s="179"/>
    </row>
    <row r="46" spans="1:20" ht="10.5" customHeight="1">
      <c r="A46" s="168"/>
      <c r="B46" s="248" t="s">
        <v>129</v>
      </c>
      <c r="C46" s="259">
        <v>307.39999999999998</v>
      </c>
      <c r="D46" s="259">
        <v>279.5</v>
      </c>
      <c r="E46" s="259">
        <v>358.3</v>
      </c>
      <c r="F46" s="259">
        <v>321.2</v>
      </c>
      <c r="G46" s="259">
        <v>289.5</v>
      </c>
      <c r="H46" s="259">
        <v>427.1</v>
      </c>
      <c r="I46" s="259">
        <v>366.2</v>
      </c>
      <c r="J46" s="259">
        <v>399.2</v>
      </c>
      <c r="K46" s="259">
        <v>379.8</v>
      </c>
      <c r="L46" s="259">
        <v>440.3</v>
      </c>
      <c r="M46" s="259">
        <v>386.6</v>
      </c>
      <c r="N46" s="259">
        <v>393.6</v>
      </c>
      <c r="O46" s="259">
        <v>369.2</v>
      </c>
      <c r="P46" s="259">
        <v>310.5</v>
      </c>
      <c r="Q46" s="259">
        <v>320.89999999999998</v>
      </c>
      <c r="R46" s="259">
        <v>355.5</v>
      </c>
      <c r="S46" s="278">
        <v>263.20498301245755</v>
      </c>
      <c r="T46" s="179"/>
    </row>
    <row r="47" spans="1:20" ht="10.5" customHeight="1">
      <c r="A47" s="187"/>
      <c r="B47" s="248" t="s">
        <v>130</v>
      </c>
      <c r="C47" s="259">
        <v>319.39999999999998</v>
      </c>
      <c r="D47" s="259">
        <v>234.2</v>
      </c>
      <c r="E47" s="259">
        <v>284.7</v>
      </c>
      <c r="F47" s="259">
        <v>245.2</v>
      </c>
      <c r="G47" s="259">
        <v>265.7</v>
      </c>
      <c r="H47" s="259">
        <v>267.60000000000002</v>
      </c>
      <c r="I47" s="259">
        <v>205.7</v>
      </c>
      <c r="J47" s="259">
        <v>216.3</v>
      </c>
      <c r="K47" s="259">
        <v>196.1</v>
      </c>
      <c r="L47" s="259">
        <v>217.1</v>
      </c>
      <c r="M47" s="259">
        <v>206</v>
      </c>
      <c r="N47" s="259">
        <v>188.4</v>
      </c>
      <c r="O47" s="259">
        <v>206.2</v>
      </c>
      <c r="P47" s="259">
        <v>185.9</v>
      </c>
      <c r="Q47" s="259">
        <v>204.7</v>
      </c>
      <c r="R47" s="259">
        <v>192.2</v>
      </c>
      <c r="S47" s="278">
        <v>192.06445400996827</v>
      </c>
      <c r="T47" s="179"/>
    </row>
    <row r="48" spans="1:20" ht="10.5" customHeight="1">
      <c r="A48" s="7"/>
      <c r="B48" s="248" t="s">
        <v>131</v>
      </c>
      <c r="C48" s="259">
        <v>361.6</v>
      </c>
      <c r="D48" s="259">
        <v>353.2</v>
      </c>
      <c r="E48" s="259">
        <v>327.3</v>
      </c>
      <c r="F48" s="259">
        <v>341</v>
      </c>
      <c r="G48" s="259">
        <v>322.5</v>
      </c>
      <c r="H48" s="259">
        <v>386.5</v>
      </c>
      <c r="I48" s="259">
        <v>351.2</v>
      </c>
      <c r="J48" s="259">
        <v>359.7</v>
      </c>
      <c r="K48" s="259">
        <v>359.4</v>
      </c>
      <c r="L48" s="259">
        <v>393</v>
      </c>
      <c r="M48" s="259">
        <v>352.2</v>
      </c>
      <c r="N48" s="259">
        <v>378.2</v>
      </c>
      <c r="O48" s="259">
        <v>409.7</v>
      </c>
      <c r="P48" s="259">
        <v>376.9</v>
      </c>
      <c r="Q48" s="259">
        <v>328.5</v>
      </c>
      <c r="R48" s="259">
        <v>354.2</v>
      </c>
      <c r="S48" s="278">
        <v>396.15416391275608</v>
      </c>
      <c r="T48" s="179"/>
    </row>
    <row r="49" spans="1:20" ht="9.75" customHeight="1">
      <c r="A49" s="7"/>
      <c r="B49" s="248" t="s">
        <v>132</v>
      </c>
      <c r="C49" s="259">
        <v>157</v>
      </c>
      <c r="D49" s="259">
        <v>174.9</v>
      </c>
      <c r="E49" s="259">
        <v>201.5</v>
      </c>
      <c r="F49" s="259">
        <v>150.19999999999999</v>
      </c>
      <c r="G49" s="259">
        <v>163.9</v>
      </c>
      <c r="H49" s="259">
        <v>134.19999999999999</v>
      </c>
      <c r="I49" s="259">
        <v>130.19999999999999</v>
      </c>
      <c r="J49" s="259">
        <v>147.69999999999999</v>
      </c>
      <c r="K49" s="259">
        <v>118.4</v>
      </c>
      <c r="L49" s="259">
        <v>118</v>
      </c>
      <c r="M49" s="259">
        <v>128.30000000000001</v>
      </c>
      <c r="N49" s="259">
        <v>96.1</v>
      </c>
      <c r="O49" s="259">
        <v>98.6</v>
      </c>
      <c r="P49" s="259">
        <v>114.2</v>
      </c>
      <c r="Q49" s="259">
        <v>106.5</v>
      </c>
      <c r="R49" s="259">
        <v>94.1</v>
      </c>
      <c r="S49" s="278">
        <v>102.65346062052507</v>
      </c>
      <c r="T49" s="179"/>
    </row>
    <row r="50" spans="1:20" ht="11.25" customHeight="1">
      <c r="A50" s="7"/>
      <c r="B50" s="244" t="s">
        <v>120</v>
      </c>
      <c r="C50" s="264"/>
      <c r="D50" s="264"/>
      <c r="E50" s="264"/>
      <c r="F50" s="264"/>
      <c r="G50" s="266"/>
      <c r="H50" s="266"/>
      <c r="I50" s="252"/>
      <c r="J50" s="251"/>
      <c r="K50" s="251"/>
      <c r="L50" s="251"/>
      <c r="M50" s="251"/>
      <c r="N50" s="251"/>
      <c r="O50" s="251"/>
      <c r="P50" s="251"/>
      <c r="Q50" s="251"/>
      <c r="R50" s="251"/>
      <c r="S50" s="277"/>
      <c r="T50" s="202"/>
    </row>
    <row r="51" spans="1:20" ht="10.5" customHeight="1">
      <c r="A51" s="7"/>
      <c r="B51" s="248" t="s">
        <v>133</v>
      </c>
      <c r="C51" s="259">
        <v>105.9</v>
      </c>
      <c r="D51" s="259">
        <v>101.9</v>
      </c>
      <c r="E51" s="259">
        <v>100.5</v>
      </c>
      <c r="F51" s="259">
        <v>103</v>
      </c>
      <c r="G51" s="259">
        <v>114.1</v>
      </c>
      <c r="H51" s="259">
        <v>106.2</v>
      </c>
      <c r="I51" s="259">
        <v>105.9</v>
      </c>
      <c r="J51" s="259">
        <v>112.5</v>
      </c>
      <c r="K51" s="259">
        <v>113.1</v>
      </c>
      <c r="L51" s="259">
        <v>108.4</v>
      </c>
      <c r="M51" s="259">
        <v>112.3</v>
      </c>
      <c r="N51" s="259">
        <v>85.4</v>
      </c>
      <c r="O51" s="259">
        <v>97.2</v>
      </c>
      <c r="P51" s="259">
        <v>103.9</v>
      </c>
      <c r="Q51" s="259">
        <v>107.3</v>
      </c>
      <c r="R51" s="259">
        <v>96.4</v>
      </c>
      <c r="S51" s="278">
        <v>104.70371388011175</v>
      </c>
      <c r="T51" s="179"/>
    </row>
    <row r="52" spans="1:20" ht="11.25" customHeight="1">
      <c r="A52" s="7"/>
      <c r="B52" s="248" t="s">
        <v>159</v>
      </c>
      <c r="C52" s="259">
        <v>219.9</v>
      </c>
      <c r="D52" s="259">
        <v>145.4</v>
      </c>
      <c r="E52" s="259">
        <v>213.7</v>
      </c>
      <c r="F52" s="259">
        <v>178.9</v>
      </c>
      <c r="G52" s="259">
        <v>136.30000000000001</v>
      </c>
      <c r="H52" s="259">
        <v>163.9</v>
      </c>
      <c r="I52" s="259">
        <v>165.8</v>
      </c>
      <c r="J52" s="249" t="s">
        <v>165</v>
      </c>
      <c r="K52" s="259">
        <v>153.1</v>
      </c>
      <c r="L52" s="259">
        <v>155</v>
      </c>
      <c r="M52" s="259">
        <v>167.2</v>
      </c>
      <c r="N52" s="259">
        <v>157.30000000000001</v>
      </c>
      <c r="O52" s="259">
        <v>121.4</v>
      </c>
      <c r="P52" s="259">
        <v>139.69999999999999</v>
      </c>
      <c r="Q52" s="259">
        <v>151.5</v>
      </c>
      <c r="R52" s="259">
        <v>117.4</v>
      </c>
      <c r="S52" s="278">
        <v>164.47831184056272</v>
      </c>
      <c r="T52" s="204"/>
    </row>
    <row r="53" spans="1:20" ht="10.5" customHeight="1">
      <c r="A53" s="7"/>
      <c r="B53" s="248" t="s">
        <v>134</v>
      </c>
      <c r="C53" s="259">
        <v>76</v>
      </c>
      <c r="D53" s="259">
        <v>74.8</v>
      </c>
      <c r="E53" s="259">
        <v>74</v>
      </c>
      <c r="F53" s="259">
        <v>88.4</v>
      </c>
      <c r="G53" s="259">
        <v>79.8</v>
      </c>
      <c r="H53" s="259">
        <v>74.8</v>
      </c>
      <c r="I53" s="259">
        <v>62.3</v>
      </c>
      <c r="J53" s="259">
        <v>73.7</v>
      </c>
      <c r="K53" s="259">
        <v>59.9</v>
      </c>
      <c r="L53" s="259">
        <v>77.8</v>
      </c>
      <c r="M53" s="259">
        <v>60.4</v>
      </c>
      <c r="N53" s="259">
        <v>51.2</v>
      </c>
      <c r="O53" s="259">
        <v>47.7</v>
      </c>
      <c r="P53" s="259">
        <v>51.3</v>
      </c>
      <c r="Q53" s="259">
        <v>62.7</v>
      </c>
      <c r="R53" s="259">
        <v>61.1</v>
      </c>
      <c r="S53" s="278">
        <v>56.159491193737772</v>
      </c>
      <c r="T53" s="204"/>
    </row>
    <row r="54" spans="1:20" ht="10.5" customHeight="1">
      <c r="A54" s="7"/>
      <c r="B54" s="248" t="s">
        <v>135</v>
      </c>
      <c r="C54" s="259">
        <v>47.6</v>
      </c>
      <c r="D54" s="259">
        <v>53.2</v>
      </c>
      <c r="E54" s="259">
        <v>58.5</v>
      </c>
      <c r="F54" s="259">
        <v>54.5</v>
      </c>
      <c r="G54" s="259">
        <v>51.3</v>
      </c>
      <c r="H54" s="259">
        <v>58.6</v>
      </c>
      <c r="I54" s="259">
        <v>56.1</v>
      </c>
      <c r="J54" s="259">
        <v>62.2</v>
      </c>
      <c r="K54" s="259">
        <v>57.2</v>
      </c>
      <c r="L54" s="259">
        <v>53.1</v>
      </c>
      <c r="M54" s="259">
        <v>58.5</v>
      </c>
      <c r="N54" s="259">
        <v>43</v>
      </c>
      <c r="O54" s="259">
        <v>42.3</v>
      </c>
      <c r="P54" s="259">
        <v>56.1</v>
      </c>
      <c r="Q54" s="259">
        <v>53.8</v>
      </c>
      <c r="R54" s="259">
        <v>54.9</v>
      </c>
      <c r="S54" s="278">
        <v>52.169555230737103</v>
      </c>
      <c r="T54" s="179"/>
    </row>
    <row r="55" spans="1:20" ht="10.5" customHeight="1">
      <c r="A55" s="7"/>
      <c r="B55" s="248" t="s">
        <v>136</v>
      </c>
      <c r="C55" s="259">
        <v>86.7</v>
      </c>
      <c r="D55" s="259">
        <v>81.3</v>
      </c>
      <c r="E55" s="259">
        <v>72.900000000000006</v>
      </c>
      <c r="F55" s="259">
        <v>70.5</v>
      </c>
      <c r="G55" s="259">
        <v>76.7</v>
      </c>
      <c r="H55" s="259">
        <v>75.3</v>
      </c>
      <c r="I55" s="259">
        <v>64.7</v>
      </c>
      <c r="J55" s="259">
        <v>59.4</v>
      </c>
      <c r="K55" s="259">
        <v>57</v>
      </c>
      <c r="L55" s="259">
        <v>68.900000000000006</v>
      </c>
      <c r="M55" s="259">
        <v>56.3</v>
      </c>
      <c r="N55" s="259">
        <v>51.7</v>
      </c>
      <c r="O55" s="259">
        <v>59.8</v>
      </c>
      <c r="P55" s="259">
        <v>56.1</v>
      </c>
      <c r="Q55" s="259">
        <v>46.7</v>
      </c>
      <c r="R55" s="259">
        <v>62.8</v>
      </c>
      <c r="S55" s="278">
        <v>60.027618440620358</v>
      </c>
      <c r="T55" s="179"/>
    </row>
    <row r="56" spans="1:20" ht="11.25" customHeight="1">
      <c r="A56" s="7"/>
      <c r="B56" s="244" t="s">
        <v>150</v>
      </c>
      <c r="C56" s="251"/>
      <c r="D56" s="251"/>
      <c r="E56" s="251"/>
      <c r="F56" s="251"/>
      <c r="G56" s="267"/>
      <c r="H56" s="252"/>
      <c r="I56" s="252"/>
      <c r="J56" s="251"/>
      <c r="K56" s="251"/>
      <c r="L56" s="251"/>
      <c r="M56" s="251"/>
      <c r="N56" s="251"/>
      <c r="O56" s="251"/>
      <c r="P56" s="251"/>
      <c r="Q56" s="251"/>
      <c r="R56" s="251"/>
      <c r="S56" s="277"/>
      <c r="T56" s="208"/>
    </row>
    <row r="57" spans="1:20" ht="11.25" customHeight="1">
      <c r="A57" s="7"/>
      <c r="B57" s="244" t="s">
        <v>96</v>
      </c>
      <c r="C57" s="264"/>
      <c r="D57" s="264"/>
      <c r="E57" s="264"/>
      <c r="F57" s="264"/>
      <c r="G57" s="267"/>
      <c r="H57" s="266"/>
      <c r="I57" s="266"/>
      <c r="J57" s="264"/>
      <c r="K57" s="264"/>
      <c r="L57" s="264"/>
      <c r="M57" s="264"/>
      <c r="N57" s="264"/>
      <c r="O57" s="264"/>
      <c r="P57" s="264"/>
      <c r="Q57" s="264"/>
      <c r="R57" s="264"/>
      <c r="S57" s="279"/>
    </row>
    <row r="58" spans="1:20" ht="11.25" customHeight="1">
      <c r="A58" s="7"/>
      <c r="B58" s="244" t="s">
        <v>186</v>
      </c>
      <c r="C58" s="268">
        <v>294.7</v>
      </c>
      <c r="D58" s="268">
        <v>289.78752497225304</v>
      </c>
      <c r="E58" s="268">
        <v>309.89999999999998</v>
      </c>
      <c r="F58" s="268">
        <v>296.39999999999998</v>
      </c>
      <c r="G58" s="268">
        <v>315.70560974698208</v>
      </c>
      <c r="H58" s="268">
        <v>317.07152621418174</v>
      </c>
      <c r="I58" s="268">
        <v>286.39999999999998</v>
      </c>
      <c r="J58" s="268">
        <v>307.39668962356359</v>
      </c>
      <c r="K58" s="268">
        <v>282.69431884204408</v>
      </c>
      <c r="L58" s="268">
        <v>290.77098066325755</v>
      </c>
      <c r="M58" s="268">
        <v>292.53869997866269</v>
      </c>
      <c r="N58" s="268">
        <v>257.34224026415581</v>
      </c>
      <c r="O58" s="268">
        <v>291.9968269948065</v>
      </c>
      <c r="P58" s="268">
        <v>294.86095075668658</v>
      </c>
      <c r="Q58" s="268">
        <v>310.76869339281552</v>
      </c>
      <c r="R58" s="268">
        <v>285.39999999999998</v>
      </c>
      <c r="S58" s="280">
        <v>307.08560356105545</v>
      </c>
      <c r="T58" s="208"/>
    </row>
    <row r="59" spans="1:20" ht="2.25" customHeight="1">
      <c r="A59" s="12"/>
      <c r="B59" s="207"/>
      <c r="C59" s="183"/>
      <c r="D59" s="183"/>
      <c r="E59" s="183"/>
      <c r="F59" s="183"/>
      <c r="G59" s="183"/>
      <c r="H59" s="183"/>
      <c r="I59" s="183"/>
      <c r="J59" s="183"/>
      <c r="K59" s="229"/>
      <c r="L59" s="282"/>
      <c r="M59" s="282"/>
      <c r="N59" s="282"/>
      <c r="O59" s="282"/>
      <c r="P59" s="282"/>
      <c r="Q59" s="282"/>
      <c r="R59" s="282"/>
      <c r="S59" s="283"/>
    </row>
    <row r="60" spans="1:20" ht="11.25" customHeight="1">
      <c r="A60" s="14" t="s">
        <v>181</v>
      </c>
      <c r="B60" s="202"/>
      <c r="C60" s="242"/>
      <c r="D60" s="242"/>
      <c r="E60" s="242"/>
      <c r="F60" s="242"/>
      <c r="G60" s="240"/>
      <c r="H60" s="240"/>
      <c r="J60" s="1"/>
      <c r="S60" s="241" t="s">
        <v>182</v>
      </c>
    </row>
    <row r="61" spans="1:20">
      <c r="C61" s="167"/>
      <c r="D61" s="167"/>
      <c r="E61" s="167"/>
      <c r="F61" s="167"/>
      <c r="G61" s="167"/>
      <c r="H61" s="167"/>
      <c r="I61" s="167"/>
      <c r="K61" s="167"/>
      <c r="L61" s="167"/>
      <c r="M61" s="167"/>
      <c r="N61" s="167"/>
      <c r="O61" s="167"/>
      <c r="P61" s="167"/>
      <c r="Q61" s="167"/>
      <c r="R61" s="167"/>
      <c r="S61" s="210"/>
    </row>
    <row r="62" spans="1:20" ht="9.75" customHeight="1">
      <c r="C62" s="167"/>
      <c r="D62" s="167"/>
      <c r="E62" s="167"/>
      <c r="F62" s="167"/>
      <c r="G62" s="167"/>
      <c r="H62" s="167"/>
      <c r="I62" s="167"/>
      <c r="K62" s="167"/>
      <c r="L62" s="167"/>
      <c r="M62" s="167"/>
      <c r="N62" s="167"/>
      <c r="O62" s="167"/>
      <c r="P62" s="167"/>
      <c r="Q62" s="167"/>
      <c r="R62" s="167"/>
      <c r="S62" s="210"/>
    </row>
  </sheetData>
  <mergeCells count="2">
    <mergeCell ref="A1:S1"/>
    <mergeCell ref="A2:S2"/>
  </mergeCells>
  <pageMargins left="1.5748031496062993" right="1.6535433070866143" top="0.59055118110236227" bottom="2.2834645669291338"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T68"/>
  <sheetViews>
    <sheetView zoomScale="140" zoomScaleNormal="140" workbookViewId="0">
      <selection sqref="A1:S1"/>
    </sheetView>
  </sheetViews>
  <sheetFormatPr baseColWidth="10" defaultColWidth="11.42578125" defaultRowHeight="12.75" outlineLevelCol="1"/>
  <cols>
    <col min="1" max="1" width="0.42578125" style="1" customWidth="1"/>
    <col min="2" max="2" width="17.85546875" style="1" customWidth="1"/>
    <col min="3" max="5" width="7.140625" style="1" hidden="1" customWidth="1" outlineLevel="1"/>
    <col min="6" max="6" width="6.85546875" style="1" customWidth="1" collapsed="1"/>
    <col min="7" max="9" width="7.140625" style="1" hidden="1" customWidth="1" outlineLevel="1"/>
    <col min="10" max="10" width="6.7109375" style="3" hidden="1" customWidth="1" outlineLevel="1"/>
    <col min="11" max="11" width="6.7109375" style="1" hidden="1" customWidth="1" outlineLevel="1"/>
    <col min="12" max="13" width="6.7109375" style="167" hidden="1" customWidth="1" outlineLevel="1"/>
    <col min="14" max="14" width="6.7109375" style="167" customWidth="1" collapsed="1"/>
    <col min="15" max="18" width="6.7109375" style="167" customWidth="1"/>
    <col min="19" max="19" width="6.85546875" style="1" customWidth="1"/>
    <col min="20" max="16384" width="11.42578125" style="1"/>
  </cols>
  <sheetData>
    <row r="1" spans="1:20" ht="12.75" customHeight="1">
      <c r="A1" s="294" t="s">
        <v>162</v>
      </c>
      <c r="B1" s="294"/>
      <c r="C1" s="294"/>
      <c r="D1" s="294"/>
      <c r="E1" s="294"/>
      <c r="F1" s="294"/>
      <c r="G1" s="294"/>
      <c r="H1" s="294"/>
      <c r="I1" s="294"/>
      <c r="J1" s="294"/>
      <c r="K1" s="294"/>
      <c r="L1" s="294"/>
      <c r="M1" s="294"/>
      <c r="N1" s="294"/>
      <c r="O1" s="294"/>
      <c r="P1" s="294"/>
      <c r="Q1" s="294"/>
      <c r="R1" s="294"/>
      <c r="S1" s="294"/>
    </row>
    <row r="2" spans="1:20" ht="12.75" customHeight="1">
      <c r="A2" s="293" t="s">
        <v>123</v>
      </c>
      <c r="B2" s="293"/>
      <c r="C2" s="293"/>
      <c r="D2" s="293"/>
      <c r="E2" s="293"/>
      <c r="F2" s="293"/>
      <c r="G2" s="293"/>
      <c r="H2" s="293"/>
      <c r="I2" s="293"/>
      <c r="J2" s="293"/>
      <c r="K2" s="293"/>
      <c r="L2" s="293"/>
      <c r="M2" s="293"/>
      <c r="N2" s="293"/>
      <c r="O2" s="293"/>
      <c r="P2" s="293"/>
      <c r="Q2" s="293"/>
      <c r="R2" s="293"/>
      <c r="S2" s="293"/>
    </row>
    <row r="3" spans="1:20" ht="4.5" customHeight="1">
      <c r="C3" s="166"/>
      <c r="D3" s="166"/>
      <c r="E3" s="166"/>
      <c r="F3" s="166"/>
      <c r="G3" s="166"/>
      <c r="H3" s="166"/>
      <c r="I3" s="166"/>
      <c r="J3" s="166"/>
      <c r="K3" s="166"/>
    </row>
    <row r="4" spans="1:20" s="172" customFormat="1" ht="12.75" customHeight="1">
      <c r="A4" s="171"/>
      <c r="B4" s="6" t="s">
        <v>0</v>
      </c>
      <c r="C4" s="232">
        <v>2007</v>
      </c>
      <c r="D4" s="232">
        <v>2008</v>
      </c>
      <c r="E4" s="232">
        <v>2009</v>
      </c>
      <c r="F4" s="165" t="s">
        <v>184</v>
      </c>
      <c r="G4" s="232">
        <v>2011</v>
      </c>
      <c r="H4" s="165">
        <v>2012</v>
      </c>
      <c r="I4" s="165">
        <v>2013</v>
      </c>
      <c r="J4" s="165">
        <v>2014</v>
      </c>
      <c r="K4" s="165">
        <v>2015</v>
      </c>
      <c r="L4" s="165">
        <v>2016</v>
      </c>
      <c r="M4" s="165">
        <v>2017</v>
      </c>
      <c r="N4" s="165">
        <v>2018</v>
      </c>
      <c r="O4" s="165">
        <v>2019</v>
      </c>
      <c r="P4" s="165">
        <v>2020</v>
      </c>
      <c r="Q4" s="165">
        <v>2021</v>
      </c>
      <c r="R4" s="165">
        <v>2022</v>
      </c>
      <c r="S4" s="165">
        <v>2023</v>
      </c>
      <c r="T4" s="1"/>
    </row>
    <row r="5" spans="1:20" ht="2.25" customHeight="1">
      <c r="A5" s="173"/>
      <c r="B5" s="178"/>
      <c r="C5" s="9"/>
      <c r="D5" s="9"/>
      <c r="E5" s="9"/>
      <c r="F5" s="9"/>
      <c r="G5" s="9"/>
      <c r="H5" s="9"/>
      <c r="I5" s="9"/>
      <c r="J5" s="178"/>
      <c r="K5" s="178"/>
      <c r="L5" s="217"/>
      <c r="M5" s="217"/>
      <c r="N5" s="217"/>
      <c r="O5" s="217"/>
      <c r="P5" s="217"/>
      <c r="Q5" s="217"/>
      <c r="R5" s="217"/>
      <c r="S5" s="199"/>
    </row>
    <row r="6" spans="1:20" s="175" customFormat="1" ht="10.5" customHeight="1">
      <c r="A6" s="174"/>
      <c r="B6" s="244" t="s">
        <v>103</v>
      </c>
      <c r="C6" s="269"/>
      <c r="D6" s="269"/>
      <c r="E6" s="269"/>
      <c r="F6" s="269"/>
      <c r="G6" s="269"/>
      <c r="H6" s="269"/>
      <c r="I6" s="269"/>
      <c r="J6" s="269"/>
      <c r="K6" s="269"/>
      <c r="L6" s="248"/>
      <c r="M6" s="248"/>
      <c r="N6" s="248"/>
      <c r="O6" s="248"/>
      <c r="P6" s="248"/>
      <c r="Q6" s="248"/>
      <c r="R6" s="248"/>
      <c r="S6" s="247"/>
    </row>
    <row r="7" spans="1:20" s="175" customFormat="1" ht="9.75" customHeight="1">
      <c r="A7" s="174"/>
      <c r="B7" s="248" t="s">
        <v>139</v>
      </c>
      <c r="C7" s="270">
        <v>124714</v>
      </c>
      <c r="D7" s="270">
        <v>125183</v>
      </c>
      <c r="E7" s="270">
        <v>129817</v>
      </c>
      <c r="F7" s="270">
        <v>124071</v>
      </c>
      <c r="G7" s="270">
        <v>118996</v>
      </c>
      <c r="H7" s="270">
        <v>143035</v>
      </c>
      <c r="I7" s="271">
        <v>123.8</v>
      </c>
      <c r="J7" s="270">
        <v>121406.1</v>
      </c>
      <c r="K7" s="270">
        <v>105390.39999999999</v>
      </c>
      <c r="L7" s="270">
        <v>92695.4</v>
      </c>
      <c r="M7" s="270">
        <v>97571.8</v>
      </c>
      <c r="N7" s="270">
        <v>90796.1</v>
      </c>
      <c r="O7" s="270">
        <v>90860.7</v>
      </c>
      <c r="P7" s="270">
        <v>83783</v>
      </c>
      <c r="Q7" s="270">
        <v>84889.5</v>
      </c>
      <c r="R7" s="270">
        <v>87452.2</v>
      </c>
      <c r="S7" s="287">
        <v>78.141999999999996</v>
      </c>
    </row>
    <row r="8" spans="1:20" s="175" customFormat="1" ht="9.75" customHeight="1">
      <c r="A8" s="174"/>
      <c r="B8" s="248" t="s">
        <v>140</v>
      </c>
      <c r="C8" s="270">
        <v>26023</v>
      </c>
      <c r="D8" s="270">
        <v>30918</v>
      </c>
      <c r="E8" s="270">
        <v>38272</v>
      </c>
      <c r="F8" s="270">
        <v>27906</v>
      </c>
      <c r="G8" s="270">
        <v>25141</v>
      </c>
      <c r="H8" s="270">
        <v>33656</v>
      </c>
      <c r="I8" s="271">
        <v>30.3</v>
      </c>
      <c r="J8" s="270">
        <v>27757.4</v>
      </c>
      <c r="K8" s="270">
        <v>29455</v>
      </c>
      <c r="L8" s="270">
        <v>29736.5</v>
      </c>
      <c r="M8" s="270">
        <v>34989.1</v>
      </c>
      <c r="N8" s="270">
        <v>35300.9</v>
      </c>
      <c r="O8" s="270">
        <v>37281.5</v>
      </c>
      <c r="P8" s="270">
        <v>38892.6</v>
      </c>
      <c r="Q8" s="270">
        <v>41679.300000000003</v>
      </c>
      <c r="R8" s="270">
        <v>43883.7</v>
      </c>
      <c r="S8" s="287">
        <v>47.874199999999995</v>
      </c>
    </row>
    <row r="9" spans="1:20" s="175" customFormat="1" ht="9.75" customHeight="1">
      <c r="A9" s="174"/>
      <c r="B9" s="248" t="s">
        <v>141</v>
      </c>
      <c r="C9" s="270">
        <v>45398</v>
      </c>
      <c r="D9" s="270">
        <v>41213</v>
      </c>
      <c r="E9" s="270">
        <v>42558</v>
      </c>
      <c r="F9" s="270">
        <v>41791</v>
      </c>
      <c r="G9" s="270">
        <v>43828</v>
      </c>
      <c r="H9" s="270">
        <v>54088</v>
      </c>
      <c r="I9" s="271">
        <v>47.1</v>
      </c>
      <c r="J9" s="270">
        <v>41122.400000000001</v>
      </c>
      <c r="K9" s="270">
        <v>43283.8</v>
      </c>
      <c r="L9" s="270">
        <v>37814.199999999997</v>
      </c>
      <c r="M9" s="270">
        <v>38866.199999999997</v>
      </c>
      <c r="N9" s="270">
        <v>32590.400000000001</v>
      </c>
      <c r="O9" s="270">
        <v>36099.1</v>
      </c>
      <c r="P9" s="270">
        <v>38652.400000000001</v>
      </c>
      <c r="Q9" s="270">
        <v>36970</v>
      </c>
      <c r="R9" s="270">
        <v>35918.800000000003</v>
      </c>
      <c r="S9" s="287">
        <v>35.865300000000005</v>
      </c>
    </row>
    <row r="10" spans="1:20" s="175" customFormat="1" ht="9.75" customHeight="1">
      <c r="A10" s="174"/>
      <c r="B10" s="248" t="s">
        <v>142</v>
      </c>
      <c r="C10" s="270">
        <v>18056</v>
      </c>
      <c r="D10" s="270">
        <v>19250</v>
      </c>
      <c r="E10" s="270">
        <v>15854</v>
      </c>
      <c r="F10" s="270">
        <v>16015</v>
      </c>
      <c r="G10" s="270">
        <v>18243</v>
      </c>
      <c r="H10" s="270">
        <v>19754</v>
      </c>
      <c r="I10" s="271">
        <v>15.4</v>
      </c>
      <c r="J10" s="270">
        <v>19025.2</v>
      </c>
      <c r="K10" s="270">
        <v>17568.599999999999</v>
      </c>
      <c r="L10" s="270">
        <v>18352.3</v>
      </c>
      <c r="M10" s="270">
        <v>20734.099999999999</v>
      </c>
      <c r="N10" s="270">
        <v>17335.599999999999</v>
      </c>
      <c r="O10" s="270">
        <v>16652</v>
      </c>
      <c r="P10" s="270">
        <v>18499.900000000001</v>
      </c>
      <c r="Q10" s="270">
        <v>15621.2</v>
      </c>
      <c r="R10" s="270">
        <v>15802.6</v>
      </c>
      <c r="S10" s="287">
        <v>20.510400000000001</v>
      </c>
    </row>
    <row r="11" spans="1:20" s="175" customFormat="1" ht="9.75" customHeight="1">
      <c r="A11" s="174"/>
      <c r="B11" s="248" t="s">
        <v>143</v>
      </c>
      <c r="C11" s="270">
        <v>67070</v>
      </c>
      <c r="D11" s="270">
        <v>71366</v>
      </c>
      <c r="E11" s="270">
        <v>77691</v>
      </c>
      <c r="F11" s="270">
        <v>72282</v>
      </c>
      <c r="G11" s="270">
        <v>69617</v>
      </c>
      <c r="H11" s="270">
        <v>83128</v>
      </c>
      <c r="I11" s="271">
        <v>64.8</v>
      </c>
      <c r="J11" s="270">
        <v>68127.899999999994</v>
      </c>
      <c r="K11" s="270">
        <v>70110.100000000006</v>
      </c>
      <c r="L11" s="270">
        <v>64922.400000000001</v>
      </c>
      <c r="M11" s="270">
        <v>60847.1</v>
      </c>
      <c r="N11" s="270">
        <v>55579.5</v>
      </c>
      <c r="O11" s="270">
        <v>53804.9</v>
      </c>
      <c r="P11" s="270">
        <v>55956.6</v>
      </c>
      <c r="Q11" s="270">
        <v>59356.800000000003</v>
      </c>
      <c r="R11" s="270">
        <v>57799.3</v>
      </c>
      <c r="S11" s="287">
        <v>46.190800000000003</v>
      </c>
    </row>
    <row r="12" spans="1:20" s="175" customFormat="1" ht="9.75" customHeight="1">
      <c r="A12" s="174"/>
      <c r="B12" s="248" t="s">
        <v>144</v>
      </c>
      <c r="C12" s="270">
        <v>13323</v>
      </c>
      <c r="D12" s="270">
        <v>13741</v>
      </c>
      <c r="E12" s="270">
        <v>17258</v>
      </c>
      <c r="F12" s="270">
        <v>15289</v>
      </c>
      <c r="G12" s="270">
        <v>10744</v>
      </c>
      <c r="H12" s="270">
        <v>9648</v>
      </c>
      <c r="I12" s="271">
        <v>6.6</v>
      </c>
      <c r="J12" s="270">
        <v>8398</v>
      </c>
      <c r="K12" s="270">
        <v>7683.8</v>
      </c>
      <c r="L12" s="270">
        <v>7815.9</v>
      </c>
      <c r="M12" s="270">
        <v>8821.7999999999993</v>
      </c>
      <c r="N12" s="270">
        <v>8312</v>
      </c>
      <c r="O12" s="270">
        <v>10388.1</v>
      </c>
      <c r="P12" s="270">
        <v>10778.2</v>
      </c>
      <c r="Q12" s="270">
        <v>11316</v>
      </c>
      <c r="R12" s="270">
        <v>11577.1</v>
      </c>
      <c r="S12" s="287">
        <v>11.007400000000001</v>
      </c>
    </row>
    <row r="13" spans="1:20" s="175" customFormat="1" ht="9.75" customHeight="1">
      <c r="A13" s="174"/>
      <c r="B13" s="248" t="s">
        <v>145</v>
      </c>
      <c r="C13" s="270">
        <v>132299</v>
      </c>
      <c r="D13" s="270">
        <v>135583</v>
      </c>
      <c r="E13" s="270">
        <v>142839</v>
      </c>
      <c r="F13" s="270">
        <v>132590</v>
      </c>
      <c r="G13" s="270">
        <v>138343</v>
      </c>
      <c r="H13" s="270">
        <v>123617</v>
      </c>
      <c r="I13" s="271">
        <v>106.5</v>
      </c>
      <c r="J13" s="270">
        <v>147683.70000000001</v>
      </c>
      <c r="K13" s="270">
        <v>107114.2</v>
      </c>
      <c r="L13" s="270">
        <v>119106.7</v>
      </c>
      <c r="M13" s="270">
        <v>146074.6</v>
      </c>
      <c r="N13" s="270">
        <v>104045</v>
      </c>
      <c r="O13" s="270">
        <v>124538.8</v>
      </c>
      <c r="P13" s="270">
        <v>124888.4</v>
      </c>
      <c r="Q13" s="270">
        <v>141832</v>
      </c>
      <c r="R13" s="270">
        <v>112385.5</v>
      </c>
      <c r="S13" s="287">
        <v>118.5938</v>
      </c>
    </row>
    <row r="14" spans="1:20" s="175" customFormat="1" ht="9.75" customHeight="1">
      <c r="A14" s="174"/>
      <c r="B14" s="248" t="s">
        <v>146</v>
      </c>
      <c r="C14" s="270">
        <v>463687</v>
      </c>
      <c r="D14" s="270">
        <v>482712</v>
      </c>
      <c r="E14" s="270">
        <v>505164</v>
      </c>
      <c r="F14" s="270">
        <v>470550</v>
      </c>
      <c r="G14" s="270">
        <v>506683</v>
      </c>
      <c r="H14" s="270">
        <v>473118</v>
      </c>
      <c r="I14" s="271">
        <v>427.2</v>
      </c>
      <c r="J14" s="270">
        <v>477815.8</v>
      </c>
      <c r="K14" s="270">
        <v>404456.4</v>
      </c>
      <c r="L14" s="270">
        <v>430914</v>
      </c>
      <c r="M14" s="270">
        <v>478697.5</v>
      </c>
      <c r="N14" s="270">
        <v>354668.7</v>
      </c>
      <c r="O14" s="270">
        <v>448782.7</v>
      </c>
      <c r="P14" s="270">
        <v>445649.9</v>
      </c>
      <c r="Q14" s="270">
        <v>434869</v>
      </c>
      <c r="R14" s="270">
        <v>384660.7</v>
      </c>
      <c r="S14" s="287">
        <v>398.53280000000001</v>
      </c>
    </row>
    <row r="15" spans="1:20" s="175" customFormat="1" ht="9.75" customHeight="1">
      <c r="A15" s="174"/>
      <c r="B15" s="248" t="s">
        <v>147</v>
      </c>
      <c r="C15" s="270">
        <v>36116</v>
      </c>
      <c r="D15" s="270">
        <v>40646</v>
      </c>
      <c r="E15" s="270">
        <v>38490</v>
      </c>
      <c r="F15" s="270">
        <v>37443</v>
      </c>
      <c r="G15" s="270">
        <v>40066</v>
      </c>
      <c r="H15" s="270">
        <v>39565</v>
      </c>
      <c r="I15" s="271">
        <v>36</v>
      </c>
      <c r="J15" s="270">
        <v>40714.5</v>
      </c>
      <c r="K15" s="270">
        <v>38700.699999999997</v>
      </c>
      <c r="L15" s="270">
        <v>36683.699999999997</v>
      </c>
      <c r="M15" s="270">
        <v>36149.800000000003</v>
      </c>
      <c r="N15" s="270">
        <v>31799.8</v>
      </c>
      <c r="O15" s="270">
        <v>32014.400000000001</v>
      </c>
      <c r="P15" s="270">
        <v>30898.9</v>
      </c>
      <c r="Q15" s="270">
        <v>33310.400000000001</v>
      </c>
      <c r="R15" s="270">
        <v>32215</v>
      </c>
      <c r="S15" s="287">
        <v>29.912800000000001</v>
      </c>
    </row>
    <row r="16" spans="1:20" s="175" customFormat="1" ht="10.5" customHeight="1">
      <c r="A16" s="174"/>
      <c r="B16" s="244" t="s">
        <v>104</v>
      </c>
      <c r="C16" s="270"/>
      <c r="D16" s="270"/>
      <c r="E16" s="270"/>
      <c r="F16" s="270"/>
      <c r="G16" s="270"/>
      <c r="H16" s="270"/>
      <c r="I16" s="270"/>
      <c r="J16" s="270"/>
      <c r="K16" s="271"/>
      <c r="L16" s="272"/>
      <c r="M16" s="270"/>
      <c r="N16" s="270"/>
      <c r="O16" s="270"/>
      <c r="P16" s="270"/>
      <c r="Q16" s="270"/>
      <c r="R16" s="270"/>
      <c r="S16" s="287"/>
      <c r="T16" s="223"/>
    </row>
    <row r="17" spans="1:20" s="175" customFormat="1" ht="9.75" customHeight="1">
      <c r="A17" s="174"/>
      <c r="B17" s="248" t="s">
        <v>151</v>
      </c>
      <c r="C17" s="251" t="s">
        <v>183</v>
      </c>
      <c r="D17" s="251" t="s">
        <v>183</v>
      </c>
      <c r="E17" s="251" t="s">
        <v>183</v>
      </c>
      <c r="F17" s="251" t="s">
        <v>183</v>
      </c>
      <c r="G17" s="251" t="s">
        <v>183</v>
      </c>
      <c r="H17" s="251" t="s">
        <v>183</v>
      </c>
      <c r="I17" s="251" t="s">
        <v>183</v>
      </c>
      <c r="J17" s="251" t="s">
        <v>183</v>
      </c>
      <c r="K17" s="251" t="s">
        <v>183</v>
      </c>
      <c r="L17" s="251" t="s">
        <v>183</v>
      </c>
      <c r="M17" s="251" t="s">
        <v>183</v>
      </c>
      <c r="N17" s="251" t="s">
        <v>183</v>
      </c>
      <c r="O17" s="251" t="s">
        <v>183</v>
      </c>
      <c r="P17" s="251" t="s">
        <v>183</v>
      </c>
      <c r="Q17" s="251" t="s">
        <v>183</v>
      </c>
      <c r="R17" s="251" t="s">
        <v>183</v>
      </c>
      <c r="S17" s="288" t="s">
        <v>183</v>
      </c>
    </row>
    <row r="18" spans="1:20" s="175" customFormat="1" ht="9.75" customHeight="1">
      <c r="A18" s="174"/>
      <c r="B18" s="248" t="s">
        <v>156</v>
      </c>
      <c r="C18" s="270">
        <v>18905</v>
      </c>
      <c r="D18" s="270">
        <v>22404</v>
      </c>
      <c r="E18" s="270">
        <v>23042</v>
      </c>
      <c r="F18" s="270">
        <v>22527</v>
      </c>
      <c r="G18" s="270">
        <v>23663</v>
      </c>
      <c r="H18" s="270">
        <v>22414</v>
      </c>
      <c r="I18" s="271">
        <v>24.3</v>
      </c>
      <c r="J18" s="272">
        <v>20907.8</v>
      </c>
      <c r="K18" s="272">
        <v>24175.4</v>
      </c>
      <c r="L18" s="272">
        <v>24523.200000000001</v>
      </c>
      <c r="M18" s="272">
        <v>23241.200000000001</v>
      </c>
      <c r="N18" s="272">
        <v>19337.2</v>
      </c>
      <c r="O18" s="272">
        <v>21637.200000000001</v>
      </c>
      <c r="P18" s="272">
        <v>21040.799999999999</v>
      </c>
      <c r="Q18" s="272">
        <v>22209.7</v>
      </c>
      <c r="R18" s="272">
        <v>21239.8</v>
      </c>
      <c r="S18" s="287">
        <v>17.520900000000001</v>
      </c>
    </row>
    <row r="19" spans="1:20" s="175" customFormat="1" ht="9.75" customHeight="1">
      <c r="A19" s="174"/>
      <c r="B19" s="248" t="s">
        <v>157</v>
      </c>
      <c r="C19" s="270">
        <v>118330</v>
      </c>
      <c r="D19" s="270">
        <v>102371</v>
      </c>
      <c r="E19" s="270">
        <v>121030</v>
      </c>
      <c r="F19" s="270">
        <v>100858</v>
      </c>
      <c r="G19" s="270">
        <v>133334</v>
      </c>
      <c r="H19" s="270">
        <v>183494</v>
      </c>
      <c r="I19" s="271">
        <v>128.9</v>
      </c>
      <c r="J19" s="272">
        <v>129814.5</v>
      </c>
      <c r="K19" s="272">
        <v>130081.2</v>
      </c>
      <c r="L19" s="272">
        <v>120958.1</v>
      </c>
      <c r="M19" s="272">
        <v>135847.6</v>
      </c>
      <c r="N19" s="272">
        <v>134159.79999999999</v>
      </c>
      <c r="O19" s="272">
        <v>138823.4</v>
      </c>
      <c r="P19" s="272">
        <v>128001.5</v>
      </c>
      <c r="Q19" s="272">
        <v>131332</v>
      </c>
      <c r="R19" s="272">
        <v>138837.79999999999</v>
      </c>
      <c r="S19" s="287">
        <v>121.2264</v>
      </c>
    </row>
    <row r="20" spans="1:20" s="175" customFormat="1" ht="9.75" customHeight="1">
      <c r="A20" s="174"/>
      <c r="B20" s="253" t="s">
        <v>105</v>
      </c>
      <c r="C20" s="270">
        <v>15579</v>
      </c>
      <c r="D20" s="270">
        <v>16412</v>
      </c>
      <c r="E20" s="270">
        <v>18452</v>
      </c>
      <c r="F20" s="270">
        <v>16656</v>
      </c>
      <c r="G20" s="270">
        <v>19572</v>
      </c>
      <c r="H20" s="270">
        <v>24059</v>
      </c>
      <c r="I20" s="271">
        <v>22.8</v>
      </c>
      <c r="J20" s="272">
        <v>17389.2</v>
      </c>
      <c r="K20" s="272">
        <v>20095.900000000001</v>
      </c>
      <c r="L20" s="272">
        <v>19057.400000000001</v>
      </c>
      <c r="M20" s="272">
        <v>19039.900000000001</v>
      </c>
      <c r="N20" s="272">
        <v>19225.099999999999</v>
      </c>
      <c r="O20" s="272">
        <v>21340.9</v>
      </c>
      <c r="P20" s="272">
        <v>22132.400000000001</v>
      </c>
      <c r="Q20" s="272">
        <v>16475.5</v>
      </c>
      <c r="R20" s="272">
        <v>19389.3</v>
      </c>
      <c r="S20" s="287">
        <v>13.940799999999999</v>
      </c>
    </row>
    <row r="21" spans="1:20" s="175" customFormat="1" ht="9.75" customHeight="1">
      <c r="A21" s="174"/>
      <c r="B21" s="253" t="s">
        <v>106</v>
      </c>
      <c r="C21" s="270">
        <v>18652</v>
      </c>
      <c r="D21" s="270">
        <v>21080</v>
      </c>
      <c r="E21" s="270">
        <v>20149</v>
      </c>
      <c r="F21" s="270">
        <v>16141</v>
      </c>
      <c r="G21" s="270">
        <v>17582</v>
      </c>
      <c r="H21" s="270">
        <v>15396</v>
      </c>
      <c r="I21" s="271">
        <v>14.1</v>
      </c>
      <c r="J21" s="272">
        <v>16094.4</v>
      </c>
      <c r="K21" s="272">
        <v>14133.5</v>
      </c>
      <c r="L21" s="272">
        <v>13645.7</v>
      </c>
      <c r="M21" s="272">
        <v>14693.4</v>
      </c>
      <c r="N21" s="272">
        <v>13731.4</v>
      </c>
      <c r="O21" s="272">
        <v>11737.5</v>
      </c>
      <c r="P21" s="272">
        <v>12523.3</v>
      </c>
      <c r="Q21" s="272">
        <v>12785.5</v>
      </c>
      <c r="R21" s="272">
        <v>11423.1</v>
      </c>
      <c r="S21" s="287">
        <v>9.9266000000000005</v>
      </c>
    </row>
    <row r="22" spans="1:20" s="175" customFormat="1" ht="9.75" customHeight="1">
      <c r="A22" s="174"/>
      <c r="B22" s="248" t="s">
        <v>148</v>
      </c>
      <c r="C22" s="270">
        <v>71424</v>
      </c>
      <c r="D22" s="270">
        <v>70574</v>
      </c>
      <c r="E22" s="270">
        <v>66382</v>
      </c>
      <c r="F22" s="270">
        <v>62883</v>
      </c>
      <c r="G22" s="270">
        <v>55083</v>
      </c>
      <c r="H22" s="270">
        <v>71130</v>
      </c>
      <c r="I22" s="271">
        <v>63</v>
      </c>
      <c r="J22" s="272">
        <v>56625.3</v>
      </c>
      <c r="K22" s="272">
        <v>51906.3</v>
      </c>
      <c r="L22" s="272">
        <v>48539.199999999997</v>
      </c>
      <c r="M22" s="272">
        <v>48628.4</v>
      </c>
      <c r="N22" s="272">
        <v>43457.8</v>
      </c>
      <c r="O22" s="272">
        <v>48761.4</v>
      </c>
      <c r="P22" s="272">
        <v>42666.3</v>
      </c>
      <c r="Q22" s="272">
        <v>42426.2</v>
      </c>
      <c r="R22" s="272">
        <v>42849.7</v>
      </c>
      <c r="S22" s="287">
        <v>36.071400000000004</v>
      </c>
    </row>
    <row r="23" spans="1:20" s="175" customFormat="1" ht="9.75" customHeight="1">
      <c r="A23" s="174"/>
      <c r="B23" s="248" t="s">
        <v>149</v>
      </c>
      <c r="C23" s="270">
        <v>30680</v>
      </c>
      <c r="D23" s="270">
        <v>35726</v>
      </c>
      <c r="E23" s="270">
        <v>35786</v>
      </c>
      <c r="F23" s="270">
        <v>32620</v>
      </c>
      <c r="G23" s="270">
        <v>33101</v>
      </c>
      <c r="H23" s="270">
        <v>41136</v>
      </c>
      <c r="I23" s="271">
        <v>37.6</v>
      </c>
      <c r="J23" s="272">
        <v>37250.5</v>
      </c>
      <c r="K23" s="272">
        <v>38189</v>
      </c>
      <c r="L23" s="272">
        <v>36922.5</v>
      </c>
      <c r="M23" s="272">
        <v>36580.199999999997</v>
      </c>
      <c r="N23" s="272">
        <v>32151.7</v>
      </c>
      <c r="O23" s="272">
        <v>32336.9</v>
      </c>
      <c r="P23" s="272">
        <v>32220.6</v>
      </c>
      <c r="Q23" s="272">
        <v>30461.4</v>
      </c>
      <c r="R23" s="272">
        <v>27936.3</v>
      </c>
      <c r="S23" s="287">
        <v>22.868099999999998</v>
      </c>
    </row>
    <row r="24" spans="1:20" s="175" customFormat="1" ht="9.75" customHeight="1">
      <c r="A24" s="174"/>
      <c r="B24" s="248" t="s">
        <v>124</v>
      </c>
      <c r="C24" s="270">
        <v>5308</v>
      </c>
      <c r="D24" s="270">
        <v>4800</v>
      </c>
      <c r="E24" s="270">
        <v>5926</v>
      </c>
      <c r="F24" s="270">
        <v>3588</v>
      </c>
      <c r="G24" s="270">
        <v>6270</v>
      </c>
      <c r="H24" s="270">
        <v>8699</v>
      </c>
      <c r="I24" s="271">
        <v>7.3</v>
      </c>
      <c r="J24" s="272">
        <v>7621.5</v>
      </c>
      <c r="K24" s="272">
        <v>5475.2</v>
      </c>
      <c r="L24" s="272">
        <v>5177.3999999999996</v>
      </c>
      <c r="M24" s="272">
        <v>6914.8</v>
      </c>
      <c r="N24" s="272">
        <v>7601.2</v>
      </c>
      <c r="O24" s="272">
        <v>6690.4</v>
      </c>
      <c r="P24" s="272">
        <v>7155.9</v>
      </c>
      <c r="Q24" s="272">
        <v>6712.9</v>
      </c>
      <c r="R24" s="272">
        <v>5614.5</v>
      </c>
      <c r="S24" s="287">
        <v>5.1681999999999997</v>
      </c>
    </row>
    <row r="25" spans="1:20" s="175" customFormat="1" ht="9.75" customHeight="1">
      <c r="A25" s="174"/>
      <c r="B25" s="248" t="s">
        <v>110</v>
      </c>
      <c r="C25" s="270">
        <v>12054</v>
      </c>
      <c r="D25" s="270">
        <v>18329</v>
      </c>
      <c r="E25" s="270">
        <v>26611</v>
      </c>
      <c r="F25" s="270">
        <v>25255</v>
      </c>
      <c r="G25" s="270">
        <v>15777</v>
      </c>
      <c r="H25" s="270">
        <v>22302</v>
      </c>
      <c r="I25" s="271">
        <v>23.7</v>
      </c>
      <c r="J25" s="272">
        <v>25036.3</v>
      </c>
      <c r="K25" s="272">
        <v>30851.9</v>
      </c>
      <c r="L25" s="272">
        <v>34861.300000000003</v>
      </c>
      <c r="M25" s="272">
        <v>39289.800000000003</v>
      </c>
      <c r="N25" s="272">
        <v>39657.5</v>
      </c>
      <c r="O25" s="272">
        <v>43839.1</v>
      </c>
      <c r="P25" s="272">
        <v>45872.6</v>
      </c>
      <c r="Q25" s="272">
        <v>44448.3</v>
      </c>
      <c r="R25" s="272">
        <v>48153.9</v>
      </c>
      <c r="S25" s="287">
        <v>46.7714</v>
      </c>
    </row>
    <row r="26" spans="1:20" s="175" customFormat="1" ht="9.75" customHeight="1">
      <c r="A26" s="174"/>
      <c r="B26" s="248" t="s">
        <v>107</v>
      </c>
      <c r="C26" s="270">
        <v>6111</v>
      </c>
      <c r="D26" s="270">
        <v>7846</v>
      </c>
      <c r="E26" s="270">
        <v>8503</v>
      </c>
      <c r="F26" s="270">
        <v>8556</v>
      </c>
      <c r="G26" s="270" t="s">
        <v>163</v>
      </c>
      <c r="H26" s="270">
        <v>11645</v>
      </c>
      <c r="I26" s="271">
        <v>9.5</v>
      </c>
      <c r="J26" s="272">
        <v>11825.5</v>
      </c>
      <c r="K26" s="272">
        <v>12710.1</v>
      </c>
      <c r="L26" s="272">
        <v>13927.2</v>
      </c>
      <c r="M26" s="272">
        <v>14718.6</v>
      </c>
      <c r="N26" s="272">
        <v>20029.5</v>
      </c>
      <c r="O26" s="272">
        <v>19402.2</v>
      </c>
      <c r="P26" s="272">
        <v>14100</v>
      </c>
      <c r="Q26" s="272">
        <v>14657.9</v>
      </c>
      <c r="R26" s="272">
        <v>13122.1</v>
      </c>
      <c r="S26" s="287">
        <v>11.705399999999999</v>
      </c>
    </row>
    <row r="27" spans="1:20" s="175" customFormat="1" ht="9.75" customHeight="1">
      <c r="A27" s="174"/>
      <c r="B27" s="248" t="s">
        <v>108</v>
      </c>
      <c r="C27" s="270">
        <v>4170</v>
      </c>
      <c r="D27" s="270">
        <v>6513</v>
      </c>
      <c r="E27" s="270">
        <v>7723</v>
      </c>
      <c r="F27" s="270">
        <v>6554</v>
      </c>
      <c r="G27" s="270" t="s">
        <v>163</v>
      </c>
      <c r="H27" s="270">
        <v>10383</v>
      </c>
      <c r="I27" s="271">
        <v>6.8</v>
      </c>
      <c r="J27" s="272">
        <v>9253.2000000000007</v>
      </c>
      <c r="K27" s="272">
        <v>6667.3</v>
      </c>
      <c r="L27" s="272">
        <v>6834.6</v>
      </c>
      <c r="M27" s="272">
        <v>6590.4</v>
      </c>
      <c r="N27" s="272">
        <v>13126.4</v>
      </c>
      <c r="O27" s="272">
        <v>12695.1</v>
      </c>
      <c r="P27" s="272">
        <v>6110.8</v>
      </c>
      <c r="Q27" s="272">
        <v>5939.2</v>
      </c>
      <c r="R27" s="272">
        <v>5557.4</v>
      </c>
      <c r="S27" s="287">
        <v>5.3468999999999998</v>
      </c>
    </row>
    <row r="28" spans="1:20" s="175" customFormat="1" ht="10.5" customHeight="1">
      <c r="A28" s="174"/>
      <c r="B28" s="248" t="s">
        <v>109</v>
      </c>
      <c r="C28" s="270">
        <v>61398</v>
      </c>
      <c r="D28" s="270">
        <v>62472</v>
      </c>
      <c r="E28" s="270">
        <v>60807</v>
      </c>
      <c r="F28" s="270">
        <v>49470</v>
      </c>
      <c r="G28" s="270">
        <v>61257</v>
      </c>
      <c r="H28" s="270">
        <v>77133</v>
      </c>
      <c r="I28" s="271">
        <v>53.4</v>
      </c>
      <c r="J28" s="272">
        <v>62939.199999999997</v>
      </c>
      <c r="K28" s="272">
        <v>62782.8</v>
      </c>
      <c r="L28" s="272">
        <v>69049</v>
      </c>
      <c r="M28" s="272">
        <v>73774</v>
      </c>
      <c r="N28" s="272">
        <v>66197.100000000006</v>
      </c>
      <c r="O28" s="272">
        <v>68043.399999999994</v>
      </c>
      <c r="P28" s="272">
        <v>83465.899999999994</v>
      </c>
      <c r="Q28" s="272">
        <v>87560.2</v>
      </c>
      <c r="R28" s="272">
        <v>66407.399999999994</v>
      </c>
      <c r="S28" s="287">
        <v>54.236499999999999</v>
      </c>
    </row>
    <row r="29" spans="1:20" s="175" customFormat="1" ht="9.75" customHeight="1">
      <c r="A29" s="174"/>
      <c r="B29" s="248" t="s">
        <v>125</v>
      </c>
      <c r="C29" s="270">
        <v>18306</v>
      </c>
      <c r="D29" s="270">
        <v>17027</v>
      </c>
      <c r="E29" s="270">
        <v>19650</v>
      </c>
      <c r="F29" s="270">
        <v>16949</v>
      </c>
      <c r="G29" s="270">
        <v>17521</v>
      </c>
      <c r="H29" s="270">
        <v>23396</v>
      </c>
      <c r="I29" s="271">
        <v>20</v>
      </c>
      <c r="J29" s="272">
        <v>20695.400000000001</v>
      </c>
      <c r="K29" s="272">
        <v>20154.7</v>
      </c>
      <c r="L29" s="272">
        <v>26331.7</v>
      </c>
      <c r="M29" s="272">
        <v>22087.7</v>
      </c>
      <c r="N29" s="272">
        <v>23980.9</v>
      </c>
      <c r="O29" s="272">
        <v>24247.4</v>
      </c>
      <c r="P29" s="272">
        <v>24764.1</v>
      </c>
      <c r="Q29" s="272">
        <v>30252.400000000001</v>
      </c>
      <c r="R29" s="272">
        <v>25650.7</v>
      </c>
      <c r="S29" s="287">
        <v>22.242799999999999</v>
      </c>
    </row>
    <row r="30" spans="1:20" s="175" customFormat="1" ht="9.75" customHeight="1">
      <c r="A30" s="174"/>
      <c r="B30" s="253" t="s">
        <v>138</v>
      </c>
      <c r="C30" s="270">
        <v>89031</v>
      </c>
      <c r="D30" s="270">
        <v>99253</v>
      </c>
      <c r="E30" s="270">
        <v>87042</v>
      </c>
      <c r="F30" s="270">
        <v>80255</v>
      </c>
      <c r="G30" s="270">
        <v>83814</v>
      </c>
      <c r="H30" s="270">
        <v>116309</v>
      </c>
      <c r="I30" s="271">
        <v>111.2</v>
      </c>
      <c r="J30" s="272">
        <v>108148.8</v>
      </c>
      <c r="K30" s="272">
        <v>89493.7</v>
      </c>
      <c r="L30" s="272">
        <v>85860.800000000003</v>
      </c>
      <c r="M30" s="272">
        <v>99739.8</v>
      </c>
      <c r="N30" s="272">
        <v>76983.7</v>
      </c>
      <c r="O30" s="272">
        <v>88029.2</v>
      </c>
      <c r="P30" s="272">
        <v>89965.6</v>
      </c>
      <c r="Q30" s="272">
        <v>93288.3</v>
      </c>
      <c r="R30" s="272">
        <v>87146.2</v>
      </c>
      <c r="S30" s="287">
        <v>89.087199999999996</v>
      </c>
    </row>
    <row r="31" spans="1:20" s="175" customFormat="1" ht="9.75" customHeight="1">
      <c r="A31" s="174"/>
      <c r="B31" s="248" t="s">
        <v>126</v>
      </c>
      <c r="C31" s="270">
        <v>94285</v>
      </c>
      <c r="D31" s="270">
        <v>92653</v>
      </c>
      <c r="E31" s="270">
        <v>98193</v>
      </c>
      <c r="F31" s="270">
        <v>92404</v>
      </c>
      <c r="G31" s="270">
        <v>103457</v>
      </c>
      <c r="H31" s="270">
        <v>103457</v>
      </c>
      <c r="I31" s="271">
        <v>103.1</v>
      </c>
      <c r="J31" s="272">
        <v>114090.1</v>
      </c>
      <c r="K31" s="272">
        <v>113613.3</v>
      </c>
      <c r="L31" s="272">
        <v>120014.39999999999</v>
      </c>
      <c r="M31" s="272">
        <v>130880.8</v>
      </c>
      <c r="N31" s="272">
        <v>133020</v>
      </c>
      <c r="O31" s="272">
        <v>130563.1</v>
      </c>
      <c r="P31" s="272">
        <v>117562.8</v>
      </c>
      <c r="Q31" s="272">
        <v>119268</v>
      </c>
      <c r="R31" s="272">
        <v>110300.3</v>
      </c>
      <c r="S31" s="287">
        <v>111.89960000000001</v>
      </c>
    </row>
    <row r="32" spans="1:20" s="175" customFormat="1" ht="10.5" customHeight="1">
      <c r="A32" s="174"/>
      <c r="B32" s="248" t="s">
        <v>154</v>
      </c>
      <c r="C32" s="251" t="s">
        <v>183</v>
      </c>
      <c r="D32" s="251" t="s">
        <v>183</v>
      </c>
      <c r="E32" s="251" t="s">
        <v>183</v>
      </c>
      <c r="F32" s="251" t="s">
        <v>183</v>
      </c>
      <c r="G32" s="251" t="s">
        <v>183</v>
      </c>
      <c r="H32" s="251" t="s">
        <v>183</v>
      </c>
      <c r="I32" s="251" t="s">
        <v>183</v>
      </c>
      <c r="J32" s="251" t="s">
        <v>183</v>
      </c>
      <c r="K32" s="251" t="s">
        <v>183</v>
      </c>
      <c r="L32" s="251" t="s">
        <v>183</v>
      </c>
      <c r="M32" s="251" t="s">
        <v>183</v>
      </c>
      <c r="N32" s="251" t="s">
        <v>183</v>
      </c>
      <c r="O32" s="251" t="s">
        <v>183</v>
      </c>
      <c r="P32" s="251" t="s">
        <v>183</v>
      </c>
      <c r="Q32" s="251" t="s">
        <v>183</v>
      </c>
      <c r="R32" s="251" t="s">
        <v>183</v>
      </c>
      <c r="S32" s="288" t="s">
        <v>183</v>
      </c>
      <c r="T32" s="224"/>
    </row>
    <row r="33" spans="1:20" s="175" customFormat="1" ht="9.75" customHeight="1">
      <c r="A33" s="174"/>
      <c r="B33" s="248" t="s">
        <v>127</v>
      </c>
      <c r="C33" s="270">
        <v>7730</v>
      </c>
      <c r="D33" s="270">
        <v>7470</v>
      </c>
      <c r="E33" s="270">
        <v>10578</v>
      </c>
      <c r="F33" s="270">
        <v>10734</v>
      </c>
      <c r="G33" s="270">
        <v>11519</v>
      </c>
      <c r="H33" s="270">
        <v>11768</v>
      </c>
      <c r="I33" s="271">
        <v>9.6999999999999993</v>
      </c>
      <c r="J33" s="272">
        <v>8798.5</v>
      </c>
      <c r="K33" s="272">
        <v>11326.3</v>
      </c>
      <c r="L33" s="272">
        <v>10800.5</v>
      </c>
      <c r="M33" s="272">
        <v>13576.6</v>
      </c>
      <c r="N33" s="272">
        <v>12877.7</v>
      </c>
      <c r="O33" s="272">
        <v>14076.9</v>
      </c>
      <c r="P33" s="272">
        <v>14165.3</v>
      </c>
      <c r="Q33" s="272">
        <v>17830.599999999999</v>
      </c>
      <c r="R33" s="272">
        <v>14425.9</v>
      </c>
      <c r="S33" s="287">
        <v>15.349399999999999</v>
      </c>
      <c r="T33" s="223"/>
    </row>
    <row r="34" spans="1:20" s="175" customFormat="1" ht="9.75" customHeight="1">
      <c r="A34" s="174"/>
      <c r="B34" s="244" t="s">
        <v>111</v>
      </c>
      <c r="C34" s="270"/>
      <c r="D34" s="270"/>
      <c r="E34" s="270"/>
      <c r="F34" s="270"/>
      <c r="G34" s="270"/>
      <c r="H34" s="270"/>
      <c r="I34" s="270"/>
      <c r="J34" s="270"/>
      <c r="K34" s="271"/>
      <c r="L34" s="272"/>
      <c r="M34" s="270"/>
      <c r="N34" s="270"/>
      <c r="O34" s="270"/>
      <c r="P34" s="270"/>
      <c r="Q34" s="270"/>
      <c r="R34" s="270"/>
      <c r="S34" s="287"/>
    </row>
    <row r="35" spans="1:20" s="175" customFormat="1" ht="9.75" customHeight="1">
      <c r="A35" s="174"/>
      <c r="B35" s="248" t="s">
        <v>112</v>
      </c>
      <c r="C35" s="270">
        <v>10547</v>
      </c>
      <c r="D35" s="270">
        <v>9749</v>
      </c>
      <c r="E35" s="270">
        <v>9379</v>
      </c>
      <c r="F35" s="270">
        <v>8967</v>
      </c>
      <c r="G35" s="270">
        <v>11084</v>
      </c>
      <c r="H35" s="252" t="s">
        <v>155</v>
      </c>
      <c r="I35" s="252" t="s">
        <v>155</v>
      </c>
      <c r="J35" s="252" t="s">
        <v>155</v>
      </c>
      <c r="K35" s="252" t="s">
        <v>155</v>
      </c>
      <c r="L35" s="252" t="s">
        <v>155</v>
      </c>
      <c r="M35" s="252" t="s">
        <v>155</v>
      </c>
      <c r="N35" s="252" t="s">
        <v>155</v>
      </c>
      <c r="O35" s="252" t="s">
        <v>155</v>
      </c>
      <c r="P35" s="252" t="s">
        <v>155</v>
      </c>
      <c r="Q35" s="252" t="s">
        <v>155</v>
      </c>
      <c r="R35" s="252" t="s">
        <v>155</v>
      </c>
      <c r="S35" s="289" t="s">
        <v>155</v>
      </c>
      <c r="T35" s="223"/>
    </row>
    <row r="36" spans="1:20" s="175" customFormat="1" ht="9.75" customHeight="1">
      <c r="A36" s="174"/>
      <c r="B36" s="248" t="s">
        <v>114</v>
      </c>
      <c r="C36" s="270">
        <v>66805</v>
      </c>
      <c r="D36" s="270">
        <v>66997</v>
      </c>
      <c r="E36" s="270">
        <v>64023</v>
      </c>
      <c r="F36" s="270">
        <v>61730</v>
      </c>
      <c r="G36" s="270">
        <v>81231</v>
      </c>
      <c r="H36" s="270">
        <v>82594</v>
      </c>
      <c r="I36" s="271">
        <v>73.3</v>
      </c>
      <c r="J36" s="272">
        <v>79038.5</v>
      </c>
      <c r="K36" s="272">
        <v>68619.100000000006</v>
      </c>
      <c r="L36" s="272">
        <v>81285.8</v>
      </c>
      <c r="M36" s="272">
        <v>85363.9</v>
      </c>
      <c r="N36" s="272">
        <v>73666.399999999994</v>
      </c>
      <c r="O36" s="272">
        <v>83139.8</v>
      </c>
      <c r="P36" s="272">
        <v>82115.399999999994</v>
      </c>
      <c r="Q36" s="272">
        <v>82212.3</v>
      </c>
      <c r="R36" s="272">
        <v>71933.600000000006</v>
      </c>
      <c r="S36" s="287">
        <v>85.5869</v>
      </c>
    </row>
    <row r="37" spans="1:20" s="175" customFormat="1" ht="9.75" customHeight="1">
      <c r="A37" s="174"/>
      <c r="B37" s="248" t="s">
        <v>113</v>
      </c>
      <c r="C37" s="252" t="s">
        <v>163</v>
      </c>
      <c r="D37" s="252">
        <v>1741</v>
      </c>
      <c r="E37" s="252" t="s">
        <v>155</v>
      </c>
      <c r="F37" s="252" t="s">
        <v>155</v>
      </c>
      <c r="G37" s="252" t="s">
        <v>163</v>
      </c>
      <c r="H37" s="252" t="s">
        <v>155</v>
      </c>
      <c r="I37" s="252" t="s">
        <v>155</v>
      </c>
      <c r="J37" s="252" t="s">
        <v>155</v>
      </c>
      <c r="K37" s="252" t="s">
        <v>155</v>
      </c>
      <c r="L37" s="252" t="s">
        <v>155</v>
      </c>
      <c r="M37" s="252" t="s">
        <v>155</v>
      </c>
      <c r="N37" s="252" t="s">
        <v>155</v>
      </c>
      <c r="O37" s="252" t="s">
        <v>155</v>
      </c>
      <c r="P37" s="252" t="s">
        <v>155</v>
      </c>
      <c r="Q37" s="252" t="s">
        <v>155</v>
      </c>
      <c r="R37" s="252" t="s">
        <v>155</v>
      </c>
      <c r="S37" s="289" t="s">
        <v>155</v>
      </c>
    </row>
    <row r="38" spans="1:20" s="175" customFormat="1" ht="9.75" customHeight="1">
      <c r="A38" s="174"/>
      <c r="B38" s="248" t="s">
        <v>115</v>
      </c>
      <c r="C38" s="270">
        <v>562296</v>
      </c>
      <c r="D38" s="270">
        <v>547073</v>
      </c>
      <c r="E38" s="270">
        <v>570239</v>
      </c>
      <c r="F38" s="270">
        <v>553972</v>
      </c>
      <c r="G38" s="270">
        <v>533717</v>
      </c>
      <c r="H38" s="270">
        <v>592761</v>
      </c>
      <c r="I38" s="271">
        <v>583.6</v>
      </c>
      <c r="J38" s="272">
        <v>609353.4</v>
      </c>
      <c r="K38" s="272">
        <v>526855.80000000005</v>
      </c>
      <c r="L38" s="272">
        <v>641627.5</v>
      </c>
      <c r="M38" s="272">
        <v>733926.8</v>
      </c>
      <c r="N38" s="272">
        <v>625356.69999999995</v>
      </c>
      <c r="O38" s="272">
        <v>791109.3</v>
      </c>
      <c r="P38" s="272">
        <v>802228.9</v>
      </c>
      <c r="Q38" s="272">
        <v>961967.5</v>
      </c>
      <c r="R38" s="272">
        <v>780489.4</v>
      </c>
      <c r="S38" s="287">
        <v>796.74680000000001</v>
      </c>
    </row>
    <row r="39" spans="1:20" s="175" customFormat="1" ht="9.75" customHeight="1">
      <c r="A39" s="174"/>
      <c r="B39" s="248" t="s">
        <v>116</v>
      </c>
      <c r="C39" s="270">
        <v>78786</v>
      </c>
      <c r="D39" s="270">
        <v>92169</v>
      </c>
      <c r="E39" s="270">
        <v>94852</v>
      </c>
      <c r="F39" s="270">
        <v>94091</v>
      </c>
      <c r="G39" s="270">
        <v>88820</v>
      </c>
      <c r="H39" s="270">
        <v>84565</v>
      </c>
      <c r="I39" s="271">
        <v>68</v>
      </c>
      <c r="J39" s="272">
        <v>82922.5</v>
      </c>
      <c r="K39" s="272">
        <v>86981.3</v>
      </c>
      <c r="L39" s="272">
        <v>79532.3</v>
      </c>
      <c r="M39" s="272">
        <v>86811</v>
      </c>
      <c r="N39" s="272">
        <v>82033.5</v>
      </c>
      <c r="O39" s="272">
        <v>79399</v>
      </c>
      <c r="P39" s="272">
        <v>80131.100000000006</v>
      </c>
      <c r="Q39" s="272">
        <v>78854.8</v>
      </c>
      <c r="R39" s="272">
        <v>75435.600000000006</v>
      </c>
      <c r="S39" s="287">
        <v>72.759899999999988</v>
      </c>
      <c r="T39" s="225"/>
    </row>
    <row r="40" spans="1:20" s="177" customFormat="1" ht="10.5" customHeight="1">
      <c r="A40" s="174"/>
      <c r="B40" s="248" t="s">
        <v>117</v>
      </c>
      <c r="C40" s="270">
        <v>30525</v>
      </c>
      <c r="D40" s="270">
        <v>20612</v>
      </c>
      <c r="E40" s="270">
        <v>24546</v>
      </c>
      <c r="F40" s="270">
        <v>22096</v>
      </c>
      <c r="G40" s="270">
        <v>22991</v>
      </c>
      <c r="H40" s="270">
        <v>34162</v>
      </c>
      <c r="I40" s="271">
        <v>30.6</v>
      </c>
      <c r="J40" s="272">
        <v>35941.9</v>
      </c>
      <c r="K40" s="272">
        <v>32249.3</v>
      </c>
      <c r="L40" s="272">
        <v>32912.199999999997</v>
      </c>
      <c r="M40" s="272">
        <v>29551.599999999999</v>
      </c>
      <c r="N40" s="272">
        <v>30210.9</v>
      </c>
      <c r="O40" s="272">
        <v>30409.7</v>
      </c>
      <c r="P40" s="272">
        <v>23872.1</v>
      </c>
      <c r="Q40" s="272">
        <v>21776.3</v>
      </c>
      <c r="R40" s="272">
        <v>20232.7</v>
      </c>
      <c r="S40" s="287">
        <v>22.686900000000001</v>
      </c>
      <c r="T40" s="175"/>
    </row>
    <row r="41" spans="1:20" s="177" customFormat="1" ht="9.75" customHeight="1">
      <c r="A41" s="174"/>
      <c r="B41" s="248" t="s">
        <v>118</v>
      </c>
      <c r="C41" s="270">
        <v>45761</v>
      </c>
      <c r="D41" s="270">
        <v>62062</v>
      </c>
      <c r="E41" s="270">
        <v>72944</v>
      </c>
      <c r="F41" s="270">
        <v>62889</v>
      </c>
      <c r="G41" s="270">
        <v>67680</v>
      </c>
      <c r="H41" s="270">
        <v>60539</v>
      </c>
      <c r="I41" s="271">
        <v>49.5</v>
      </c>
      <c r="J41" s="272">
        <v>73353.100000000006</v>
      </c>
      <c r="K41" s="272">
        <v>65483.1</v>
      </c>
      <c r="L41" s="272">
        <v>76117.100000000006</v>
      </c>
      <c r="M41" s="272">
        <v>90909.4</v>
      </c>
      <c r="N41" s="272">
        <v>81037</v>
      </c>
      <c r="O41" s="272">
        <v>95674.2</v>
      </c>
      <c r="P41" s="272">
        <v>99437</v>
      </c>
      <c r="Q41" s="272">
        <v>110385.3</v>
      </c>
      <c r="R41" s="272">
        <v>94076.5</v>
      </c>
      <c r="S41" s="287">
        <v>103.6503</v>
      </c>
      <c r="T41" s="175"/>
    </row>
    <row r="42" spans="1:20" s="194" customFormat="1" ht="9.75" customHeight="1">
      <c r="A42" s="176"/>
      <c r="B42" s="248" t="s">
        <v>137</v>
      </c>
      <c r="C42" s="270">
        <v>50419</v>
      </c>
      <c r="D42" s="270">
        <v>56803</v>
      </c>
      <c r="E42" s="270">
        <v>72604</v>
      </c>
      <c r="F42" s="270">
        <v>59963</v>
      </c>
      <c r="G42" s="270">
        <v>75730</v>
      </c>
      <c r="H42" s="270">
        <v>103648</v>
      </c>
      <c r="I42" s="271">
        <v>87.2</v>
      </c>
      <c r="J42" s="272">
        <v>89245.2</v>
      </c>
      <c r="K42" s="272">
        <v>97912.8</v>
      </c>
      <c r="L42" s="272">
        <v>93827.6</v>
      </c>
      <c r="M42" s="272">
        <v>91603.4</v>
      </c>
      <c r="N42" s="272">
        <v>93656.4</v>
      </c>
      <c r="O42" s="272">
        <v>85220.4</v>
      </c>
      <c r="P42" s="272">
        <v>89974.2</v>
      </c>
      <c r="Q42" s="272">
        <v>74265.5</v>
      </c>
      <c r="R42" s="272">
        <v>60219.1</v>
      </c>
      <c r="S42" s="287">
        <v>93.244500000000002</v>
      </c>
      <c r="T42" s="175"/>
    </row>
    <row r="43" spans="1:20" s="194" customFormat="1" ht="9.75" customHeight="1">
      <c r="A43" s="176"/>
      <c r="B43" s="248" t="s">
        <v>158</v>
      </c>
      <c r="C43" s="270">
        <v>377639</v>
      </c>
      <c r="D43" s="270">
        <v>407602</v>
      </c>
      <c r="E43" s="270">
        <v>433036</v>
      </c>
      <c r="F43" s="270">
        <v>387114</v>
      </c>
      <c r="G43" s="270">
        <v>505594</v>
      </c>
      <c r="H43" s="270">
        <v>484632</v>
      </c>
      <c r="I43" s="271">
        <v>405.7</v>
      </c>
      <c r="J43" s="272">
        <v>500472.2</v>
      </c>
      <c r="K43" s="272">
        <v>455348.3</v>
      </c>
      <c r="L43" s="272">
        <v>522676.7</v>
      </c>
      <c r="M43" s="272">
        <v>541353.5</v>
      </c>
      <c r="N43" s="272">
        <v>409503.9</v>
      </c>
      <c r="O43" s="272">
        <v>521885.2</v>
      </c>
      <c r="P43" s="272">
        <v>539651</v>
      </c>
      <c r="Q43" s="272">
        <v>664276.6</v>
      </c>
      <c r="R43" s="272">
        <v>578180.5</v>
      </c>
      <c r="S43" s="287">
        <v>666.3198000000001</v>
      </c>
      <c r="T43" s="223"/>
    </row>
    <row r="44" spans="1:20" s="175" customFormat="1" ht="9.75" customHeight="1">
      <c r="A44" s="174"/>
      <c r="B44" s="244" t="s">
        <v>119</v>
      </c>
      <c r="C44" s="273"/>
      <c r="D44" s="273"/>
      <c r="E44" s="273"/>
      <c r="F44" s="273"/>
      <c r="G44" s="273"/>
      <c r="H44" s="270"/>
      <c r="I44" s="271"/>
      <c r="J44" s="272"/>
      <c r="K44" s="272"/>
      <c r="L44" s="272"/>
      <c r="M44" s="270"/>
      <c r="N44" s="270"/>
      <c r="O44" s="270"/>
      <c r="P44" s="270"/>
      <c r="Q44" s="270"/>
      <c r="R44" s="270"/>
      <c r="S44" s="287"/>
    </row>
    <row r="45" spans="1:20" s="175" customFormat="1" ht="9.75" customHeight="1">
      <c r="A45" s="195"/>
      <c r="B45" s="248" t="s">
        <v>128</v>
      </c>
      <c r="C45" s="270">
        <v>172672</v>
      </c>
      <c r="D45" s="270">
        <v>162966</v>
      </c>
      <c r="E45" s="270">
        <v>176363</v>
      </c>
      <c r="F45" s="270">
        <v>184587</v>
      </c>
      <c r="G45" s="270">
        <v>185637</v>
      </c>
      <c r="H45" s="270">
        <v>186678</v>
      </c>
      <c r="I45" s="271">
        <v>165.6</v>
      </c>
      <c r="J45" s="272">
        <v>197878.1</v>
      </c>
      <c r="K45" s="272">
        <v>190096</v>
      </c>
      <c r="L45" s="272">
        <v>207083.1</v>
      </c>
      <c r="M45" s="272">
        <v>192476.2</v>
      </c>
      <c r="N45" s="272">
        <v>200211.1</v>
      </c>
      <c r="O45" s="272">
        <v>183085.3</v>
      </c>
      <c r="P45" s="272">
        <v>149084.20000000001</v>
      </c>
      <c r="Q45" s="272">
        <v>171059.1</v>
      </c>
      <c r="R45" s="272">
        <v>168514.8</v>
      </c>
      <c r="S45" s="287">
        <v>193.7165</v>
      </c>
    </row>
    <row r="46" spans="1:20" s="175" customFormat="1" ht="10.5" customHeight="1">
      <c r="A46" s="195"/>
      <c r="B46" s="248" t="s">
        <v>129</v>
      </c>
      <c r="C46" s="270">
        <v>10883</v>
      </c>
      <c r="D46" s="270">
        <v>9710</v>
      </c>
      <c r="E46" s="270">
        <v>13912</v>
      </c>
      <c r="F46" s="270">
        <v>9831</v>
      </c>
      <c r="G46" s="270">
        <v>8277</v>
      </c>
      <c r="H46" s="270">
        <v>6967</v>
      </c>
      <c r="I46" s="271">
        <v>7.4</v>
      </c>
      <c r="J46" s="272">
        <v>4907.7</v>
      </c>
      <c r="K46" s="272">
        <v>5600.2</v>
      </c>
      <c r="L46" s="272">
        <v>7233.7</v>
      </c>
      <c r="M46" s="272">
        <v>5583.4</v>
      </c>
      <c r="N46" s="272">
        <v>6315.3</v>
      </c>
      <c r="O46" s="272">
        <v>4941.3</v>
      </c>
      <c r="P46" s="272">
        <v>4630.1000000000004</v>
      </c>
      <c r="Q46" s="272">
        <v>4698.8999999999996</v>
      </c>
      <c r="R46" s="272">
        <v>6169.6</v>
      </c>
      <c r="S46" s="287">
        <v>4.6482000000000001</v>
      </c>
    </row>
    <row r="47" spans="1:20" s="175" customFormat="1" ht="9.75" customHeight="1">
      <c r="A47" s="195"/>
      <c r="B47" s="248" t="s">
        <v>130</v>
      </c>
      <c r="C47" s="270">
        <v>41786</v>
      </c>
      <c r="D47" s="270">
        <v>38407</v>
      </c>
      <c r="E47" s="270">
        <v>48081</v>
      </c>
      <c r="F47" s="270">
        <v>44128</v>
      </c>
      <c r="G47" s="270">
        <v>55242</v>
      </c>
      <c r="H47" s="270">
        <v>69011</v>
      </c>
      <c r="I47" s="271">
        <v>59.6</v>
      </c>
      <c r="J47" s="272">
        <v>69859.3</v>
      </c>
      <c r="K47" s="272">
        <v>68320.399999999994</v>
      </c>
      <c r="L47" s="272">
        <v>86664.4</v>
      </c>
      <c r="M47" s="272">
        <v>92219.1</v>
      </c>
      <c r="N47" s="272">
        <v>78146.5</v>
      </c>
      <c r="O47" s="272">
        <v>86027.4</v>
      </c>
      <c r="P47" s="272">
        <v>86885.2</v>
      </c>
      <c r="Q47" s="272">
        <v>99075.5</v>
      </c>
      <c r="R47" s="272">
        <v>92663.2</v>
      </c>
      <c r="S47" s="287">
        <v>101.73269999999999</v>
      </c>
    </row>
    <row r="48" spans="1:20" s="175" customFormat="1" ht="9.75" customHeight="1">
      <c r="A48" s="195"/>
      <c r="B48" s="248" t="s">
        <v>131</v>
      </c>
      <c r="C48" s="270">
        <v>33636</v>
      </c>
      <c r="D48" s="270">
        <v>36415</v>
      </c>
      <c r="E48" s="270">
        <v>34011</v>
      </c>
      <c r="F48" s="270">
        <v>34033</v>
      </c>
      <c r="G48" s="270">
        <v>32914</v>
      </c>
      <c r="H48" s="270">
        <v>41102</v>
      </c>
      <c r="I48" s="271">
        <v>37.4</v>
      </c>
      <c r="J48" s="272">
        <v>37110.1</v>
      </c>
      <c r="K48" s="272">
        <v>40875.699999999997</v>
      </c>
      <c r="L48" s="272">
        <v>43388.6</v>
      </c>
      <c r="M48" s="272">
        <v>41341.599999999999</v>
      </c>
      <c r="N48" s="272">
        <v>44094.5</v>
      </c>
      <c r="O48" s="272">
        <v>49526.2</v>
      </c>
      <c r="P48" s="272">
        <v>46534.1</v>
      </c>
      <c r="Q48" s="272">
        <v>42518.5</v>
      </c>
      <c r="R48" s="272">
        <v>41531.599999999999</v>
      </c>
      <c r="S48" s="287">
        <v>47.950499999999998</v>
      </c>
    </row>
    <row r="49" spans="1:20" s="175" customFormat="1" ht="9.75" customHeight="1">
      <c r="A49" s="195"/>
      <c r="B49" s="248" t="s">
        <v>132</v>
      </c>
      <c r="C49" s="270">
        <v>23951</v>
      </c>
      <c r="D49" s="270">
        <v>32398</v>
      </c>
      <c r="E49" s="270">
        <v>32910</v>
      </c>
      <c r="F49" s="270">
        <v>27835</v>
      </c>
      <c r="G49" s="270">
        <v>28910</v>
      </c>
      <c r="H49" s="270">
        <v>26065</v>
      </c>
      <c r="I49" s="271">
        <v>22.2</v>
      </c>
      <c r="J49" s="272">
        <v>28338.1</v>
      </c>
      <c r="K49" s="272">
        <v>23590.6</v>
      </c>
      <c r="L49" s="272">
        <v>25435.1</v>
      </c>
      <c r="M49" s="272">
        <v>26617.4</v>
      </c>
      <c r="N49" s="272">
        <v>18214</v>
      </c>
      <c r="O49" s="272">
        <v>20262.2</v>
      </c>
      <c r="P49" s="272">
        <v>22820</v>
      </c>
      <c r="Q49" s="272">
        <v>23439.599999999999</v>
      </c>
      <c r="R49" s="272">
        <v>20439.099999999999</v>
      </c>
      <c r="S49" s="287">
        <v>21.5059</v>
      </c>
      <c r="T49" s="226"/>
    </row>
    <row r="50" spans="1:20" s="175" customFormat="1" ht="9.75" customHeight="1">
      <c r="A50" s="195"/>
      <c r="B50" s="244" t="s">
        <v>120</v>
      </c>
      <c r="C50" s="270"/>
      <c r="D50" s="270"/>
      <c r="E50" s="270"/>
      <c r="F50" s="270"/>
      <c r="G50" s="270"/>
      <c r="H50" s="270"/>
      <c r="I50" s="271"/>
      <c r="J50" s="272"/>
      <c r="K50" s="272"/>
      <c r="L50" s="272"/>
      <c r="M50" s="270"/>
      <c r="N50" s="270"/>
      <c r="O50" s="270"/>
      <c r="P50" s="270"/>
      <c r="Q50" s="270"/>
      <c r="R50" s="270"/>
      <c r="S50" s="287"/>
    </row>
    <row r="51" spans="1:20" s="175" customFormat="1" ht="9.75" customHeight="1">
      <c r="A51" s="195"/>
      <c r="B51" s="248" t="s">
        <v>133</v>
      </c>
      <c r="C51" s="270">
        <v>43837</v>
      </c>
      <c r="D51" s="270">
        <v>47308</v>
      </c>
      <c r="E51" s="270">
        <v>41800</v>
      </c>
      <c r="F51" s="270">
        <v>39139</v>
      </c>
      <c r="G51" s="270">
        <v>36840</v>
      </c>
      <c r="H51" s="270">
        <v>43132</v>
      </c>
      <c r="I51" s="271">
        <v>48</v>
      </c>
      <c r="J51" s="272">
        <v>44770.2</v>
      </c>
      <c r="K51" s="272">
        <v>45377.2</v>
      </c>
      <c r="L51" s="272">
        <v>43805.5</v>
      </c>
      <c r="M51" s="272">
        <v>48935.4</v>
      </c>
      <c r="N51" s="272">
        <v>36410.5</v>
      </c>
      <c r="O51" s="272">
        <v>38417.4</v>
      </c>
      <c r="P51" s="272">
        <v>39866.800000000003</v>
      </c>
      <c r="Q51" s="272">
        <v>49799</v>
      </c>
      <c r="R51" s="272">
        <v>42390</v>
      </c>
      <c r="S51" s="287">
        <v>45.728300000000004</v>
      </c>
    </row>
    <row r="52" spans="1:20" s="175" customFormat="1" ht="10.5" customHeight="1">
      <c r="A52" s="195"/>
      <c r="B52" s="248" t="s">
        <v>159</v>
      </c>
      <c r="C52" s="270">
        <v>3584</v>
      </c>
      <c r="D52" s="270">
        <v>1951</v>
      </c>
      <c r="E52" s="270">
        <v>2834</v>
      </c>
      <c r="F52" s="270">
        <v>2260</v>
      </c>
      <c r="G52" s="270">
        <v>2267</v>
      </c>
      <c r="H52" s="270">
        <v>2258</v>
      </c>
      <c r="I52" s="271">
        <v>2.4</v>
      </c>
      <c r="J52" s="249" t="s">
        <v>165</v>
      </c>
      <c r="K52" s="272">
        <v>2064.6</v>
      </c>
      <c r="L52" s="272">
        <v>1828.8</v>
      </c>
      <c r="M52" s="272">
        <v>2533.6</v>
      </c>
      <c r="N52" s="272">
        <v>1705.1</v>
      </c>
      <c r="O52" s="272">
        <v>1290.5999999999999</v>
      </c>
      <c r="P52" s="272">
        <v>1491.3</v>
      </c>
      <c r="Q52" s="272">
        <v>2153.1999999999998</v>
      </c>
      <c r="R52" s="272">
        <v>1487.9</v>
      </c>
      <c r="S52" s="287">
        <v>1.403</v>
      </c>
    </row>
    <row r="53" spans="1:20" s="175" customFormat="1" ht="9.75" customHeight="1">
      <c r="A53" s="195"/>
      <c r="B53" s="248" t="s">
        <v>134</v>
      </c>
      <c r="C53" s="270">
        <v>3573</v>
      </c>
      <c r="D53" s="270">
        <v>4097</v>
      </c>
      <c r="E53" s="270">
        <v>3948</v>
      </c>
      <c r="F53" s="270">
        <v>3639</v>
      </c>
      <c r="G53" s="270">
        <v>4296</v>
      </c>
      <c r="H53" s="270">
        <v>3670</v>
      </c>
      <c r="I53" s="271">
        <v>3.2</v>
      </c>
      <c r="J53" s="272">
        <v>3148.5</v>
      </c>
      <c r="K53" s="272">
        <v>2710.5</v>
      </c>
      <c r="L53" s="272">
        <v>3492.1</v>
      </c>
      <c r="M53" s="272">
        <v>3522.2</v>
      </c>
      <c r="N53" s="272">
        <v>3062.5</v>
      </c>
      <c r="O53" s="272">
        <v>2535.6</v>
      </c>
      <c r="P53" s="272">
        <v>3237.7</v>
      </c>
      <c r="Q53" s="272">
        <v>2337.5</v>
      </c>
      <c r="R53" s="272">
        <v>2100.6999999999998</v>
      </c>
      <c r="S53" s="287">
        <v>1.1479000000000001</v>
      </c>
    </row>
    <row r="54" spans="1:20" s="175" customFormat="1" ht="9.75" customHeight="1">
      <c r="A54" s="195"/>
      <c r="B54" s="248" t="s">
        <v>135</v>
      </c>
      <c r="C54" s="270">
        <v>22720</v>
      </c>
      <c r="D54" s="270">
        <v>25443</v>
      </c>
      <c r="E54" s="270">
        <v>30449</v>
      </c>
      <c r="F54" s="270">
        <v>21715</v>
      </c>
      <c r="G54" s="270">
        <v>18745</v>
      </c>
      <c r="H54" s="270">
        <v>24463</v>
      </c>
      <c r="I54" s="271">
        <v>23.1</v>
      </c>
      <c r="J54" s="272">
        <v>25131.4</v>
      </c>
      <c r="K54" s="272">
        <v>24430.7</v>
      </c>
      <c r="L54" s="272">
        <v>23375.4</v>
      </c>
      <c r="M54" s="272">
        <v>28157.8</v>
      </c>
      <c r="N54" s="272">
        <v>20419.099999999999</v>
      </c>
      <c r="O54" s="272">
        <v>19939</v>
      </c>
      <c r="P54" s="272">
        <v>22950</v>
      </c>
      <c r="Q54" s="272">
        <v>26825.5</v>
      </c>
      <c r="R54" s="272">
        <v>24147.7</v>
      </c>
      <c r="S54" s="287">
        <v>17.488799999999998</v>
      </c>
    </row>
    <row r="55" spans="1:20" s="175" customFormat="1" ht="9.75" customHeight="1">
      <c r="A55" s="195"/>
      <c r="B55" s="248" t="s">
        <v>136</v>
      </c>
      <c r="C55" s="270">
        <v>3614</v>
      </c>
      <c r="D55" s="270">
        <v>3913</v>
      </c>
      <c r="E55" s="270">
        <v>3821</v>
      </c>
      <c r="F55" s="270">
        <v>3229</v>
      </c>
      <c r="G55" s="270">
        <v>2771</v>
      </c>
      <c r="H55" s="270">
        <v>3271</v>
      </c>
      <c r="I55" s="271">
        <v>3.3</v>
      </c>
      <c r="J55" s="272">
        <v>3785.2</v>
      </c>
      <c r="K55" s="272">
        <v>2939</v>
      </c>
      <c r="L55" s="272">
        <v>4189.8999999999996</v>
      </c>
      <c r="M55" s="272">
        <v>3925.5</v>
      </c>
      <c r="N55" s="272">
        <v>3823.8</v>
      </c>
      <c r="O55" s="272">
        <v>4305.3999999999996</v>
      </c>
      <c r="P55" s="272">
        <v>2558.4</v>
      </c>
      <c r="Q55" s="272">
        <v>3133.3</v>
      </c>
      <c r="R55" s="272">
        <v>3967.3</v>
      </c>
      <c r="S55" s="287">
        <v>2.8254999999999999</v>
      </c>
    </row>
    <row r="56" spans="1:20" s="175" customFormat="1" ht="9.75" customHeight="1">
      <c r="A56" s="195"/>
      <c r="B56" s="243" t="s">
        <v>150</v>
      </c>
      <c r="C56" s="270">
        <v>58829</v>
      </c>
      <c r="D56" s="270">
        <v>51736</v>
      </c>
      <c r="E56" s="270">
        <v>54927</v>
      </c>
      <c r="F56" s="270">
        <v>41428</v>
      </c>
      <c r="G56" s="270">
        <v>37951</v>
      </c>
      <c r="H56" s="270">
        <v>63827</v>
      </c>
      <c r="I56" s="271">
        <v>50.7</v>
      </c>
      <c r="J56" s="272">
        <v>54956.3</v>
      </c>
      <c r="K56" s="272">
        <v>50521.7</v>
      </c>
      <c r="L56" s="272">
        <v>67284.7</v>
      </c>
      <c r="M56" s="272">
        <v>57125.1</v>
      </c>
      <c r="N56" s="272">
        <v>60795.7</v>
      </c>
      <c r="O56" s="272">
        <v>76966.100000000006</v>
      </c>
      <c r="P56" s="272">
        <v>85723.5</v>
      </c>
      <c r="Q56" s="272">
        <v>102777.1</v>
      </c>
      <c r="R56" s="272">
        <v>69595.3</v>
      </c>
      <c r="S56" s="287">
        <v>83.092799999999997</v>
      </c>
    </row>
    <row r="57" spans="1:20" s="175" customFormat="1" ht="9.75" customHeight="1">
      <c r="A57" s="195"/>
      <c r="B57" s="244" t="s">
        <v>96</v>
      </c>
      <c r="C57" s="270"/>
      <c r="D57" s="270"/>
      <c r="E57" s="270"/>
      <c r="F57" s="270"/>
      <c r="G57" s="270"/>
      <c r="H57" s="270"/>
      <c r="I57" s="270"/>
      <c r="J57" s="271"/>
      <c r="K57" s="272"/>
      <c r="L57" s="270"/>
      <c r="M57" s="270"/>
      <c r="N57" s="270"/>
      <c r="O57" s="270"/>
      <c r="P57" s="270"/>
      <c r="Q57" s="270"/>
      <c r="R57" s="270"/>
      <c r="S57" s="285"/>
    </row>
    <row r="58" spans="1:20" s="175" customFormat="1" ht="10.5" customHeight="1">
      <c r="A58" s="195"/>
      <c r="B58" s="244" t="s">
        <v>186</v>
      </c>
      <c r="C58" s="273">
        <v>3178760</v>
      </c>
      <c r="D58" s="273">
        <v>3263732</v>
      </c>
      <c r="E58" s="273">
        <v>3442559</v>
      </c>
      <c r="F58" s="273">
        <v>3147876</v>
      </c>
      <c r="G58" s="273">
        <v>3378934</v>
      </c>
      <c r="H58" s="273">
        <v>3634613</v>
      </c>
      <c r="I58" s="274">
        <v>3213.9</v>
      </c>
      <c r="J58" s="275">
        <v>3541252.9</v>
      </c>
      <c r="K58" s="275">
        <v>3245395.8</v>
      </c>
      <c r="L58" s="275">
        <v>3516305.1</v>
      </c>
      <c r="M58" s="275">
        <v>3770311.9</v>
      </c>
      <c r="N58" s="275">
        <v>3254627.9</v>
      </c>
      <c r="O58" s="275">
        <v>3706780</v>
      </c>
      <c r="P58" s="275">
        <v>3692938.8</v>
      </c>
      <c r="Q58" s="275">
        <v>4057048</v>
      </c>
      <c r="R58" s="275">
        <v>3573323.6</v>
      </c>
      <c r="S58" s="286">
        <v>3732.2262999999998</v>
      </c>
    </row>
    <row r="59" spans="1:20" s="175" customFormat="1" ht="3" customHeight="1">
      <c r="A59" s="228"/>
      <c r="B59" s="207"/>
      <c r="C59" s="196"/>
      <c r="D59" s="196"/>
      <c r="E59" s="196"/>
      <c r="F59" s="196"/>
      <c r="G59" s="196"/>
      <c r="H59" s="196"/>
      <c r="I59" s="196"/>
      <c r="J59" s="196"/>
      <c r="K59" s="184"/>
      <c r="L59" s="221"/>
      <c r="M59" s="166"/>
      <c r="N59" s="166"/>
      <c r="O59" s="166"/>
      <c r="P59" s="166"/>
      <c r="Q59" s="166"/>
      <c r="R59" s="166"/>
      <c r="S59" s="222"/>
    </row>
    <row r="60" spans="1:20" s="175" customFormat="1" ht="8.1" customHeight="1">
      <c r="A60" s="194"/>
      <c r="B60" s="14"/>
      <c r="C60" s="1"/>
      <c r="D60" s="1"/>
      <c r="E60" s="1"/>
      <c r="F60" s="1"/>
      <c r="G60" s="1"/>
      <c r="H60" s="1"/>
      <c r="I60" s="1"/>
      <c r="J60" s="3"/>
      <c r="K60" s="1"/>
      <c r="L60" s="167"/>
      <c r="M60" s="167"/>
      <c r="N60" s="167"/>
      <c r="O60" s="167"/>
      <c r="P60" s="167"/>
      <c r="Q60" s="167"/>
      <c r="R60" s="167"/>
      <c r="S60" s="1"/>
      <c r="T60" s="223"/>
    </row>
    <row r="61" spans="1:20" ht="11.45" customHeight="1">
      <c r="A61" s="194"/>
      <c r="B61" s="14"/>
      <c r="C61" s="14"/>
      <c r="D61" s="14"/>
      <c r="E61" s="14"/>
      <c r="F61" s="14"/>
      <c r="G61" s="14"/>
      <c r="H61" s="14"/>
      <c r="I61" s="14"/>
      <c r="J61" s="185"/>
      <c r="K61" s="14"/>
      <c r="L61" s="14"/>
      <c r="M61" s="14"/>
      <c r="N61" s="14"/>
      <c r="O61" s="14"/>
      <c r="P61" s="14"/>
      <c r="Q61" s="14"/>
      <c r="R61" s="14"/>
      <c r="T61" s="175"/>
    </row>
    <row r="62" spans="1:20" ht="20.25" customHeight="1">
      <c r="A62" s="3"/>
      <c r="T62" s="175"/>
    </row>
    <row r="63" spans="1:20" ht="12.75" customHeight="1">
      <c r="T63" s="223"/>
    </row>
    <row r="64" spans="1:20" ht="9" customHeight="1">
      <c r="S64" s="186" t="s">
        <v>187</v>
      </c>
    </row>
    <row r="65" spans="1:20" s="167" customFormat="1" ht="9" customHeight="1">
      <c r="A65" s="235" t="s">
        <v>167</v>
      </c>
      <c r="C65" s="234"/>
      <c r="D65" s="234"/>
      <c r="E65" s="234"/>
      <c r="F65" s="234"/>
      <c r="G65" s="234"/>
      <c r="H65" s="234"/>
      <c r="I65" s="234"/>
      <c r="J65" s="234"/>
      <c r="K65" s="234"/>
      <c r="L65" s="234"/>
      <c r="M65" s="234"/>
      <c r="N65" s="234"/>
      <c r="O65" s="234"/>
      <c r="P65" s="234"/>
      <c r="Q65" s="234"/>
      <c r="R65" s="234"/>
      <c r="S65" s="234"/>
      <c r="T65" s="234"/>
    </row>
    <row r="66" spans="1:20" s="167" customFormat="1" ht="9" customHeight="1">
      <c r="A66" s="235" t="s">
        <v>166</v>
      </c>
      <c r="C66" s="234"/>
      <c r="D66" s="234"/>
      <c r="E66" s="234"/>
      <c r="F66" s="234"/>
      <c r="G66" s="234"/>
      <c r="H66" s="234"/>
      <c r="I66" s="234"/>
      <c r="J66" s="234"/>
      <c r="K66" s="234"/>
      <c r="L66" s="234"/>
      <c r="M66" s="234"/>
      <c r="N66" s="234"/>
      <c r="O66" s="234"/>
      <c r="P66" s="234"/>
      <c r="Q66" s="234"/>
      <c r="R66" s="234"/>
      <c r="S66" s="234"/>
      <c r="T66" s="234"/>
    </row>
    <row r="68" spans="1:20" ht="15">
      <c r="N68" s="281"/>
      <c r="T68" s="227"/>
    </row>
  </sheetData>
  <mergeCells count="2">
    <mergeCell ref="A1:S1"/>
    <mergeCell ref="A2:S2"/>
  </mergeCells>
  <pageMargins left="1.5748031496062993" right="1.6535433070866143" top="0.59055118110236227" bottom="2.2834645669291338"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8"/>
  <sheetViews>
    <sheetView topLeftCell="D1" workbookViewId="0">
      <selection activeCell="A68" sqref="A1:J68"/>
    </sheetView>
  </sheetViews>
  <sheetFormatPr baseColWidth="10" defaultRowHeight="12.75"/>
  <sheetData>
    <row r="1" spans="1:10" ht="25.5">
      <c r="A1" s="86"/>
      <c r="B1" s="1"/>
      <c r="C1" s="1"/>
      <c r="D1" s="1"/>
      <c r="E1" s="1"/>
      <c r="F1" s="1"/>
      <c r="G1" s="1"/>
      <c r="H1" s="1"/>
      <c r="I1" s="1"/>
      <c r="J1" s="1"/>
    </row>
    <row r="2" spans="1:10" ht="15.75">
      <c r="A2" s="87" t="s">
        <v>77</v>
      </c>
      <c r="B2" s="87"/>
      <c r="C2" s="87"/>
      <c r="D2" s="87"/>
      <c r="E2" s="87"/>
      <c r="F2" s="87"/>
      <c r="G2" s="87"/>
      <c r="H2" s="87"/>
      <c r="I2" s="87"/>
      <c r="J2" s="87"/>
    </row>
    <row r="3" spans="1:10">
      <c r="A3" s="88" t="s">
        <v>78</v>
      </c>
      <c r="B3" s="2"/>
      <c r="C3" s="2"/>
      <c r="D3" s="2"/>
      <c r="E3" s="2"/>
      <c r="F3" s="2"/>
      <c r="G3" s="2"/>
      <c r="H3" s="2"/>
      <c r="I3" s="2"/>
      <c r="J3" s="2"/>
    </row>
    <row r="4" spans="1:10">
      <c r="A4" s="1"/>
      <c r="B4" s="1"/>
      <c r="C4" s="1"/>
      <c r="D4" s="1"/>
      <c r="E4" s="1"/>
      <c r="F4" s="1"/>
      <c r="G4" s="1"/>
      <c r="H4" s="1"/>
      <c r="I4" s="1"/>
      <c r="J4" s="1"/>
    </row>
    <row r="5" spans="1:10">
      <c r="A5" s="89"/>
      <c r="B5" s="90" t="s">
        <v>79</v>
      </c>
      <c r="C5" s="90"/>
      <c r="D5" s="90"/>
      <c r="E5" s="91" t="s">
        <v>15</v>
      </c>
      <c r="F5" s="91"/>
      <c r="G5" s="91"/>
      <c r="H5" s="91"/>
      <c r="I5" s="91"/>
      <c r="J5" s="91"/>
    </row>
    <row r="6" spans="1:10">
      <c r="A6" s="92" t="s">
        <v>0</v>
      </c>
      <c r="B6" s="93" t="s">
        <v>17</v>
      </c>
      <c r="C6" s="93" t="s">
        <v>18</v>
      </c>
      <c r="D6" s="93" t="s">
        <v>19</v>
      </c>
      <c r="E6" s="94" t="s">
        <v>20</v>
      </c>
      <c r="F6" s="95"/>
      <c r="G6" s="94" t="s">
        <v>21</v>
      </c>
      <c r="H6" s="95"/>
      <c r="I6" s="96" t="s">
        <v>22</v>
      </c>
      <c r="J6" s="96"/>
    </row>
    <row r="7" spans="1:10">
      <c r="A7" s="97"/>
      <c r="B7" s="98" t="s">
        <v>24</v>
      </c>
      <c r="C7" s="98" t="s">
        <v>25</v>
      </c>
      <c r="D7" s="98" t="s">
        <v>26</v>
      </c>
      <c r="E7" s="99" t="s">
        <v>24</v>
      </c>
      <c r="F7" s="100"/>
      <c r="G7" s="101"/>
      <c r="H7" s="102"/>
      <c r="I7" s="103"/>
      <c r="J7" s="104"/>
    </row>
    <row r="8" spans="1:10">
      <c r="A8" s="97"/>
      <c r="B8" s="105">
        <v>2000</v>
      </c>
      <c r="C8" s="106"/>
      <c r="D8" s="107"/>
      <c r="E8" s="108">
        <v>1999</v>
      </c>
      <c r="F8" s="108">
        <v>2000</v>
      </c>
      <c r="G8" s="108">
        <v>1999</v>
      </c>
      <c r="H8" s="108">
        <v>2000</v>
      </c>
      <c r="I8" s="108">
        <v>1999</v>
      </c>
      <c r="J8" s="109">
        <v>2000</v>
      </c>
    </row>
    <row r="9" spans="1:10">
      <c r="A9" s="110"/>
      <c r="B9" s="99" t="s">
        <v>28</v>
      </c>
      <c r="C9" s="103"/>
      <c r="D9" s="100"/>
      <c r="E9" s="111" t="s">
        <v>29</v>
      </c>
      <c r="F9" s="103"/>
      <c r="G9" s="103"/>
      <c r="H9" s="111"/>
      <c r="I9" s="111"/>
      <c r="J9" s="111"/>
    </row>
    <row r="10" spans="1:10">
      <c r="A10" s="97"/>
      <c r="B10" s="1"/>
      <c r="C10" s="1"/>
      <c r="D10" s="1"/>
      <c r="E10" s="1"/>
      <c r="F10" s="1"/>
      <c r="G10" s="1"/>
      <c r="H10" s="1"/>
      <c r="I10" s="1"/>
      <c r="J10" s="8"/>
    </row>
    <row r="11" spans="1:10">
      <c r="A11" s="97" t="s">
        <v>32</v>
      </c>
      <c r="B11" s="16">
        <v>841</v>
      </c>
      <c r="C11" s="16">
        <v>72</v>
      </c>
      <c r="D11" s="16">
        <v>913</v>
      </c>
      <c r="E11" s="112">
        <v>417.7</v>
      </c>
      <c r="F11" s="112">
        <v>400.8</v>
      </c>
      <c r="G11" s="112">
        <v>390</v>
      </c>
      <c r="H11" s="112">
        <v>398.7</v>
      </c>
      <c r="I11" s="113">
        <v>414.9</v>
      </c>
      <c r="J11" s="114">
        <v>400.6</v>
      </c>
    </row>
    <row r="12" spans="1:10">
      <c r="A12" s="97" t="s">
        <v>80</v>
      </c>
      <c r="B12" s="16">
        <v>5566</v>
      </c>
      <c r="C12" s="16">
        <v>462</v>
      </c>
      <c r="D12" s="16">
        <v>6028</v>
      </c>
      <c r="E12" s="112">
        <v>813.3</v>
      </c>
      <c r="F12" s="112">
        <v>819.3</v>
      </c>
      <c r="G12" s="112">
        <v>693.8</v>
      </c>
      <c r="H12" s="112">
        <v>697.6</v>
      </c>
      <c r="I12" s="113">
        <v>802.8</v>
      </c>
      <c r="J12" s="114">
        <v>809.9</v>
      </c>
    </row>
    <row r="13" spans="1:10">
      <c r="A13" s="115" t="s">
        <v>35</v>
      </c>
      <c r="B13" s="16">
        <v>6407</v>
      </c>
      <c r="C13" s="16">
        <v>534</v>
      </c>
      <c r="D13" s="16">
        <v>6941</v>
      </c>
      <c r="E13" s="112">
        <v>771.6</v>
      </c>
      <c r="F13" s="112">
        <v>764.3</v>
      </c>
      <c r="G13" s="112">
        <v>656.8</v>
      </c>
      <c r="H13" s="112">
        <v>657.5</v>
      </c>
      <c r="I13" s="113">
        <v>761.2</v>
      </c>
      <c r="J13" s="114">
        <v>756.1</v>
      </c>
    </row>
    <row r="14" spans="1:10">
      <c r="A14" s="97"/>
      <c r="B14" s="16"/>
      <c r="C14" s="16"/>
      <c r="D14" s="16"/>
      <c r="E14" s="112"/>
      <c r="F14" s="112"/>
      <c r="G14" s="112"/>
      <c r="H14" s="112"/>
      <c r="I14" s="113"/>
      <c r="J14" s="114"/>
    </row>
    <row r="15" spans="1:10">
      <c r="A15" s="97" t="s">
        <v>36</v>
      </c>
      <c r="B15" s="16">
        <v>218</v>
      </c>
      <c r="C15" s="16">
        <v>25</v>
      </c>
      <c r="D15" s="16">
        <v>243</v>
      </c>
      <c r="E15" s="112">
        <v>311.89999999999998</v>
      </c>
      <c r="F15" s="112">
        <v>356.2</v>
      </c>
      <c r="G15" s="112">
        <v>335.3</v>
      </c>
      <c r="H15" s="112">
        <v>331.6</v>
      </c>
      <c r="I15" s="113">
        <v>314.2</v>
      </c>
      <c r="J15" s="114">
        <v>253.7</v>
      </c>
    </row>
    <row r="16" spans="1:10">
      <c r="A16" s="97" t="s">
        <v>81</v>
      </c>
      <c r="B16" s="16">
        <v>2023</v>
      </c>
      <c r="C16" s="16">
        <v>255</v>
      </c>
      <c r="D16" s="16">
        <v>2278</v>
      </c>
      <c r="E16" s="112">
        <v>586.1</v>
      </c>
      <c r="F16" s="112">
        <v>599.1</v>
      </c>
      <c r="G16" s="112">
        <v>538</v>
      </c>
      <c r="H16" s="112">
        <v>545.29999999999995</v>
      </c>
      <c r="I16" s="113">
        <v>579.5</v>
      </c>
      <c r="J16" s="114">
        <v>593.1</v>
      </c>
    </row>
    <row r="17" spans="1:10">
      <c r="A17" s="115" t="s">
        <v>39</v>
      </c>
      <c r="B17" s="16">
        <v>2241</v>
      </c>
      <c r="C17" s="16">
        <v>280</v>
      </c>
      <c r="D17" s="16">
        <v>2521</v>
      </c>
      <c r="E17" s="112">
        <v>566.20000000000005</v>
      </c>
      <c r="F17" s="112">
        <v>575.5</v>
      </c>
      <c r="G17" s="112">
        <v>527.6</v>
      </c>
      <c r="H17" s="112">
        <v>526.4</v>
      </c>
      <c r="I17" s="113">
        <v>561</v>
      </c>
      <c r="J17" s="114">
        <v>570</v>
      </c>
    </row>
    <row r="18" spans="1:10">
      <c r="A18" s="97"/>
      <c r="B18" s="16"/>
      <c r="C18" s="16"/>
      <c r="D18" s="16"/>
      <c r="E18" s="112"/>
      <c r="F18" s="112"/>
      <c r="G18" s="112"/>
      <c r="H18" s="112"/>
      <c r="I18" s="113"/>
      <c r="J18" s="114"/>
    </row>
    <row r="19" spans="1:10">
      <c r="A19" s="97" t="s">
        <v>40</v>
      </c>
      <c r="B19" s="16">
        <v>321</v>
      </c>
      <c r="C19" s="16">
        <v>19</v>
      </c>
      <c r="D19" s="16">
        <v>340</v>
      </c>
      <c r="E19" s="112">
        <v>283.5</v>
      </c>
      <c r="F19" s="112">
        <v>306.2</v>
      </c>
      <c r="G19" s="112">
        <v>255.3</v>
      </c>
      <c r="H19" s="112">
        <v>197.5</v>
      </c>
      <c r="I19" s="113">
        <v>281</v>
      </c>
      <c r="J19" s="114">
        <v>300.10000000000002</v>
      </c>
    </row>
    <row r="20" spans="1:10">
      <c r="A20" s="97" t="s">
        <v>82</v>
      </c>
      <c r="B20" s="16">
        <v>978</v>
      </c>
      <c r="C20" s="16">
        <v>33</v>
      </c>
      <c r="D20" s="16">
        <v>1011</v>
      </c>
      <c r="E20" s="112">
        <v>352.5</v>
      </c>
      <c r="F20" s="112">
        <v>361.2</v>
      </c>
      <c r="G20" s="112">
        <v>297</v>
      </c>
      <c r="H20" s="112">
        <v>284.10000000000002</v>
      </c>
      <c r="I20" s="113">
        <v>350.1</v>
      </c>
      <c r="J20" s="114">
        <v>358.7</v>
      </c>
    </row>
    <row r="21" spans="1:10">
      <c r="A21" s="115" t="s">
        <v>43</v>
      </c>
      <c r="B21" s="16">
        <v>1299</v>
      </c>
      <c r="C21" s="16">
        <v>52</v>
      </c>
      <c r="D21" s="16">
        <v>1351</v>
      </c>
      <c r="E21" s="112">
        <v>340.9</v>
      </c>
      <c r="F21" s="112">
        <v>347.6</v>
      </c>
      <c r="G21" s="112">
        <v>284.8</v>
      </c>
      <c r="H21" s="112">
        <v>252.2</v>
      </c>
      <c r="I21" s="113">
        <v>338</v>
      </c>
      <c r="J21" s="114">
        <v>343.9</v>
      </c>
    </row>
    <row r="22" spans="1:10">
      <c r="A22" s="97"/>
      <c r="B22" s="16"/>
      <c r="C22" s="16"/>
      <c r="D22" s="16"/>
      <c r="E22" s="112"/>
      <c r="F22" s="112"/>
      <c r="G22" s="112"/>
      <c r="H22" s="112"/>
      <c r="I22" s="113"/>
      <c r="J22" s="114"/>
    </row>
    <row r="23" spans="1:10">
      <c r="A23" s="97" t="s">
        <v>1</v>
      </c>
      <c r="B23" s="16">
        <v>953</v>
      </c>
      <c r="C23" s="16">
        <v>239</v>
      </c>
      <c r="D23" s="16">
        <v>1192</v>
      </c>
      <c r="E23" s="112">
        <v>210</v>
      </c>
      <c r="F23" s="112">
        <v>207.5</v>
      </c>
      <c r="G23" s="112">
        <v>149.4</v>
      </c>
      <c r="H23" s="112">
        <v>143</v>
      </c>
      <c r="I23" s="113">
        <v>193.1</v>
      </c>
      <c r="J23" s="114">
        <v>194.6</v>
      </c>
    </row>
    <row r="24" spans="1:10">
      <c r="A24" s="97" t="s">
        <v>2</v>
      </c>
      <c r="B24" s="16">
        <v>608</v>
      </c>
      <c r="C24" s="16">
        <v>199</v>
      </c>
      <c r="D24" s="16">
        <v>807</v>
      </c>
      <c r="E24" s="112">
        <v>143.4</v>
      </c>
      <c r="F24" s="112">
        <v>176.6</v>
      </c>
      <c r="G24" s="112">
        <v>144.69999999999999</v>
      </c>
      <c r="H24" s="112">
        <v>122.2</v>
      </c>
      <c r="I24" s="113">
        <v>143.69999999999999</v>
      </c>
      <c r="J24" s="114">
        <v>163.19999999999999</v>
      </c>
    </row>
    <row r="25" spans="1:10">
      <c r="A25" s="97"/>
      <c r="B25" s="16"/>
      <c r="C25" s="16"/>
      <c r="D25" s="16"/>
      <c r="E25" s="112"/>
      <c r="F25" s="112"/>
      <c r="G25" s="112"/>
      <c r="H25" s="112"/>
      <c r="I25" s="113"/>
      <c r="J25" s="114"/>
    </row>
    <row r="26" spans="1:10">
      <c r="A26" s="116" t="s">
        <v>44</v>
      </c>
      <c r="B26" s="16">
        <v>1474</v>
      </c>
      <c r="C26" s="16">
        <v>193</v>
      </c>
      <c r="D26" s="16">
        <v>1667</v>
      </c>
      <c r="E26" s="112">
        <v>261.8</v>
      </c>
      <c r="F26" s="112">
        <v>251.7</v>
      </c>
      <c r="G26" s="112">
        <v>262.10000000000002</v>
      </c>
      <c r="H26" s="112">
        <v>266.10000000000002</v>
      </c>
      <c r="I26" s="113">
        <v>261.8</v>
      </c>
      <c r="J26" s="114">
        <v>253.3</v>
      </c>
    </row>
    <row r="27" spans="1:10">
      <c r="A27" s="116" t="s">
        <v>45</v>
      </c>
      <c r="B27" s="16">
        <v>2831</v>
      </c>
      <c r="C27" s="16">
        <v>762</v>
      </c>
      <c r="D27" s="16">
        <v>3593</v>
      </c>
      <c r="E27" s="112">
        <v>284.7</v>
      </c>
      <c r="F27" s="112">
        <v>276.2</v>
      </c>
      <c r="G27" s="112">
        <v>225.3</v>
      </c>
      <c r="H27" s="112">
        <v>236.1</v>
      </c>
      <c r="I27" s="113">
        <v>272.5</v>
      </c>
      <c r="J27" s="114">
        <v>267.7</v>
      </c>
    </row>
    <row r="28" spans="1:10">
      <c r="A28" s="115" t="s">
        <v>46</v>
      </c>
      <c r="B28" s="16">
        <v>4305</v>
      </c>
      <c r="C28" s="16">
        <v>955</v>
      </c>
      <c r="D28" s="16">
        <v>5260</v>
      </c>
      <c r="E28" s="112">
        <v>277.89999999999998</v>
      </c>
      <c r="F28" s="112">
        <v>267.8</v>
      </c>
      <c r="G28" s="112">
        <v>233.3</v>
      </c>
      <c r="H28" s="112">
        <v>242.2</v>
      </c>
      <c r="I28" s="113">
        <v>269.5</v>
      </c>
      <c r="J28" s="114">
        <v>263.10000000000002</v>
      </c>
    </row>
    <row r="29" spans="1:10">
      <c r="A29" s="97"/>
      <c r="B29" s="16"/>
      <c r="C29" s="16"/>
      <c r="D29" s="16"/>
      <c r="E29" s="112"/>
      <c r="F29" s="112"/>
      <c r="G29" s="112"/>
      <c r="H29" s="112"/>
      <c r="I29" s="113"/>
      <c r="J29" s="114"/>
    </row>
    <row r="30" spans="1:10">
      <c r="A30" s="97" t="s">
        <v>3</v>
      </c>
      <c r="B30" s="16">
        <v>1093</v>
      </c>
      <c r="C30" s="16">
        <v>58</v>
      </c>
      <c r="D30" s="16">
        <v>1151</v>
      </c>
      <c r="E30" s="112">
        <v>365.1</v>
      </c>
      <c r="F30" s="112">
        <v>391.9</v>
      </c>
      <c r="G30" s="112">
        <v>283.7</v>
      </c>
      <c r="H30" s="112">
        <v>414.3</v>
      </c>
      <c r="I30" s="113">
        <v>360.1</v>
      </c>
      <c r="J30" s="114">
        <v>393.1</v>
      </c>
    </row>
    <row r="31" spans="1:10">
      <c r="A31" s="97"/>
      <c r="B31" s="16"/>
      <c r="C31" s="16"/>
      <c r="D31" s="16"/>
      <c r="E31" s="112"/>
      <c r="F31" s="112"/>
      <c r="G31" s="112"/>
      <c r="H31" s="112"/>
      <c r="I31" s="113"/>
      <c r="J31" s="114"/>
    </row>
    <row r="32" spans="1:10">
      <c r="A32" s="97" t="s">
        <v>48</v>
      </c>
      <c r="B32" s="16">
        <v>836</v>
      </c>
      <c r="C32" s="16">
        <v>106</v>
      </c>
      <c r="D32" s="16">
        <v>942</v>
      </c>
      <c r="E32" s="112">
        <v>279.3</v>
      </c>
      <c r="F32" s="112">
        <v>263.7</v>
      </c>
      <c r="G32" s="112">
        <v>312.3</v>
      </c>
      <c r="H32" s="112">
        <v>277.60000000000002</v>
      </c>
      <c r="I32" s="113">
        <v>282</v>
      </c>
      <c r="J32" s="114">
        <v>265.3</v>
      </c>
    </row>
    <row r="33" spans="1:10">
      <c r="A33" s="97" t="s">
        <v>49</v>
      </c>
      <c r="B33" s="16">
        <v>1141</v>
      </c>
      <c r="C33" s="16">
        <v>175</v>
      </c>
      <c r="D33" s="16">
        <v>1316</v>
      </c>
      <c r="E33" s="112">
        <v>287.3</v>
      </c>
      <c r="F33" s="112">
        <v>278.5</v>
      </c>
      <c r="G33" s="112">
        <v>323.2</v>
      </c>
      <c r="H33" s="112">
        <v>384.7</v>
      </c>
      <c r="I33" s="113">
        <v>291.39999999999998</v>
      </c>
      <c r="J33" s="114">
        <v>292.7</v>
      </c>
    </row>
    <row r="34" spans="1:10">
      <c r="A34" s="115" t="s">
        <v>50</v>
      </c>
      <c r="B34" s="16">
        <v>1977</v>
      </c>
      <c r="C34" s="16">
        <v>281</v>
      </c>
      <c r="D34" s="16">
        <v>2258</v>
      </c>
      <c r="E34" s="112">
        <v>283.60000000000002</v>
      </c>
      <c r="F34" s="112">
        <v>272.3</v>
      </c>
      <c r="G34" s="112">
        <v>319.10000000000002</v>
      </c>
      <c r="H34" s="112">
        <v>344.3</v>
      </c>
      <c r="I34" s="113">
        <v>287.10000000000002</v>
      </c>
      <c r="J34" s="114">
        <v>281.2</v>
      </c>
    </row>
    <row r="35" spans="1:10">
      <c r="A35" s="97"/>
      <c r="B35" s="16"/>
      <c r="C35" s="16"/>
      <c r="D35" s="16"/>
      <c r="E35" s="112"/>
      <c r="F35" s="112"/>
      <c r="G35" s="112"/>
      <c r="H35" s="112"/>
      <c r="I35" s="113"/>
      <c r="J35" s="114"/>
    </row>
    <row r="36" spans="1:10">
      <c r="A36" s="97" t="s">
        <v>51</v>
      </c>
      <c r="B36" s="16">
        <v>1223</v>
      </c>
      <c r="C36" s="16">
        <v>36</v>
      </c>
      <c r="D36" s="16">
        <v>1259</v>
      </c>
      <c r="E36" s="112">
        <v>249.2</v>
      </c>
      <c r="F36" s="112">
        <v>255.4</v>
      </c>
      <c r="G36" s="112">
        <v>265.5</v>
      </c>
      <c r="H36" s="112">
        <v>254.2</v>
      </c>
      <c r="I36" s="113">
        <v>249.7</v>
      </c>
      <c r="J36" s="114">
        <v>255.4</v>
      </c>
    </row>
    <row r="37" spans="1:10">
      <c r="A37" s="97" t="s">
        <v>52</v>
      </c>
      <c r="B37" s="16">
        <v>1937</v>
      </c>
      <c r="C37" s="16">
        <v>89</v>
      </c>
      <c r="D37" s="16">
        <v>2026</v>
      </c>
      <c r="E37" s="112">
        <v>247</v>
      </c>
      <c r="F37" s="112">
        <v>247.9</v>
      </c>
      <c r="G37" s="112">
        <v>278.39999999999998</v>
      </c>
      <c r="H37" s="112">
        <v>295.3</v>
      </c>
      <c r="I37" s="113">
        <v>248.6</v>
      </c>
      <c r="J37" s="114">
        <v>250</v>
      </c>
    </row>
    <row r="38" spans="1:10">
      <c r="A38" s="115" t="s">
        <v>53</v>
      </c>
      <c r="B38" s="16">
        <v>3160</v>
      </c>
      <c r="C38" s="16">
        <v>125</v>
      </c>
      <c r="D38" s="16">
        <v>3285</v>
      </c>
      <c r="E38" s="112">
        <v>247.9</v>
      </c>
      <c r="F38" s="112">
        <v>250.8</v>
      </c>
      <c r="G38" s="112">
        <v>274.89999999999998</v>
      </c>
      <c r="H38" s="112">
        <v>283.5</v>
      </c>
      <c r="I38" s="113">
        <v>249</v>
      </c>
      <c r="J38" s="114">
        <v>252</v>
      </c>
    </row>
    <row r="39" spans="1:10">
      <c r="A39" s="116" t="s">
        <v>4</v>
      </c>
      <c r="B39" s="16">
        <v>3151</v>
      </c>
      <c r="C39" s="16">
        <v>877</v>
      </c>
      <c r="D39" s="16">
        <v>4028</v>
      </c>
      <c r="E39" s="112">
        <v>239.5</v>
      </c>
      <c r="F39" s="112">
        <v>233.9</v>
      </c>
      <c r="G39" s="112">
        <v>212</v>
      </c>
      <c r="H39" s="112">
        <v>201.7</v>
      </c>
      <c r="I39" s="113">
        <v>234.3</v>
      </c>
      <c r="J39" s="114">
        <v>226.9</v>
      </c>
    </row>
    <row r="40" spans="1:10">
      <c r="A40" s="97"/>
      <c r="B40" s="16"/>
      <c r="C40" s="16"/>
      <c r="D40" s="16"/>
      <c r="E40" s="112"/>
      <c r="F40" s="112"/>
      <c r="G40" s="112"/>
      <c r="H40" s="112"/>
      <c r="I40" s="113"/>
      <c r="J40" s="114"/>
    </row>
    <row r="41" spans="1:10">
      <c r="A41" s="97" t="s">
        <v>54</v>
      </c>
      <c r="B41" s="16">
        <v>1769</v>
      </c>
      <c r="C41" s="16">
        <v>298</v>
      </c>
      <c r="D41" s="16">
        <v>2067</v>
      </c>
      <c r="E41" s="112">
        <v>184.6</v>
      </c>
      <c r="F41" s="112">
        <v>176.4</v>
      </c>
      <c r="G41" s="112">
        <v>152.9</v>
      </c>
      <c r="H41" s="112">
        <v>108.5</v>
      </c>
      <c r="I41" s="113">
        <v>177.7</v>
      </c>
      <c r="J41" s="114">
        <v>166.6</v>
      </c>
    </row>
    <row r="42" spans="1:10">
      <c r="A42" s="97" t="s">
        <v>55</v>
      </c>
      <c r="B42" s="16">
        <v>1319</v>
      </c>
      <c r="C42" s="16">
        <v>431</v>
      </c>
      <c r="D42" s="16">
        <v>1750</v>
      </c>
      <c r="E42" s="112">
        <v>177.5</v>
      </c>
      <c r="F42" s="112">
        <v>147</v>
      </c>
      <c r="G42" s="112">
        <v>124.7</v>
      </c>
      <c r="H42" s="112">
        <v>140.5</v>
      </c>
      <c r="I42" s="113">
        <v>166.6</v>
      </c>
      <c r="J42" s="114">
        <v>145.4</v>
      </c>
    </row>
    <row r="43" spans="1:10">
      <c r="A43" s="115" t="s">
        <v>56</v>
      </c>
      <c r="B43" s="16">
        <v>3088</v>
      </c>
      <c r="C43" s="16">
        <v>729</v>
      </c>
      <c r="D43" s="16">
        <v>3817</v>
      </c>
      <c r="E43" s="112">
        <v>181.1</v>
      </c>
      <c r="F43" s="112">
        <v>163.80000000000001</v>
      </c>
      <c r="G43" s="112">
        <v>139.69999999999999</v>
      </c>
      <c r="H43" s="112">
        <v>127.4</v>
      </c>
      <c r="I43" s="113">
        <v>172.3</v>
      </c>
      <c r="J43" s="114">
        <v>156.9</v>
      </c>
    </row>
    <row r="44" spans="1:10">
      <c r="A44" s="97"/>
      <c r="B44" s="16"/>
      <c r="C44" s="16"/>
      <c r="D44" s="16"/>
      <c r="E44" s="112"/>
      <c r="F44" s="112"/>
      <c r="G44" s="112"/>
      <c r="H44" s="112"/>
      <c r="I44" s="113"/>
      <c r="J44" s="114"/>
    </row>
    <row r="45" spans="1:10">
      <c r="A45" s="97" t="s">
        <v>83</v>
      </c>
      <c r="B45" s="16">
        <v>2343</v>
      </c>
      <c r="C45" s="16">
        <v>157</v>
      </c>
      <c r="D45" s="16">
        <v>2500</v>
      </c>
      <c r="E45" s="112">
        <v>310</v>
      </c>
      <c r="F45" s="112">
        <v>323.60000000000002</v>
      </c>
      <c r="G45" s="112">
        <v>307.10000000000002</v>
      </c>
      <c r="H45" s="112">
        <v>347.9</v>
      </c>
      <c r="I45" s="113">
        <v>309.89999999999998</v>
      </c>
      <c r="J45" s="114">
        <v>325.10000000000002</v>
      </c>
    </row>
    <row r="46" spans="1:10">
      <c r="A46" s="97" t="s">
        <v>84</v>
      </c>
      <c r="B46" s="16">
        <v>5716</v>
      </c>
      <c r="C46" s="16">
        <v>1159</v>
      </c>
      <c r="D46" s="16">
        <v>6875</v>
      </c>
      <c r="E46" s="112">
        <v>502.5</v>
      </c>
      <c r="F46" s="112">
        <v>513.4</v>
      </c>
      <c r="G46" s="112">
        <v>479</v>
      </c>
      <c r="H46" s="112">
        <v>490.3</v>
      </c>
      <c r="I46" s="113">
        <v>467.9</v>
      </c>
      <c r="J46" s="114">
        <v>509.5</v>
      </c>
    </row>
    <row r="47" spans="1:10">
      <c r="A47" s="115" t="s">
        <v>85</v>
      </c>
      <c r="B47" s="16">
        <v>8059</v>
      </c>
      <c r="C47" s="16">
        <v>1316</v>
      </c>
      <c r="D47" s="16">
        <v>9375</v>
      </c>
      <c r="E47" s="112">
        <v>443.8</v>
      </c>
      <c r="F47" s="112">
        <v>458.2</v>
      </c>
      <c r="G47" s="112">
        <v>466.9</v>
      </c>
      <c r="H47" s="112">
        <v>473.3</v>
      </c>
      <c r="I47" s="113">
        <v>459.9</v>
      </c>
      <c r="J47" s="114">
        <v>460.3</v>
      </c>
    </row>
    <row r="48" spans="1:10">
      <c r="A48" s="97"/>
      <c r="B48" s="16"/>
      <c r="C48" s="16"/>
      <c r="D48" s="16"/>
      <c r="E48" s="112"/>
      <c r="F48" s="112"/>
      <c r="G48" s="112"/>
      <c r="H48" s="112"/>
      <c r="I48" s="113"/>
      <c r="J48" s="114"/>
    </row>
    <row r="49" spans="1:10">
      <c r="A49" s="97" t="s">
        <v>5</v>
      </c>
      <c r="B49" s="16">
        <v>1633</v>
      </c>
      <c r="C49" s="16">
        <v>88</v>
      </c>
      <c r="D49" s="16">
        <v>1721</v>
      </c>
      <c r="E49" s="112">
        <v>373.4</v>
      </c>
      <c r="F49" s="112">
        <v>378.2</v>
      </c>
      <c r="G49" s="112">
        <v>258.7</v>
      </c>
      <c r="H49" s="112">
        <v>295.3</v>
      </c>
      <c r="I49" s="113">
        <v>367.3</v>
      </c>
      <c r="J49" s="114">
        <v>373.9</v>
      </c>
    </row>
    <row r="50" spans="1:10">
      <c r="A50" s="97" t="s">
        <v>8</v>
      </c>
      <c r="B50" s="16">
        <v>996</v>
      </c>
      <c r="C50" s="16">
        <v>190</v>
      </c>
      <c r="D50" s="16">
        <v>1186</v>
      </c>
      <c r="E50" s="112">
        <v>438.5</v>
      </c>
      <c r="F50" s="112">
        <v>479.2</v>
      </c>
      <c r="G50" s="112">
        <v>299.3</v>
      </c>
      <c r="H50" s="112">
        <v>233.4</v>
      </c>
      <c r="I50" s="113">
        <v>422.6</v>
      </c>
      <c r="J50" s="114">
        <v>439.9</v>
      </c>
    </row>
    <row r="51" spans="1:10">
      <c r="A51" s="97" t="s">
        <v>9</v>
      </c>
      <c r="B51" s="16">
        <v>2057</v>
      </c>
      <c r="C51" s="16">
        <v>383</v>
      </c>
      <c r="D51" s="16">
        <v>2440</v>
      </c>
      <c r="E51" s="112">
        <v>297.3</v>
      </c>
      <c r="F51" s="112">
        <v>319.5</v>
      </c>
      <c r="G51" s="112">
        <v>131.4</v>
      </c>
      <c r="H51" s="112">
        <v>158.9</v>
      </c>
      <c r="I51" s="113">
        <v>280.3</v>
      </c>
      <c r="J51" s="114">
        <v>294.3</v>
      </c>
    </row>
    <row r="52" spans="1:10">
      <c r="A52" s="97" t="s">
        <v>11</v>
      </c>
      <c r="B52" s="16">
        <v>815</v>
      </c>
      <c r="C52" s="16">
        <v>15</v>
      </c>
      <c r="D52" s="16">
        <v>830</v>
      </c>
      <c r="E52" s="112">
        <v>282</v>
      </c>
      <c r="F52" s="112">
        <v>271.10000000000002</v>
      </c>
      <c r="G52" s="112">
        <v>195.7</v>
      </c>
      <c r="H52" s="112">
        <v>207.7</v>
      </c>
      <c r="I52" s="113">
        <v>280.7</v>
      </c>
      <c r="J52" s="114">
        <v>270</v>
      </c>
    </row>
    <row r="53" spans="1:10">
      <c r="A53" s="97" t="s">
        <v>6</v>
      </c>
      <c r="B53" s="16">
        <v>1917</v>
      </c>
      <c r="C53" s="16">
        <v>165</v>
      </c>
      <c r="D53" s="16">
        <v>2082</v>
      </c>
      <c r="E53" s="112">
        <v>295</v>
      </c>
      <c r="F53" s="112">
        <v>290.2</v>
      </c>
      <c r="G53" s="112">
        <v>224.3</v>
      </c>
      <c r="H53" s="112">
        <v>213.2</v>
      </c>
      <c r="I53" s="113">
        <v>288.89999999999998</v>
      </c>
      <c r="J53" s="114">
        <v>284.10000000000002</v>
      </c>
    </row>
    <row r="54" spans="1:10">
      <c r="A54" s="97" t="s">
        <v>10</v>
      </c>
      <c r="B54" s="16">
        <v>6171</v>
      </c>
      <c r="C54" s="16">
        <v>1361</v>
      </c>
      <c r="D54" s="16">
        <v>7532</v>
      </c>
      <c r="E54" s="112">
        <v>403.1</v>
      </c>
      <c r="F54" s="112">
        <v>435.3</v>
      </c>
      <c r="G54" s="112">
        <v>366.5</v>
      </c>
      <c r="H54" s="112">
        <v>355.8</v>
      </c>
      <c r="I54" s="113">
        <v>396</v>
      </c>
      <c r="J54" s="114">
        <v>420.9</v>
      </c>
    </row>
    <row r="55" spans="1:10">
      <c r="A55" s="97" t="s">
        <v>64</v>
      </c>
      <c r="B55" s="16">
        <v>9228</v>
      </c>
      <c r="C55" s="16">
        <v>2369</v>
      </c>
      <c r="D55" s="16">
        <v>11597</v>
      </c>
      <c r="E55" s="112">
        <v>39.299999999999997</v>
      </c>
      <c r="F55" s="112">
        <v>42.9</v>
      </c>
      <c r="G55" s="112">
        <v>40.6</v>
      </c>
      <c r="H55" s="112">
        <v>47.3</v>
      </c>
      <c r="I55" s="113">
        <v>39.5</v>
      </c>
      <c r="J55" s="114">
        <v>43.8</v>
      </c>
    </row>
    <row r="56" spans="1:10">
      <c r="A56" s="97" t="s">
        <v>7</v>
      </c>
      <c r="B56" s="16">
        <v>1345</v>
      </c>
      <c r="C56" s="16">
        <v>3068</v>
      </c>
      <c r="D56" s="16">
        <v>4413</v>
      </c>
      <c r="E56" s="112">
        <v>61</v>
      </c>
      <c r="F56" s="112">
        <v>56.1</v>
      </c>
      <c r="G56" s="112">
        <v>59.1</v>
      </c>
      <c r="H56" s="112">
        <v>42.3</v>
      </c>
      <c r="I56" s="113">
        <v>59.6</v>
      </c>
      <c r="J56" s="114">
        <v>46.5</v>
      </c>
    </row>
    <row r="57" spans="1:10">
      <c r="A57" s="97"/>
      <c r="B57" s="16"/>
      <c r="C57" s="16"/>
      <c r="D57" s="16"/>
      <c r="E57" s="112"/>
      <c r="F57" s="112"/>
      <c r="G57" s="112"/>
      <c r="H57" s="112"/>
      <c r="I57" s="113"/>
      <c r="J57" s="114"/>
    </row>
    <row r="58" spans="1:10">
      <c r="A58" s="97" t="s">
        <v>65</v>
      </c>
      <c r="B58" s="16">
        <v>2768</v>
      </c>
      <c r="C58" s="16">
        <v>1488</v>
      </c>
      <c r="D58" s="16">
        <v>4256</v>
      </c>
      <c r="E58" s="112">
        <v>116.3</v>
      </c>
      <c r="F58" s="112">
        <v>113.6</v>
      </c>
      <c r="G58" s="112">
        <v>82.2</v>
      </c>
      <c r="H58" s="112">
        <v>90.3</v>
      </c>
      <c r="I58" s="113">
        <v>104</v>
      </c>
      <c r="J58" s="114">
        <v>105.5</v>
      </c>
    </row>
    <row r="59" spans="1:10">
      <c r="A59" s="116" t="s">
        <v>66</v>
      </c>
      <c r="B59" s="16">
        <v>155</v>
      </c>
      <c r="C59" s="16">
        <v>1</v>
      </c>
      <c r="D59" s="16">
        <v>156</v>
      </c>
      <c r="E59" s="112">
        <v>178</v>
      </c>
      <c r="F59" s="112">
        <v>162.80000000000001</v>
      </c>
      <c r="G59" s="112">
        <v>76.7</v>
      </c>
      <c r="H59" s="112">
        <v>122.7</v>
      </c>
      <c r="I59" s="113">
        <v>174.7</v>
      </c>
      <c r="J59" s="114">
        <v>162.6</v>
      </c>
    </row>
    <row r="60" spans="1:10">
      <c r="A60" s="115" t="s">
        <v>86</v>
      </c>
      <c r="B60" s="117">
        <v>2923</v>
      </c>
      <c r="C60" s="117">
        <v>1489</v>
      </c>
      <c r="D60" s="117">
        <v>4412</v>
      </c>
      <c r="E60" s="112">
        <v>119.9</v>
      </c>
      <c r="F60" s="112">
        <v>116.2</v>
      </c>
      <c r="G60" s="112">
        <v>82.2</v>
      </c>
      <c r="H60" s="112">
        <v>90.3</v>
      </c>
      <c r="I60" s="113">
        <v>106.8</v>
      </c>
      <c r="J60" s="114">
        <v>107.5</v>
      </c>
    </row>
    <row r="61" spans="1:10">
      <c r="A61" s="97"/>
      <c r="B61" s="16"/>
      <c r="C61" s="16"/>
      <c r="D61" s="16"/>
      <c r="E61" s="112"/>
      <c r="F61" s="112"/>
      <c r="G61" s="112"/>
      <c r="H61" s="112"/>
      <c r="I61" s="113"/>
      <c r="J61" s="114"/>
    </row>
    <row r="62" spans="1:10">
      <c r="A62" s="97" t="s">
        <v>68</v>
      </c>
      <c r="B62" s="16">
        <v>2270</v>
      </c>
      <c r="C62" s="16">
        <v>541</v>
      </c>
      <c r="D62" s="16">
        <v>2811</v>
      </c>
      <c r="E62" s="112">
        <v>418.96526586620922</v>
      </c>
      <c r="F62" s="112">
        <v>450.82890222984565</v>
      </c>
      <c r="G62" s="112">
        <v>422.79571984435796</v>
      </c>
      <c r="H62" s="112">
        <v>536.84435797665367</v>
      </c>
      <c r="I62" s="113">
        <v>387.31475173840948</v>
      </c>
      <c r="J62" s="114">
        <v>466.36366830639497</v>
      </c>
    </row>
    <row r="63" spans="1:10">
      <c r="A63" s="97" t="s">
        <v>69</v>
      </c>
      <c r="B63" s="16">
        <v>243</v>
      </c>
      <c r="C63" s="16">
        <v>149</v>
      </c>
      <c r="D63" s="16">
        <v>392</v>
      </c>
      <c r="E63" s="112">
        <v>314.7</v>
      </c>
      <c r="F63" s="112">
        <v>304.2</v>
      </c>
      <c r="G63" s="112">
        <v>280.39999999999998</v>
      </c>
      <c r="H63" s="112">
        <v>286</v>
      </c>
      <c r="I63" s="113">
        <v>299.39999999999998</v>
      </c>
      <c r="J63" s="114">
        <v>297.3</v>
      </c>
    </row>
    <row r="64" spans="1:10">
      <c r="A64" s="118" t="s">
        <v>70</v>
      </c>
      <c r="B64" s="119">
        <v>2513</v>
      </c>
      <c r="C64" s="119">
        <v>690</v>
      </c>
      <c r="D64" s="119">
        <v>3203</v>
      </c>
      <c r="E64" s="120">
        <v>437.6</v>
      </c>
      <c r="F64" s="120">
        <v>514</v>
      </c>
      <c r="G64" s="120">
        <v>464.2</v>
      </c>
      <c r="H64" s="120">
        <v>452.9</v>
      </c>
      <c r="I64" s="120">
        <v>443.4</v>
      </c>
      <c r="J64" s="121">
        <v>500.9</v>
      </c>
    </row>
    <row r="65" spans="1:10">
      <c r="A65" s="97"/>
      <c r="B65" s="16"/>
      <c r="C65" s="16"/>
      <c r="D65" s="16"/>
      <c r="E65" s="112"/>
      <c r="F65" s="112"/>
      <c r="G65" s="112"/>
      <c r="H65" s="112"/>
      <c r="I65" s="113"/>
      <c r="J65" s="114"/>
    </row>
    <row r="66" spans="1:10">
      <c r="A66" s="122" t="s">
        <v>71</v>
      </c>
      <c r="B66" s="123">
        <v>65939</v>
      </c>
      <c r="C66" s="123">
        <v>15463</v>
      </c>
      <c r="D66" s="123">
        <v>81402</v>
      </c>
      <c r="E66" s="124">
        <v>330.3</v>
      </c>
      <c r="F66" s="124">
        <v>335.30268884878444</v>
      </c>
      <c r="G66" s="124">
        <v>218.27639383155397</v>
      </c>
      <c r="H66" s="124">
        <v>206.43710793507083</v>
      </c>
      <c r="I66" s="124">
        <v>309.06722678569196</v>
      </c>
      <c r="J66" s="125">
        <v>310.82357927323653</v>
      </c>
    </row>
    <row r="67" spans="1:10">
      <c r="A67" s="97" t="s">
        <v>72</v>
      </c>
      <c r="B67" s="16">
        <v>12709</v>
      </c>
      <c r="C67" s="16">
        <v>1119</v>
      </c>
      <c r="D67" s="16">
        <v>13828</v>
      </c>
      <c r="E67" s="112">
        <v>236</v>
      </c>
      <c r="F67" s="112">
        <v>217.08836257770082</v>
      </c>
      <c r="G67" s="112">
        <v>130.6</v>
      </c>
      <c r="H67" s="112">
        <v>127.88739946380699</v>
      </c>
      <c r="I67" s="113">
        <v>226.8</v>
      </c>
      <c r="J67" s="114">
        <v>209.86997396586631</v>
      </c>
    </row>
    <row r="68" spans="1:10">
      <c r="A68" s="122" t="s">
        <v>73</v>
      </c>
      <c r="B68" s="123">
        <v>78648</v>
      </c>
      <c r="C68" s="123">
        <v>16582</v>
      </c>
      <c r="D68" s="123">
        <v>95230</v>
      </c>
      <c r="E68" s="124">
        <v>316.89999999999998</v>
      </c>
      <c r="F68" s="124">
        <v>316.20003051571558</v>
      </c>
      <c r="G68" s="124">
        <v>212.8</v>
      </c>
      <c r="H68" s="124">
        <v>201.13635267157156</v>
      </c>
      <c r="I68" s="124">
        <v>298.5</v>
      </c>
      <c r="J68" s="125">
        <v>296.16447548041583</v>
      </c>
    </row>
    <row r="71" spans="1:10" ht="15.75">
      <c r="A71" s="87" t="s">
        <v>87</v>
      </c>
      <c r="B71" s="87"/>
      <c r="C71" s="87"/>
      <c r="D71" s="87"/>
      <c r="E71" s="87"/>
      <c r="F71" s="87"/>
      <c r="G71" s="87"/>
      <c r="H71" s="87"/>
      <c r="I71" s="87"/>
      <c r="J71" s="87"/>
    </row>
    <row r="72" spans="1:10">
      <c r="A72" s="88" t="s">
        <v>13</v>
      </c>
      <c r="B72" s="2"/>
      <c r="C72" s="2"/>
      <c r="D72" s="2"/>
      <c r="E72" s="2"/>
      <c r="F72" s="2"/>
      <c r="G72" s="2"/>
      <c r="H72" s="2"/>
      <c r="I72" s="2"/>
      <c r="J72" s="2"/>
    </row>
    <row r="73" spans="1:10">
      <c r="A73" s="1"/>
      <c r="B73" s="1"/>
      <c r="C73" s="1"/>
      <c r="D73" s="1"/>
      <c r="E73" s="1"/>
      <c r="F73" s="1"/>
      <c r="G73" s="1"/>
      <c r="H73" s="1"/>
      <c r="I73" s="1"/>
      <c r="J73" s="1"/>
    </row>
    <row r="74" spans="1:10">
      <c r="A74" s="126"/>
      <c r="B74" s="127" t="s">
        <v>16</v>
      </c>
      <c r="C74" s="127"/>
      <c r="D74" s="127"/>
      <c r="E74" s="127"/>
      <c r="F74" s="127"/>
      <c r="G74" s="127"/>
      <c r="H74" s="127"/>
      <c r="I74" s="127"/>
      <c r="J74" s="127"/>
    </row>
    <row r="75" spans="1:10">
      <c r="A75" s="128" t="s">
        <v>0</v>
      </c>
      <c r="B75" s="129" t="s">
        <v>23</v>
      </c>
      <c r="C75" s="130"/>
      <c r="D75" s="131"/>
      <c r="E75" s="129" t="s">
        <v>21</v>
      </c>
      <c r="F75" s="130"/>
      <c r="G75" s="131"/>
      <c r="H75" s="129" t="s">
        <v>22</v>
      </c>
      <c r="I75" s="130"/>
      <c r="J75" s="132"/>
    </row>
    <row r="76" spans="1:10">
      <c r="A76" s="133"/>
      <c r="B76" s="134">
        <v>1999</v>
      </c>
      <c r="C76" s="135">
        <v>2000</v>
      </c>
      <c r="D76" s="136"/>
      <c r="E76" s="134">
        <v>1999</v>
      </c>
      <c r="F76" s="135">
        <v>2000</v>
      </c>
      <c r="G76" s="136"/>
      <c r="H76" s="134">
        <v>1999</v>
      </c>
      <c r="I76" s="135">
        <v>2000</v>
      </c>
      <c r="J76" s="137"/>
    </row>
    <row r="77" spans="1:10">
      <c r="A77" s="133"/>
      <c r="B77" s="138"/>
      <c r="C77" s="139"/>
      <c r="D77" s="135" t="s">
        <v>88</v>
      </c>
      <c r="E77" s="138"/>
      <c r="F77" s="139"/>
      <c r="G77" s="135" t="s">
        <v>88</v>
      </c>
      <c r="H77" s="138"/>
      <c r="I77" s="139"/>
      <c r="J77" s="140" t="s">
        <v>89</v>
      </c>
    </row>
    <row r="78" spans="1:10">
      <c r="A78" s="141"/>
      <c r="B78" s="129" t="s">
        <v>30</v>
      </c>
      <c r="C78" s="131"/>
      <c r="D78" s="142" t="s">
        <v>31</v>
      </c>
      <c r="E78" s="129" t="s">
        <v>30</v>
      </c>
      <c r="F78" s="131"/>
      <c r="G78" s="142" t="s">
        <v>31</v>
      </c>
      <c r="H78" s="129" t="s">
        <v>30</v>
      </c>
      <c r="I78" s="131"/>
      <c r="J78" s="143" t="s">
        <v>31</v>
      </c>
    </row>
    <row r="79" spans="1:10">
      <c r="A79" s="133"/>
      <c r="B79" s="139"/>
      <c r="C79" s="139"/>
      <c r="D79" s="139"/>
      <c r="E79" s="139"/>
      <c r="F79" s="139"/>
      <c r="G79" s="139"/>
      <c r="H79" s="139"/>
      <c r="I79" s="139"/>
      <c r="J79" s="144"/>
    </row>
    <row r="80" spans="1:10">
      <c r="A80" s="145" t="s">
        <v>32</v>
      </c>
      <c r="B80" s="85">
        <v>29497.4</v>
      </c>
      <c r="C80" s="85">
        <v>33706.9</v>
      </c>
      <c r="D80" s="146">
        <v>14.270749286377765</v>
      </c>
      <c r="E80" s="85">
        <v>3174.3</v>
      </c>
      <c r="F80" s="85">
        <v>2851.3</v>
      </c>
      <c r="G80" s="146">
        <v>-10.175471757552842</v>
      </c>
      <c r="H80" s="85">
        <v>32671.7</v>
      </c>
      <c r="I80" s="85">
        <v>36558.199999999997</v>
      </c>
      <c r="J80" s="147">
        <v>11.895616083644271</v>
      </c>
    </row>
    <row r="81" spans="1:10">
      <c r="A81" s="145" t="s">
        <v>33</v>
      </c>
      <c r="B81" s="85">
        <v>486292.6</v>
      </c>
      <c r="C81" s="85">
        <v>456009</v>
      </c>
      <c r="D81" s="146">
        <v>-6.2274441354854986</v>
      </c>
      <c r="E81" s="85">
        <v>40519.300000000003</v>
      </c>
      <c r="F81" s="85">
        <v>32243.8</v>
      </c>
      <c r="G81" s="146">
        <v>-20.423600605143733</v>
      </c>
      <c r="H81" s="85">
        <v>526811.9</v>
      </c>
      <c r="I81" s="85">
        <v>488252.8</v>
      </c>
      <c r="J81" s="147">
        <v>-7.3193297266064121</v>
      </c>
    </row>
    <row r="82" spans="1:10">
      <c r="A82" s="148" t="s">
        <v>35</v>
      </c>
      <c r="B82" s="85">
        <v>515790</v>
      </c>
      <c r="C82" s="85">
        <v>489715.9</v>
      </c>
      <c r="D82" s="146">
        <v>-5.0551774947168298</v>
      </c>
      <c r="E82" s="85">
        <v>43693.599999999999</v>
      </c>
      <c r="F82" s="85">
        <v>35095.1</v>
      </c>
      <c r="G82" s="146">
        <v>-19.679083435560372</v>
      </c>
      <c r="H82" s="85">
        <v>559483.6</v>
      </c>
      <c r="I82" s="85">
        <v>524811</v>
      </c>
      <c r="J82" s="147">
        <v>-6.1972504645355144</v>
      </c>
    </row>
    <row r="83" spans="1:10">
      <c r="A83" s="145"/>
      <c r="B83" s="85"/>
      <c r="C83" s="85"/>
      <c r="D83" s="146"/>
      <c r="E83" s="85"/>
      <c r="F83" s="85"/>
      <c r="G83" s="146"/>
      <c r="H83" s="85"/>
      <c r="I83" s="85"/>
      <c r="J83" s="147"/>
    </row>
    <row r="84" spans="1:10">
      <c r="A84" s="145" t="s">
        <v>36</v>
      </c>
      <c r="B84" s="85">
        <v>5152.3999999999996</v>
      </c>
      <c r="C84" s="85">
        <v>7779</v>
      </c>
      <c r="D84" s="146">
        <v>50.97818492353079</v>
      </c>
      <c r="E84" s="85">
        <v>611.20000000000005</v>
      </c>
      <c r="F84" s="85">
        <v>819.6</v>
      </c>
      <c r="G84" s="146">
        <v>34.096858638743441</v>
      </c>
      <c r="H84" s="85">
        <v>5763.6</v>
      </c>
      <c r="I84" s="85">
        <v>8598.6</v>
      </c>
      <c r="J84" s="147">
        <v>49.188007495315446</v>
      </c>
    </row>
    <row r="85" spans="1:10">
      <c r="A85" s="145" t="s">
        <v>38</v>
      </c>
      <c r="B85" s="85">
        <v>123637.2</v>
      </c>
      <c r="C85" s="85">
        <v>121182.7</v>
      </c>
      <c r="D85" s="146">
        <v>-1.9852439233499268</v>
      </c>
      <c r="E85" s="85">
        <v>18112.400000000001</v>
      </c>
      <c r="F85" s="85">
        <v>13916.7</v>
      </c>
      <c r="G85" s="146">
        <v>-23.164793180362636</v>
      </c>
      <c r="H85" s="85">
        <v>141749.6</v>
      </c>
      <c r="I85" s="85">
        <v>135099.4</v>
      </c>
      <c r="J85" s="147">
        <v>-4.6915123570013719</v>
      </c>
    </row>
    <row r="86" spans="1:10">
      <c r="A86" s="148" t="s">
        <v>39</v>
      </c>
      <c r="B86" s="85">
        <v>128789.6</v>
      </c>
      <c r="C86" s="85">
        <v>128961.7</v>
      </c>
      <c r="D86" s="146">
        <v>0.13362880232565999</v>
      </c>
      <c r="E86" s="85">
        <v>18723.599999999999</v>
      </c>
      <c r="F86" s="85">
        <v>14736.3</v>
      </c>
      <c r="G86" s="146">
        <v>-21.295584182528998</v>
      </c>
      <c r="H86" s="85">
        <v>147513.20000000001</v>
      </c>
      <c r="I86" s="85">
        <v>143698</v>
      </c>
      <c r="J86" s="147">
        <v>-2.586344815243649</v>
      </c>
    </row>
    <row r="87" spans="1:10">
      <c r="A87" s="145"/>
      <c r="B87" s="85"/>
      <c r="C87" s="85"/>
      <c r="D87" s="146"/>
      <c r="E87" s="85"/>
      <c r="F87" s="85"/>
      <c r="G87" s="146"/>
      <c r="H87" s="85"/>
      <c r="I87" s="85"/>
      <c r="J87" s="147"/>
    </row>
    <row r="88" spans="1:10">
      <c r="A88" s="145" t="s">
        <v>40</v>
      </c>
      <c r="B88" s="85">
        <v>6970.2</v>
      </c>
      <c r="C88" s="85">
        <v>9834.7000000000007</v>
      </c>
      <c r="D88" s="146">
        <v>41.096381739404904</v>
      </c>
      <c r="E88" s="85">
        <v>596.20000000000005</v>
      </c>
      <c r="F88" s="85">
        <v>377.5</v>
      </c>
      <c r="G88" s="146">
        <v>-36.682321368668234</v>
      </c>
      <c r="H88" s="85">
        <v>7566.4</v>
      </c>
      <c r="I88" s="85">
        <v>10212.200000000001</v>
      </c>
      <c r="J88" s="147">
        <v>34.9677521674773</v>
      </c>
    </row>
    <row r="89" spans="1:10">
      <c r="A89" s="145" t="s">
        <v>41</v>
      </c>
      <c r="B89" s="85">
        <v>42945.5</v>
      </c>
      <c r="C89" s="85">
        <v>35308.9</v>
      </c>
      <c r="D89" s="146">
        <v>-17.782072626934138</v>
      </c>
      <c r="E89" s="85">
        <v>1678.5</v>
      </c>
      <c r="F89" s="85">
        <v>931.9</v>
      </c>
      <c r="G89" s="146">
        <v>-44.480190646410492</v>
      </c>
      <c r="H89" s="85">
        <v>44624</v>
      </c>
      <c r="I89" s="85">
        <v>36240.800000000003</v>
      </c>
      <c r="J89" s="147">
        <v>-18.786303334528498</v>
      </c>
    </row>
    <row r="90" spans="1:10">
      <c r="A90" s="148" t="s">
        <v>43</v>
      </c>
      <c r="B90" s="85">
        <v>49915.7</v>
      </c>
      <c r="C90" s="85">
        <v>45143.6</v>
      </c>
      <c r="D90" s="146">
        <v>-9.560318697323666</v>
      </c>
      <c r="E90" s="85">
        <v>2274.6999999999998</v>
      </c>
      <c r="F90" s="85">
        <v>1309.4000000000001</v>
      </c>
      <c r="G90" s="146">
        <v>-42.436365234976037</v>
      </c>
      <c r="H90" s="85">
        <v>52190.400000000001</v>
      </c>
      <c r="I90" s="85">
        <v>46453</v>
      </c>
      <c r="J90" s="147">
        <v>-10.993209479137903</v>
      </c>
    </row>
    <row r="91" spans="1:10">
      <c r="A91" s="145"/>
      <c r="B91" s="85"/>
      <c r="C91" s="85"/>
      <c r="D91" s="146"/>
      <c r="E91" s="85"/>
      <c r="F91" s="85"/>
      <c r="G91" s="146"/>
      <c r="H91" s="85"/>
      <c r="I91" s="85"/>
      <c r="J91" s="147"/>
    </row>
    <row r="92" spans="1:10">
      <c r="A92" s="145" t="s">
        <v>1</v>
      </c>
      <c r="B92" s="85">
        <v>13810.5</v>
      </c>
      <c r="C92" s="85">
        <v>19768.5</v>
      </c>
      <c r="D92" s="146">
        <v>43.14108830237862</v>
      </c>
      <c r="E92" s="85">
        <v>3797.8</v>
      </c>
      <c r="F92" s="85">
        <v>3416.7</v>
      </c>
      <c r="G92" s="146">
        <v>-10.03475696455844</v>
      </c>
      <c r="H92" s="85">
        <v>17608.3</v>
      </c>
      <c r="I92" s="85">
        <v>23185.200000000001</v>
      </c>
      <c r="J92" s="147">
        <v>31.6719955929874</v>
      </c>
    </row>
    <row r="93" spans="1:10">
      <c r="A93" s="145" t="s">
        <v>2</v>
      </c>
      <c r="B93" s="85">
        <v>6327.1</v>
      </c>
      <c r="C93" s="85">
        <v>10736.8</v>
      </c>
      <c r="D93" s="146">
        <v>69.695437088081405</v>
      </c>
      <c r="E93" s="85">
        <v>2594.1</v>
      </c>
      <c r="F93" s="85">
        <v>2428.9</v>
      </c>
      <c r="G93" s="146">
        <v>-6.3682972900042358</v>
      </c>
      <c r="H93" s="85">
        <v>8921.2000000000007</v>
      </c>
      <c r="I93" s="85">
        <v>13165.7</v>
      </c>
      <c r="J93" s="147">
        <v>47.577680132717546</v>
      </c>
    </row>
    <row r="94" spans="1:10">
      <c r="A94" s="145"/>
      <c r="B94" s="85"/>
      <c r="C94" s="85"/>
      <c r="D94" s="146"/>
      <c r="E94" s="85"/>
      <c r="F94" s="85"/>
      <c r="G94" s="146"/>
      <c r="H94" s="85"/>
      <c r="I94" s="85"/>
      <c r="J94" s="147"/>
    </row>
    <row r="95" spans="1:10">
      <c r="A95" s="149" t="s">
        <v>44</v>
      </c>
      <c r="B95" s="85">
        <v>36302.199999999997</v>
      </c>
      <c r="C95" s="85">
        <v>37089.800000000003</v>
      </c>
      <c r="D95" s="146">
        <v>2.1695654808799674</v>
      </c>
      <c r="E95" s="85">
        <v>6276.7</v>
      </c>
      <c r="F95" s="85">
        <v>5147.8</v>
      </c>
      <c r="G95" s="146">
        <v>-17.985565663485588</v>
      </c>
      <c r="H95" s="85">
        <v>42578.9</v>
      </c>
      <c r="I95" s="85">
        <v>42237.599999999999</v>
      </c>
      <c r="J95" s="147">
        <v>-0.80157073104281551</v>
      </c>
    </row>
    <row r="96" spans="1:10">
      <c r="A96" s="149" t="s">
        <v>45</v>
      </c>
      <c r="B96" s="85">
        <v>94915.199999999997</v>
      </c>
      <c r="C96" s="85">
        <v>78182.2</v>
      </c>
      <c r="D96" s="146">
        <v>-17.629420788240452</v>
      </c>
      <c r="E96" s="85">
        <v>19365.2</v>
      </c>
      <c r="F96" s="85">
        <v>17987</v>
      </c>
      <c r="G96" s="146">
        <v>-7.1168900915043452</v>
      </c>
      <c r="H96" s="85">
        <v>114280.4</v>
      </c>
      <c r="I96" s="85">
        <v>96169.2</v>
      </c>
      <c r="J96" s="147">
        <v>-15.84803693371741</v>
      </c>
    </row>
    <row r="97" spans="1:10">
      <c r="A97" s="149" t="s">
        <v>47</v>
      </c>
      <c r="B97" s="85">
        <v>131217.4</v>
      </c>
      <c r="C97" s="85">
        <v>115272</v>
      </c>
      <c r="D97" s="146">
        <v>-12.151894489602739</v>
      </c>
      <c r="E97" s="85">
        <v>25641.9</v>
      </c>
      <c r="F97" s="85">
        <v>23134.799999999999</v>
      </c>
      <c r="G97" s="146">
        <v>-9.7773565921402223</v>
      </c>
      <c r="H97" s="85">
        <v>156859.29999999999</v>
      </c>
      <c r="I97" s="85">
        <v>138406.79999999999</v>
      </c>
      <c r="J97" s="147">
        <v>-11.763727110856664</v>
      </c>
    </row>
    <row r="98" spans="1:10">
      <c r="A98" s="145"/>
      <c r="B98" s="85"/>
      <c r="C98" s="85"/>
      <c r="D98" s="146"/>
      <c r="E98" s="85"/>
      <c r="F98" s="85"/>
      <c r="G98" s="146"/>
      <c r="H98" s="85"/>
      <c r="I98" s="85"/>
      <c r="J98" s="147"/>
    </row>
    <row r="99" spans="1:10">
      <c r="A99" s="145" t="s">
        <v>3</v>
      </c>
      <c r="B99" s="85">
        <v>44263.8</v>
      </c>
      <c r="C99" s="85">
        <v>42818.7</v>
      </c>
      <c r="D99" s="146">
        <v>-3.2647445542407354</v>
      </c>
      <c r="E99" s="85">
        <v>2246.9</v>
      </c>
      <c r="F99" s="85">
        <v>2418.1</v>
      </c>
      <c r="G99" s="146">
        <v>7.6193867105790076</v>
      </c>
      <c r="H99" s="85">
        <v>46510.7</v>
      </c>
      <c r="I99" s="85">
        <v>45236.800000000003</v>
      </c>
      <c r="J99" s="147">
        <v>-2.7389396418458745</v>
      </c>
    </row>
    <row r="100" spans="1:10">
      <c r="A100" s="145"/>
      <c r="B100" s="85"/>
      <c r="C100" s="85"/>
      <c r="D100" s="146"/>
      <c r="E100" s="85"/>
      <c r="F100" s="85"/>
      <c r="G100" s="146"/>
      <c r="H100" s="85"/>
      <c r="I100" s="85"/>
      <c r="J100" s="147"/>
    </row>
    <row r="101" spans="1:10">
      <c r="A101" s="145" t="s">
        <v>48</v>
      </c>
      <c r="B101" s="85">
        <v>27708.2</v>
      </c>
      <c r="C101" s="85">
        <v>22051</v>
      </c>
      <c r="D101" s="146">
        <v>-20.417060653524956</v>
      </c>
      <c r="E101" s="85">
        <v>2681.6</v>
      </c>
      <c r="F101" s="85">
        <v>2945.5</v>
      </c>
      <c r="G101" s="146">
        <v>9.8411396181384418</v>
      </c>
      <c r="H101" s="85">
        <v>30389.8</v>
      </c>
      <c r="I101" s="85">
        <v>24996.5</v>
      </c>
      <c r="J101" s="147">
        <v>-17.747073031082792</v>
      </c>
    </row>
    <row r="102" spans="1:10">
      <c r="A102" s="145" t="s">
        <v>49</v>
      </c>
      <c r="B102" s="85">
        <v>32339.3</v>
      </c>
      <c r="C102" s="85">
        <v>31793.7</v>
      </c>
      <c r="D102" s="146">
        <v>-1.6871113474935981</v>
      </c>
      <c r="E102" s="85">
        <v>4647.3999999999996</v>
      </c>
      <c r="F102" s="85">
        <v>6736</v>
      </c>
      <c r="G102" s="146">
        <v>44.94125747729916</v>
      </c>
      <c r="H102" s="85">
        <v>36986.699999999997</v>
      </c>
      <c r="I102" s="85">
        <v>38529.699999999997</v>
      </c>
      <c r="J102" s="147">
        <v>4.1717698524064133</v>
      </c>
    </row>
    <row r="103" spans="1:10">
      <c r="A103" s="148" t="s">
        <v>50</v>
      </c>
      <c r="B103" s="85">
        <v>60047.5</v>
      </c>
      <c r="C103" s="85">
        <v>53844.7</v>
      </c>
      <c r="D103" s="146">
        <v>-10.329822224072615</v>
      </c>
      <c r="E103" s="85">
        <v>7329</v>
      </c>
      <c r="F103" s="85">
        <v>9681.5</v>
      </c>
      <c r="G103" s="146">
        <v>32.098512757538543</v>
      </c>
      <c r="H103" s="85">
        <v>67376.5</v>
      </c>
      <c r="I103" s="85">
        <v>63526.2</v>
      </c>
      <c r="J103" s="147">
        <v>-5.7146037565026404</v>
      </c>
    </row>
    <row r="104" spans="1:10">
      <c r="A104" s="145"/>
      <c r="B104" s="85"/>
      <c r="C104" s="85"/>
      <c r="D104" s="146"/>
      <c r="E104" s="85"/>
      <c r="F104" s="85"/>
      <c r="G104" s="146"/>
      <c r="H104" s="85"/>
      <c r="I104" s="85"/>
      <c r="J104" s="147"/>
    </row>
    <row r="105" spans="1:10">
      <c r="A105" s="145" t="s">
        <v>51</v>
      </c>
      <c r="B105" s="85">
        <v>34346.5</v>
      </c>
      <c r="C105" s="85">
        <v>31227.1</v>
      </c>
      <c r="D105" s="146">
        <v>-9.0821481082497542</v>
      </c>
      <c r="E105" s="85">
        <v>1136.7</v>
      </c>
      <c r="F105" s="85">
        <v>911.9</v>
      </c>
      <c r="G105" s="146">
        <v>-19.776546142341871</v>
      </c>
      <c r="H105" s="85">
        <v>35483.199999999997</v>
      </c>
      <c r="I105" s="85">
        <v>32139</v>
      </c>
      <c r="J105" s="147">
        <v>-9.4247418496640591</v>
      </c>
    </row>
    <row r="106" spans="1:10">
      <c r="A106" s="145" t="s">
        <v>52</v>
      </c>
      <c r="B106" s="85">
        <v>53581.1</v>
      </c>
      <c r="C106" s="85">
        <v>48008.1</v>
      </c>
      <c r="D106" s="146">
        <v>-10.401055596096384</v>
      </c>
      <c r="E106" s="85">
        <v>3159.4</v>
      </c>
      <c r="F106" s="85">
        <v>2630.6</v>
      </c>
      <c r="G106" s="146">
        <v>-16.73735519402419</v>
      </c>
      <c r="H106" s="85">
        <v>56740.5</v>
      </c>
      <c r="I106" s="85">
        <v>50638.7</v>
      </c>
      <c r="J106" s="147">
        <v>-10.753870692010125</v>
      </c>
    </row>
    <row r="107" spans="1:10">
      <c r="A107" s="148" t="s">
        <v>53</v>
      </c>
      <c r="B107" s="85">
        <v>87927.6</v>
      </c>
      <c r="C107" s="85">
        <v>79235.199999999997</v>
      </c>
      <c r="D107" s="146">
        <v>-9.8858606398900974</v>
      </c>
      <c r="E107" s="85">
        <v>4296.1000000000004</v>
      </c>
      <c r="F107" s="85">
        <v>3542.5</v>
      </c>
      <c r="G107" s="146">
        <v>-17.541491119852893</v>
      </c>
      <c r="H107" s="85">
        <v>92223.7</v>
      </c>
      <c r="I107" s="85">
        <v>82777.7</v>
      </c>
      <c r="J107" s="147">
        <v>-10.242486475819135</v>
      </c>
    </row>
    <row r="108" spans="1:10">
      <c r="A108" s="149" t="s">
        <v>4</v>
      </c>
      <c r="B108" s="85">
        <v>76341.5</v>
      </c>
      <c r="C108" s="85">
        <v>73720</v>
      </c>
      <c r="D108" s="146">
        <v>-3.4339120923743849</v>
      </c>
      <c r="E108" s="85">
        <v>15600.9</v>
      </c>
      <c r="F108" s="85">
        <v>17681.2</v>
      </c>
      <c r="G108" s="146">
        <v>13.334487112922972</v>
      </c>
      <c r="H108" s="85">
        <v>91942.399999999994</v>
      </c>
      <c r="I108" s="85">
        <v>91401.2</v>
      </c>
      <c r="J108" s="147">
        <v>-0.58862940275649578</v>
      </c>
    </row>
    <row r="109" spans="1:10">
      <c r="A109" s="145"/>
      <c r="B109" s="85"/>
      <c r="C109" s="85"/>
      <c r="D109" s="146"/>
      <c r="E109" s="85"/>
      <c r="F109" s="85"/>
      <c r="G109" s="146"/>
      <c r="H109" s="85"/>
      <c r="I109" s="85"/>
      <c r="J109" s="147"/>
    </row>
    <row r="110" spans="1:10">
      <c r="A110" s="145" t="s">
        <v>54</v>
      </c>
      <c r="B110" s="85">
        <v>25792.3</v>
      </c>
      <c r="C110" s="85">
        <v>31208.9</v>
      </c>
      <c r="D110" s="146">
        <v>21.000841336367841</v>
      </c>
      <c r="E110" s="85">
        <v>5976.5</v>
      </c>
      <c r="F110" s="85">
        <v>3231.2</v>
      </c>
      <c r="G110" s="146">
        <v>-45.934911737639098</v>
      </c>
      <c r="H110" s="85">
        <v>31768.799999999999</v>
      </c>
      <c r="I110" s="85">
        <v>34440.1</v>
      </c>
      <c r="J110" s="147">
        <v>8.4085643776283518</v>
      </c>
    </row>
    <row r="111" spans="1:10">
      <c r="A111" s="145" t="s">
        <v>55</v>
      </c>
      <c r="B111" s="85">
        <v>23535.3</v>
      </c>
      <c r="C111" s="85">
        <v>19391.5</v>
      </c>
      <c r="D111" s="146">
        <v>-17.606743912335929</v>
      </c>
      <c r="E111" s="85">
        <v>4286.8</v>
      </c>
      <c r="F111" s="85">
        <v>6059</v>
      </c>
      <c r="G111" s="146">
        <v>41.340860315386777</v>
      </c>
      <c r="H111" s="85">
        <v>27822.1</v>
      </c>
      <c r="I111" s="85">
        <v>25450.5</v>
      </c>
      <c r="J111" s="147">
        <v>-8.5241588521355283</v>
      </c>
    </row>
    <row r="112" spans="1:10">
      <c r="A112" s="148" t="s">
        <v>56</v>
      </c>
      <c r="B112" s="85">
        <v>49327.6</v>
      </c>
      <c r="C112" s="85">
        <v>50600.4</v>
      </c>
      <c r="D112" s="146">
        <v>2.5802998726879025</v>
      </c>
      <c r="E112" s="85">
        <v>10263.299999999999</v>
      </c>
      <c r="F112" s="85">
        <v>9290.2000000000007</v>
      </c>
      <c r="G112" s="146">
        <v>-9.4813558991747158</v>
      </c>
      <c r="H112" s="85">
        <v>59590.9</v>
      </c>
      <c r="I112" s="85">
        <v>59890.6</v>
      </c>
      <c r="J112" s="147">
        <v>0.50292913850941545</v>
      </c>
    </row>
    <row r="113" spans="1:10">
      <c r="A113" s="145"/>
      <c r="B113" s="85"/>
      <c r="C113" s="85"/>
      <c r="D113" s="146"/>
      <c r="E113" s="85"/>
      <c r="F113" s="85"/>
      <c r="G113" s="146"/>
      <c r="H113" s="85"/>
      <c r="I113" s="85"/>
      <c r="J113" s="147"/>
    </row>
    <row r="114" spans="1:10">
      <c r="A114" s="145" t="s">
        <v>90</v>
      </c>
      <c r="B114" s="85">
        <v>67744.3</v>
      </c>
      <c r="C114" s="85">
        <v>75807.600000000006</v>
      </c>
      <c r="D114" s="146">
        <v>11.902551210950591</v>
      </c>
      <c r="E114" s="85">
        <v>2840.4</v>
      </c>
      <c r="F114" s="85">
        <v>5466.6</v>
      </c>
      <c r="G114" s="146">
        <v>92.458808618504435</v>
      </c>
      <c r="H114" s="85">
        <v>70584.7</v>
      </c>
      <c r="I114" s="85">
        <v>81274.2</v>
      </c>
      <c r="J114" s="147">
        <v>15.144216806191736</v>
      </c>
    </row>
    <row r="115" spans="1:10">
      <c r="A115" s="145" t="s">
        <v>91</v>
      </c>
      <c r="B115" s="85">
        <v>250480.4</v>
      </c>
      <c r="C115" s="85">
        <v>293461.5</v>
      </c>
      <c r="D115" s="146">
        <v>17.159466369424507</v>
      </c>
      <c r="E115" s="85">
        <v>58478.7</v>
      </c>
      <c r="F115" s="85">
        <v>56797.9</v>
      </c>
      <c r="G115" s="146">
        <v>-2.8742088999926381</v>
      </c>
      <c r="H115" s="85">
        <v>308959.09999999998</v>
      </c>
      <c r="I115" s="85">
        <v>350259.4</v>
      </c>
      <c r="J115" s="147">
        <v>13.367562243675636</v>
      </c>
    </row>
    <row r="116" spans="1:10">
      <c r="A116" s="148" t="s">
        <v>92</v>
      </c>
      <c r="B116" s="85">
        <v>318224.7</v>
      </c>
      <c r="C116" s="85">
        <v>369269.1</v>
      </c>
      <c r="D116" s="146">
        <v>16.040363931523842</v>
      </c>
      <c r="E116" s="85">
        <v>61319.1</v>
      </c>
      <c r="F116" s="85">
        <v>62264.5</v>
      </c>
      <c r="G116" s="146">
        <v>1.5417708348622199</v>
      </c>
      <c r="H116" s="85">
        <v>379543.8</v>
      </c>
      <c r="I116" s="85">
        <v>431533.6</v>
      </c>
      <c r="J116" s="147">
        <v>13.697971090556621</v>
      </c>
    </row>
    <row r="117" spans="1:10">
      <c r="A117" s="145"/>
      <c r="B117" s="85"/>
      <c r="C117" s="85"/>
      <c r="D117" s="146"/>
      <c r="E117" s="85"/>
      <c r="F117" s="85"/>
      <c r="G117" s="146"/>
      <c r="H117" s="85"/>
      <c r="I117" s="85"/>
      <c r="J117" s="147"/>
    </row>
    <row r="118" spans="1:10">
      <c r="A118" s="145" t="s">
        <v>5</v>
      </c>
      <c r="B118" s="85">
        <v>61006.1</v>
      </c>
      <c r="C118" s="85">
        <v>61761.5</v>
      </c>
      <c r="D118" s="146">
        <v>1.2382368320545112</v>
      </c>
      <c r="E118" s="85">
        <v>2374.3000000000002</v>
      </c>
      <c r="F118" s="85">
        <v>2584.5</v>
      </c>
      <c r="G118" s="146">
        <v>8.8531356610369301</v>
      </c>
      <c r="H118" s="85">
        <v>63380.4</v>
      </c>
      <c r="I118" s="85">
        <v>64346</v>
      </c>
      <c r="J118" s="147">
        <v>1.5234993783567177</v>
      </c>
    </row>
    <row r="119" spans="1:10">
      <c r="A119" s="145" t="s">
        <v>8</v>
      </c>
      <c r="B119" s="85">
        <v>48236.800000000003</v>
      </c>
      <c r="C119" s="85">
        <v>47716.6</v>
      </c>
      <c r="D119" s="146">
        <v>-1.078429746583538</v>
      </c>
      <c r="E119" s="85">
        <v>4250.2</v>
      </c>
      <c r="F119" s="85">
        <v>4426.7</v>
      </c>
      <c r="G119" s="146">
        <v>4.1527457531410192</v>
      </c>
      <c r="H119" s="85">
        <v>52487</v>
      </c>
      <c r="I119" s="85">
        <v>52143.3</v>
      </c>
      <c r="J119" s="147">
        <v>-0.6548288147541399</v>
      </c>
    </row>
    <row r="120" spans="1:10">
      <c r="A120" s="145" t="s">
        <v>9</v>
      </c>
      <c r="B120" s="85">
        <v>57729.2</v>
      </c>
      <c r="C120" s="85">
        <v>65712.7</v>
      </c>
      <c r="D120" s="146">
        <v>13.829223339315291</v>
      </c>
      <c r="E120" s="85">
        <v>2911.8</v>
      </c>
      <c r="F120" s="85">
        <v>6094</v>
      </c>
      <c r="G120" s="146">
        <v>109.28635208462117</v>
      </c>
      <c r="H120" s="85">
        <v>60641</v>
      </c>
      <c r="I120" s="85">
        <v>71806.7</v>
      </c>
      <c r="J120" s="147">
        <v>18.4127900265497</v>
      </c>
    </row>
    <row r="121" spans="1:10">
      <c r="A121" s="145" t="s">
        <v>11</v>
      </c>
      <c r="B121" s="85">
        <v>23736.6</v>
      </c>
      <c r="C121" s="85">
        <v>22104.1</v>
      </c>
      <c r="D121" s="146">
        <v>-6.8775646048717931</v>
      </c>
      <c r="E121" s="85">
        <v>264</v>
      </c>
      <c r="F121" s="85">
        <v>301.89999999999998</v>
      </c>
      <c r="G121" s="146">
        <v>14.356060606060609</v>
      </c>
      <c r="H121" s="85">
        <v>24000.6</v>
      </c>
      <c r="I121" s="85">
        <v>22406</v>
      </c>
      <c r="J121" s="147">
        <v>-6.6440005666524939</v>
      </c>
    </row>
    <row r="122" spans="1:10">
      <c r="A122" s="145" t="s">
        <v>6</v>
      </c>
      <c r="B122" s="85">
        <v>65343.7</v>
      </c>
      <c r="C122" s="85">
        <v>55635.8</v>
      </c>
      <c r="D122" s="146">
        <v>-14.856673252356373</v>
      </c>
      <c r="E122" s="85">
        <v>4694</v>
      </c>
      <c r="F122" s="85">
        <v>3522.8</v>
      </c>
      <c r="G122" s="146">
        <v>-24.951001278227523</v>
      </c>
      <c r="H122" s="85">
        <v>70037.7</v>
      </c>
      <c r="I122" s="85">
        <v>59158.6</v>
      </c>
      <c r="J122" s="147">
        <v>-15.533205687793853</v>
      </c>
    </row>
    <row r="123" spans="1:10">
      <c r="A123" s="145" t="s">
        <v>10</v>
      </c>
      <c r="B123" s="85">
        <v>214829.5</v>
      </c>
      <c r="C123" s="85">
        <v>268625.8</v>
      </c>
      <c r="D123" s="146">
        <v>25.041393290958652</v>
      </c>
      <c r="E123" s="85">
        <v>47207.4</v>
      </c>
      <c r="F123" s="85">
        <v>48430.2</v>
      </c>
      <c r="G123" s="146">
        <v>2.5902718641568754</v>
      </c>
      <c r="H123" s="85">
        <v>262036.9</v>
      </c>
      <c r="I123" s="85">
        <v>317056</v>
      </c>
      <c r="J123" s="147">
        <v>20.996699319828622</v>
      </c>
    </row>
    <row r="124" spans="1:10">
      <c r="A124" s="145" t="s">
        <v>64</v>
      </c>
      <c r="B124" s="85">
        <v>36536.300000000003</v>
      </c>
      <c r="C124" s="85">
        <v>39592.699999999997</v>
      </c>
      <c r="D124" s="146">
        <v>8.3653790887418609</v>
      </c>
      <c r="E124" s="85">
        <v>8651.9</v>
      </c>
      <c r="F124" s="85">
        <v>11201.8</v>
      </c>
      <c r="G124" s="146">
        <v>29.472139067719212</v>
      </c>
      <c r="H124" s="85">
        <v>45188.2</v>
      </c>
      <c r="I124" s="85">
        <v>50794.5</v>
      </c>
      <c r="J124" s="147">
        <v>12.406557464116716</v>
      </c>
    </row>
    <row r="125" spans="1:10">
      <c r="A125" s="145" t="s">
        <v>7</v>
      </c>
      <c r="B125" s="85">
        <v>5777.9</v>
      </c>
      <c r="C125" s="85">
        <v>7540.4</v>
      </c>
      <c r="D125" s="146">
        <v>30.504162411948982</v>
      </c>
      <c r="E125" s="85">
        <v>17992.900000000001</v>
      </c>
      <c r="F125" s="85">
        <v>12965.4</v>
      </c>
      <c r="G125" s="146">
        <v>-27.94157695535462</v>
      </c>
      <c r="H125" s="85">
        <v>23770.799999999999</v>
      </c>
      <c r="I125" s="85">
        <v>20505.8</v>
      </c>
      <c r="J125" s="147">
        <v>-13.735339155602688</v>
      </c>
    </row>
    <row r="126" spans="1:10">
      <c r="A126" s="145"/>
      <c r="B126" s="85"/>
      <c r="C126" s="85"/>
      <c r="D126" s="146"/>
      <c r="E126" s="85"/>
      <c r="F126" s="85"/>
      <c r="G126" s="146"/>
      <c r="H126" s="85"/>
      <c r="I126" s="85"/>
      <c r="J126" s="147"/>
    </row>
    <row r="127" spans="1:10">
      <c r="A127" s="145" t="s">
        <v>65</v>
      </c>
      <c r="B127" s="85">
        <v>29707.7</v>
      </c>
      <c r="C127" s="85">
        <v>31457.1</v>
      </c>
      <c r="D127" s="146">
        <v>5.8887089879054741</v>
      </c>
      <c r="E127" s="85">
        <v>11764.7</v>
      </c>
      <c r="F127" s="85">
        <v>13432.9</v>
      </c>
      <c r="G127" s="146">
        <v>14.179707089853537</v>
      </c>
      <c r="H127" s="85">
        <v>41472.400000000001</v>
      </c>
      <c r="I127" s="85">
        <v>44890</v>
      </c>
      <c r="J127" s="147">
        <v>8.2406612590542068</v>
      </c>
    </row>
    <row r="128" spans="1:10">
      <c r="A128" s="149" t="s">
        <v>66</v>
      </c>
      <c r="B128" s="85">
        <v>2813.7</v>
      </c>
      <c r="C128" s="85">
        <v>2519.1999999999998</v>
      </c>
      <c r="D128" s="146">
        <v>-10.466645342431676</v>
      </c>
      <c r="E128" s="85">
        <v>41.5</v>
      </c>
      <c r="F128" s="85">
        <v>6.9</v>
      </c>
      <c r="G128" s="146">
        <v>-83.373493975903614</v>
      </c>
      <c r="H128" s="85">
        <v>2855.2</v>
      </c>
      <c r="I128" s="85">
        <v>2526.1</v>
      </c>
      <c r="J128" s="147">
        <v>-11.526337909778647</v>
      </c>
    </row>
    <row r="129" spans="1:10">
      <c r="A129" s="150" t="s">
        <v>93</v>
      </c>
      <c r="B129" s="85">
        <v>32521.4</v>
      </c>
      <c r="C129" s="85">
        <v>33976.300000000003</v>
      </c>
      <c r="D129" s="146">
        <v>4.4736696452182088</v>
      </c>
      <c r="E129" s="85">
        <v>11806.2</v>
      </c>
      <c r="F129" s="85">
        <v>13439.8</v>
      </c>
      <c r="G129" s="146">
        <v>13.836797614812539</v>
      </c>
      <c r="H129" s="85">
        <v>44327.6</v>
      </c>
      <c r="I129" s="85">
        <v>47416.1</v>
      </c>
      <c r="J129" s="147">
        <v>6.9674424060855529</v>
      </c>
    </row>
    <row r="130" spans="1:10">
      <c r="A130" s="145"/>
      <c r="B130" s="85"/>
      <c r="C130" s="85"/>
      <c r="D130" s="146"/>
      <c r="E130" s="85"/>
      <c r="F130" s="85"/>
      <c r="G130" s="146"/>
      <c r="H130" s="85"/>
      <c r="I130" s="85"/>
      <c r="J130" s="147"/>
    </row>
    <row r="131" spans="1:10">
      <c r="A131" s="145" t="s">
        <v>68</v>
      </c>
      <c r="B131" s="85">
        <v>105133.3</v>
      </c>
      <c r="C131" s="85">
        <v>121802.3</v>
      </c>
      <c r="D131" s="146">
        <v>15.855109656027167</v>
      </c>
      <c r="E131" s="85">
        <v>27593.8</v>
      </c>
      <c r="F131" s="85">
        <v>26998.3</v>
      </c>
      <c r="G131" s="146">
        <v>-2.1580934847683153</v>
      </c>
      <c r="H131" s="85">
        <v>132727.1</v>
      </c>
      <c r="I131" s="85">
        <v>148800.6</v>
      </c>
      <c r="J131" s="147">
        <v>12.110186992709089</v>
      </c>
    </row>
    <row r="132" spans="1:10">
      <c r="A132" s="145" t="s">
        <v>69</v>
      </c>
      <c r="B132" s="85">
        <v>7965.8</v>
      </c>
      <c r="C132" s="85">
        <v>7397.6</v>
      </c>
      <c r="D132" s="146">
        <v>-7.1329935474151966</v>
      </c>
      <c r="E132" s="85">
        <v>5685.5</v>
      </c>
      <c r="F132" s="85">
        <v>4249.1000000000004</v>
      </c>
      <c r="G132" s="146">
        <v>-25.264268753847503</v>
      </c>
      <c r="H132" s="85">
        <v>13651.3</v>
      </c>
      <c r="I132" s="85">
        <v>11646.7</v>
      </c>
      <c r="J132" s="147">
        <v>-14.684315779449562</v>
      </c>
    </row>
    <row r="133" spans="1:10">
      <c r="A133" s="151" t="s">
        <v>70</v>
      </c>
      <c r="B133" s="152">
        <v>113099.1</v>
      </c>
      <c r="C133" s="152">
        <v>129199.9</v>
      </c>
      <c r="D133" s="153">
        <v>14.236010719802366</v>
      </c>
      <c r="E133" s="152">
        <v>33279.300000000003</v>
      </c>
      <c r="F133" s="152">
        <v>31247.4</v>
      </c>
      <c r="G133" s="153">
        <v>-6.1055971730174576</v>
      </c>
      <c r="H133" s="152">
        <v>146378.4</v>
      </c>
      <c r="I133" s="152">
        <v>160447.29999999999</v>
      </c>
      <c r="J133" s="154">
        <v>9.6113224355505906</v>
      </c>
    </row>
    <row r="134" spans="1:10">
      <c r="A134" s="145"/>
      <c r="B134" s="85"/>
      <c r="C134" s="85"/>
      <c r="D134" s="146"/>
      <c r="E134" s="85"/>
      <c r="F134" s="85"/>
      <c r="G134" s="146"/>
      <c r="H134" s="85"/>
      <c r="I134" s="85"/>
      <c r="J134" s="147"/>
    </row>
    <row r="135" spans="1:10">
      <c r="A135" s="155" t="s">
        <v>71</v>
      </c>
      <c r="B135" s="13">
        <v>2140799.6</v>
      </c>
      <c r="C135" s="13">
        <v>2210952.4</v>
      </c>
      <c r="D135" s="156">
        <v>3.2769438110881453</v>
      </c>
      <c r="E135" s="13">
        <v>331213</v>
      </c>
      <c r="F135" s="13">
        <v>319213.7</v>
      </c>
      <c r="G135" s="156">
        <v>-3.6228348524967231</v>
      </c>
      <c r="H135" s="13">
        <v>2472012.6</v>
      </c>
      <c r="I135" s="13">
        <v>2530166.1</v>
      </c>
      <c r="J135" s="157">
        <v>2.3524758733025806</v>
      </c>
    </row>
    <row r="136" spans="1:10">
      <c r="A136" s="145" t="s">
        <v>72</v>
      </c>
      <c r="B136" s="85">
        <v>253350.5</v>
      </c>
      <c r="C136" s="85">
        <v>275897.59999999998</v>
      </c>
      <c r="D136" s="158">
        <v>8.8995679898006728</v>
      </c>
      <c r="E136" s="85">
        <v>13421.3</v>
      </c>
      <c r="F136" s="85">
        <v>14310.6</v>
      </c>
      <c r="G136" s="158">
        <v>6.6260347358303591</v>
      </c>
      <c r="H136" s="10">
        <v>266771.8</v>
      </c>
      <c r="I136" s="10">
        <v>290208.2</v>
      </c>
      <c r="J136" s="147">
        <v>8.7851864402459228</v>
      </c>
    </row>
    <row r="137" spans="1:10">
      <c r="A137" s="155" t="s">
        <v>73</v>
      </c>
      <c r="B137" s="13">
        <v>2394150.1</v>
      </c>
      <c r="C137" s="13">
        <v>2486850</v>
      </c>
      <c r="D137" s="156">
        <v>3.8719335099332284</v>
      </c>
      <c r="E137" s="13">
        <v>344634.3</v>
      </c>
      <c r="F137" s="13">
        <v>333524.3</v>
      </c>
      <c r="G137" s="156">
        <v>-3.22370698447601</v>
      </c>
      <c r="H137" s="13">
        <v>2738784.4</v>
      </c>
      <c r="I137" s="13">
        <v>2820374.3</v>
      </c>
      <c r="J137" s="157">
        <v>2.9790552334093832</v>
      </c>
    </row>
    <row r="138" spans="1:10">
      <c r="A138" s="159" t="s">
        <v>94</v>
      </c>
      <c r="B138" s="160"/>
      <c r="C138" s="160"/>
      <c r="D138" s="161"/>
      <c r="E138" s="162"/>
      <c r="F138" s="160"/>
      <c r="G138" s="1"/>
      <c r="H138" s="16"/>
      <c r="I138" s="16"/>
      <c r="J138" s="163" t="s">
        <v>95</v>
      </c>
    </row>
  </sheetData>
  <phoneticPr fontId="8" type="noConversion"/>
  <pageMargins left="0.78740157499999996" right="0.78740157499999996" top="0.984251969" bottom="0.984251969" header="0.4921259845" footer="0.4921259845"/>
  <headerFooter alignWithMargins="0"/>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Arbeitsblätter</vt:lpstr>
      </vt:variant>
      <vt:variant>
        <vt:i4>6</vt:i4>
      </vt:variant>
      <vt:variant>
        <vt:lpstr>Benannte Bereiche</vt:lpstr>
      </vt:variant>
      <vt:variant>
        <vt:i4>4</vt:i4>
      </vt:variant>
    </vt:vector>
  </HeadingPairs>
  <TitlesOfParts>
    <vt:vector size="10" baseType="lpstr">
      <vt:lpstr>Tabelle1</vt:lpstr>
      <vt:lpstr>Vorbemerkung</vt:lpstr>
      <vt:lpstr>SJ 2024 Kapitel C, VIII a</vt:lpstr>
      <vt:lpstr>SJ 2024 Kapitel C, VIII b</vt:lpstr>
      <vt:lpstr>SJ 2024 Kapitel C, VIII c</vt:lpstr>
      <vt:lpstr>Hilfstabelle</vt:lpstr>
      <vt:lpstr>'SJ 2024 Kapitel C, VIII a'!Druckbereich</vt:lpstr>
      <vt:lpstr>'SJ 2024 Kapitel C, VIII b'!Druckbereich</vt:lpstr>
      <vt:lpstr>'SJ 2024 Kapitel C, VIII c'!Druckbereich</vt:lpstr>
      <vt:lpstr>Vorbemerkung!Druckbereich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2024-05-15T11:32:03Z</cp:lastPrinted>
  <dcterms:created xsi:type="dcterms:W3CDTF">1999-11-18T13:09:02Z</dcterms:created>
  <dcterms:modified xsi:type="dcterms:W3CDTF">2025-01-10T10:54:10Z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