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Referat 624\14 Ausbildungsstatistik\30 fertige Auswertungen\2025\BIBB\"/>
    </mc:Choice>
  </mc:AlternateContent>
  <xr:revisionPtr revIDLastSave="0" documentId="13_ncr:1_{BE6A3F78-975B-41EE-814B-AA32E6B40CE9}" xr6:coauthVersionLast="47" xr6:coauthVersionMax="47" xr10:uidLastSave="{00000000-0000-0000-0000-000000000000}"/>
  <bookViews>
    <workbookView xWindow="-120" yWindow="-120" windowWidth="29040" windowHeight="17520" tabRatio="954" xr2:uid="{00000000-000D-0000-FFFF-FFFF00000000}"/>
  </bookViews>
  <sheets>
    <sheet name="Angebot Ausbildungsplätze" sheetId="39" r:id="rId1"/>
    <sheet name="Nachfrage Ausbildungsplätze" sheetId="40" r:id="rId2"/>
    <sheet name="Saldo an Ausbildungsplätzen" sheetId="41" r:id="rId3"/>
    <sheet name="Neu abgeschlossene Verträge" sheetId="38" r:id="rId4"/>
    <sheet name="Abg. AV nach Ausbildungsbereich" sheetId="52" r:id="rId5"/>
    <sheet name="Abg. AV im Bereich Landw." sheetId="53" r:id="rId6"/>
    <sheet name="2018-2019-2020" sheetId="22" state="hidden" r:id="rId7"/>
    <sheet name="2017-2018-2019" sheetId="17" state="hidden" r:id="rId8"/>
    <sheet name="Anlage 2 - 2020" sheetId="23" state="hidden" r:id="rId9"/>
    <sheet name="Anlage 2 - 2019" sheetId="18" state="hidden" r:id="rId10"/>
    <sheet name="Anlage 3 - 2020" sheetId="24" state="hidden" r:id="rId11"/>
    <sheet name="Anlage 3 - 2019" sheetId="19" state="hidden" r:id="rId12"/>
    <sheet name="Schaubild1 - 2025 Index 2020" sheetId="37" r:id="rId13"/>
    <sheet name="Schaubild1 - 2025 Index 2015" sheetId="55" r:id="rId14"/>
    <sheet name="Schaubild1 - 2020 Index 2000 " sheetId="25" state="hidden" r:id="rId15"/>
    <sheet name="Schaubild1 - 2019" sheetId="20" state="hidden" r:id="rId16"/>
    <sheet name="Schaubild1 - 2020 Index 2010" sheetId="26" state="hidden" r:id="rId17"/>
    <sheet name="Schaubild2 - 2019" sheetId="21" state="hidden" r:id="rId18"/>
  </sheets>
  <definedNames>
    <definedName name="_xlnm.Print_Area" localSheetId="7">'2017-2018-2019'!$A$1:$P$34</definedName>
    <definedName name="_xlnm.Print_Area" localSheetId="6">'2018-2019-2020'!$A$1:$P$34</definedName>
    <definedName name="_xlnm.Print_Area" localSheetId="5">'Abg. AV im Bereich Landw.'!$A$1:$AM$25</definedName>
    <definedName name="_xlnm.Print_Area" localSheetId="4">'Abg. AV nach Ausbildungsbereich'!$A$1:$V$60</definedName>
    <definedName name="_xlnm.Print_Area" localSheetId="0">'Angebot Ausbildungsplätze'!$A$1:$X$31</definedName>
    <definedName name="_xlnm.Print_Area" localSheetId="9">'Anlage 2 - 2019'!$A$1:$P$64</definedName>
    <definedName name="_xlnm.Print_Area" localSheetId="8">'Anlage 2 - 2020'!$A$1:$P$64</definedName>
    <definedName name="_xlnm.Print_Area" localSheetId="11">'Anlage 3 - 2019'!$A$1:$S$32</definedName>
    <definedName name="_xlnm.Print_Area" localSheetId="10">'Anlage 3 - 2020'!$A$1:$S$32</definedName>
    <definedName name="_xlnm.Print_Area" localSheetId="1">'Nachfrage Ausbildungsplätze'!$A$1:$X$31</definedName>
    <definedName name="_xlnm.Print_Area" localSheetId="3">'Neu abgeschlossene Verträge'!$A$1:$P$27</definedName>
    <definedName name="_xlnm.Print_Area" localSheetId="2">'Saldo an Ausbildungsplätzen'!$A$1:$Y$31</definedName>
    <definedName name="_xlnm.Print_Area" localSheetId="15">'Schaubild1 - 2019'!$A$1:$Q$38</definedName>
    <definedName name="_xlnm.Print_Area" localSheetId="14">'Schaubild1 - 2020 Index 2000 '!$A$1:$Q$38</definedName>
    <definedName name="_xlnm.Print_Area" localSheetId="16">'Schaubild1 - 2020 Index 2010'!$A$1:$Q$37</definedName>
    <definedName name="_xlnm.Print_Area" localSheetId="13">'Schaubild1 - 2025 Index 2015'!$A$1:$Q$36</definedName>
    <definedName name="_xlnm.Print_Area" localSheetId="12">'Schaubild1 - 2025 Index 2020'!$A$1:$Q$36</definedName>
    <definedName name="_xlnm.Print_Area" localSheetId="17">'Schaubild2 - 2019'!$A$1:$Q$37</definedName>
    <definedName name="Print_Area" localSheetId="7">'2017-2018-2019'!$A$1:$P$34</definedName>
    <definedName name="Print_Area" localSheetId="6">'2018-2019-2020'!$A$1:$P$34</definedName>
    <definedName name="Print_Area" localSheetId="5">'Abg. AV im Bereich Landw.'!$A$1:$AI$24</definedName>
    <definedName name="Print_Area" localSheetId="4">'Abg. AV nach Ausbildungsbereich'!$A$1:$V$59</definedName>
    <definedName name="Print_Area" localSheetId="0">'Angebot Ausbildungsplätze'!$A$1:$AF$32</definedName>
    <definedName name="Print_Area" localSheetId="9">'Anlage 2 - 2019'!$A$1:$P$63</definedName>
    <definedName name="Print_Area" localSheetId="8">'Anlage 2 - 2020'!$A$1:$P$63</definedName>
    <definedName name="Print_Area" localSheetId="11">'Anlage 3 - 2019'!$A$3:$S$31</definedName>
    <definedName name="Print_Area" localSheetId="10">'Anlage 3 - 2020'!$A$3:$S$31</definedName>
    <definedName name="Print_Area" localSheetId="1">'Nachfrage Ausbildungsplätze'!$A$1:$AF$32</definedName>
    <definedName name="Print_Area" localSheetId="3">'Neu abgeschlossene Verträge'!$A$1:$AF$30</definedName>
    <definedName name="Print_Area" localSheetId="2">'Saldo an Ausbildungsplätzen'!$A$1:$AB$32</definedName>
    <definedName name="Print_Area" localSheetId="15">'Schaubild1 - 2019'!$A$1:$P$36</definedName>
    <definedName name="Print_Area" localSheetId="14">'Schaubild1 - 2020 Index 2000 '!$A$1:$P$36</definedName>
    <definedName name="Print_Area" localSheetId="16">'Schaubild1 - 2020 Index 2010'!$A$1:$P$35</definedName>
    <definedName name="Print_Area" localSheetId="13">'Schaubild1 - 2025 Index 2015'!$A$1:$P$36</definedName>
    <definedName name="Print_Area" localSheetId="12">'Schaubild1 - 2025 Index 2020'!$A$1:$P$36</definedName>
    <definedName name="Print_Area" localSheetId="17">'Schaubild2 - 2019'!$A$1:$P$35</definedName>
    <definedName name="Z_74044BED_DF84_49B4_B7DD_15E18C80C3C5_.wvu.PrintArea" localSheetId="7" hidden="1">'2017-2018-2019'!$A$1:$P$29</definedName>
    <definedName name="Z_74044BED_DF84_49B4_B7DD_15E18C80C3C5_.wvu.PrintArea" localSheetId="6" hidden="1">'2018-2019-2020'!$A$1:$P$29</definedName>
    <definedName name="Z_74044BED_DF84_49B4_B7DD_15E18C80C3C5_.wvu.PrintArea" localSheetId="5" hidden="1">'Abg. AV im Bereich Landw.'!$A$1:$AI$23</definedName>
    <definedName name="Z_74044BED_DF84_49B4_B7DD_15E18C80C3C5_.wvu.PrintArea" localSheetId="4" hidden="1">'Abg. AV nach Ausbildungsbereich'!$B$1:$V$44</definedName>
    <definedName name="Z_74044BED_DF84_49B4_B7DD_15E18C80C3C5_.wvu.PrintArea" localSheetId="0" hidden="1">'Angebot Ausbildungsplätze'!$A$1:$AF$29</definedName>
    <definedName name="Z_74044BED_DF84_49B4_B7DD_15E18C80C3C5_.wvu.PrintArea" localSheetId="9" hidden="1">'Anlage 2 - 2019'!$B$2:$P$48</definedName>
    <definedName name="Z_74044BED_DF84_49B4_B7DD_15E18C80C3C5_.wvu.PrintArea" localSheetId="8" hidden="1">'Anlage 2 - 2020'!$B$2:$P$48</definedName>
    <definedName name="Z_74044BED_DF84_49B4_B7DD_15E18C80C3C5_.wvu.PrintArea" localSheetId="11" hidden="1">'Anlage 3 - 2019'!$A$4:$S$30</definedName>
    <definedName name="Z_74044BED_DF84_49B4_B7DD_15E18C80C3C5_.wvu.PrintArea" localSheetId="10" hidden="1">'Anlage 3 - 2020'!$A$4:$S$30</definedName>
    <definedName name="Z_74044BED_DF84_49B4_B7DD_15E18C80C3C5_.wvu.PrintArea" localSheetId="1" hidden="1">'Nachfrage Ausbildungsplätze'!$A$1:$AF$29</definedName>
    <definedName name="Z_74044BED_DF84_49B4_B7DD_15E18C80C3C5_.wvu.PrintArea" localSheetId="3" hidden="1">'Neu abgeschlossene Verträge'!$A$1:$AF$27</definedName>
    <definedName name="Z_74044BED_DF84_49B4_B7DD_15E18C80C3C5_.wvu.PrintArea" localSheetId="2" hidden="1">'Saldo an Ausbildungsplätzen'!$A$1:$AB$29</definedName>
    <definedName name="Z_74044BED_DF84_49B4_B7DD_15E18C80C3C5_.wvu.PrintArea" localSheetId="15" hidden="1">'Schaubild1 - 2019'!$A$1:$N$1</definedName>
    <definedName name="Z_74044BED_DF84_49B4_B7DD_15E18C80C3C5_.wvu.PrintArea" localSheetId="14" hidden="1">'Schaubild1 - 2020 Index 2000 '!$A$1:$N$1</definedName>
    <definedName name="Z_74044BED_DF84_49B4_B7DD_15E18C80C3C5_.wvu.PrintArea" localSheetId="16" hidden="1">'Schaubild1 - 2020 Index 2010'!$A$1:$N$1</definedName>
    <definedName name="Z_74044BED_DF84_49B4_B7DD_15E18C80C3C5_.wvu.PrintArea" localSheetId="13" hidden="1">'Schaubild1 - 2025 Index 2015'!$A$1:$N$1</definedName>
    <definedName name="Z_74044BED_DF84_49B4_B7DD_15E18C80C3C5_.wvu.PrintArea" localSheetId="12" hidden="1">'Schaubild1 - 2025 Index 2020'!$A$1:$N$1</definedName>
    <definedName name="Z_74044BED_DF84_49B4_B7DD_15E18C80C3C5_.wvu.PrintArea" localSheetId="17" hidden="1">'Schaubild2 - 2019'!$A$1:$N$1</definedName>
    <definedName name="Z_74044BED_DF84_49B4_B7DD_15E18C80C3C5_.wvu.Rows" localSheetId="7" hidden="1">'2017-2018-2019'!$30:$42</definedName>
    <definedName name="Z_74044BED_DF84_49B4_B7DD_15E18C80C3C5_.wvu.Rows" localSheetId="6" hidden="1">'2018-2019-2020'!$30:$42</definedName>
    <definedName name="Z_74044BED_DF84_49B4_B7DD_15E18C80C3C5_.wvu.Rows" localSheetId="0" hidden="1">'Angebot Ausbildungsplätze'!$25:$39</definedName>
    <definedName name="Z_74044BED_DF84_49B4_B7DD_15E18C80C3C5_.wvu.Rows" localSheetId="1" hidden="1">'Nachfrage Ausbildungsplätze'!$25:$39</definedName>
    <definedName name="Z_74044BED_DF84_49B4_B7DD_15E18C80C3C5_.wvu.Rows" localSheetId="3" hidden="1">'Neu abgeschlossene Verträge'!$25:$37</definedName>
    <definedName name="Z_74044BED_DF84_49B4_B7DD_15E18C80C3C5_.wvu.Rows" localSheetId="2" hidden="1">'Saldo an Ausbildungsplätzen'!$25:$39</definedName>
  </definedNames>
  <calcPr calcId="191029" concurrentManualCount="8"/>
  <customWorkbookViews>
    <customWorkbookView name="TheisenD - Persönliche Ansicht" guid="{74044BED-DF84-49B4-B7DD-15E18C80C3C5}" mergeInterval="0" personalView="1" maximized="1" windowWidth="1020" windowHeight="54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4" i="52" l="1"/>
  <c r="T53" i="52"/>
  <c r="T52" i="52"/>
  <c r="T51" i="52"/>
  <c r="T50" i="52"/>
  <c r="T49" i="52"/>
  <c r="T40" i="52"/>
  <c r="T39" i="52"/>
  <c r="T38" i="52"/>
  <c r="T37" i="52"/>
  <c r="T36" i="52"/>
  <c r="T35" i="52"/>
  <c r="H55" i="23"/>
  <c r="N54" i="23" l="1"/>
  <c r="F35" i="22" l="1"/>
  <c r="K28" i="24" l="1"/>
  <c r="H12" i="24" l="1"/>
  <c r="J12" i="24"/>
  <c r="K12" i="24"/>
  <c r="M59" i="23" l="1"/>
  <c r="L59" i="23"/>
  <c r="K59" i="23"/>
  <c r="J59" i="23"/>
  <c r="I59" i="23"/>
  <c r="H59" i="23"/>
  <c r="G59" i="23"/>
  <c r="F59" i="23"/>
  <c r="E59" i="23"/>
  <c r="D59" i="23"/>
  <c r="C59" i="23"/>
  <c r="M58" i="23"/>
  <c r="L58" i="23"/>
  <c r="K58" i="23"/>
  <c r="J58" i="23"/>
  <c r="I58" i="23"/>
  <c r="H58" i="23"/>
  <c r="G58" i="23"/>
  <c r="F58" i="23"/>
  <c r="E58" i="23"/>
  <c r="D58" i="23"/>
  <c r="C58" i="23"/>
  <c r="M57" i="23"/>
  <c r="L57" i="23"/>
  <c r="K57" i="23"/>
  <c r="J57" i="23"/>
  <c r="I57" i="23"/>
  <c r="H57" i="23"/>
  <c r="G57" i="23"/>
  <c r="F57" i="23"/>
  <c r="E57" i="23"/>
  <c r="D57" i="23"/>
  <c r="C57" i="23"/>
  <c r="M56" i="23"/>
  <c r="L56" i="23"/>
  <c r="K56" i="23"/>
  <c r="J56" i="23"/>
  <c r="I56" i="23"/>
  <c r="H56" i="23"/>
  <c r="G56" i="23"/>
  <c r="F56" i="23"/>
  <c r="E56" i="23"/>
  <c r="D56" i="23"/>
  <c r="C56" i="23"/>
  <c r="M55" i="23"/>
  <c r="L55" i="23"/>
  <c r="K55" i="23"/>
  <c r="J55" i="23"/>
  <c r="I55" i="23"/>
  <c r="G55" i="23"/>
  <c r="F55" i="23"/>
  <c r="E55" i="23"/>
  <c r="D55" i="23"/>
  <c r="M54" i="23"/>
  <c r="L54" i="23"/>
  <c r="K54" i="23"/>
  <c r="J54" i="23"/>
  <c r="K39" i="23"/>
  <c r="I54" i="23"/>
  <c r="H54" i="23"/>
  <c r="G54" i="23"/>
  <c r="F54" i="23"/>
  <c r="D54" i="23"/>
  <c r="P19" i="23"/>
  <c r="P17" i="23"/>
  <c r="P16" i="23"/>
  <c r="O12" i="23"/>
  <c r="J16" i="22" l="1"/>
  <c r="L6" i="22" l="1"/>
  <c r="J5" i="22"/>
  <c r="K5" i="22"/>
  <c r="L5" i="17"/>
  <c r="L5" i="22"/>
  <c r="J6" i="22"/>
  <c r="S29" i="24" l="1"/>
  <c r="R29" i="24"/>
  <c r="Q29" i="24"/>
  <c r="P29" i="24"/>
  <c r="K29" i="24"/>
  <c r="J29" i="24"/>
  <c r="I29" i="24"/>
  <c r="H29" i="24"/>
  <c r="S28" i="24"/>
  <c r="R28" i="24"/>
  <c r="Q28" i="24"/>
  <c r="P28" i="24"/>
  <c r="J28" i="24"/>
  <c r="I28" i="24"/>
  <c r="H28" i="24"/>
  <c r="S27" i="24"/>
  <c r="R27" i="24"/>
  <c r="Q27" i="24"/>
  <c r="P27" i="24"/>
  <c r="S26" i="24"/>
  <c r="R26" i="24"/>
  <c r="Q26" i="24"/>
  <c r="P26" i="24"/>
  <c r="K26" i="24"/>
  <c r="J26" i="24"/>
  <c r="I26" i="24"/>
  <c r="H26" i="24"/>
  <c r="S25" i="24"/>
  <c r="R25" i="24"/>
  <c r="Q25" i="24"/>
  <c r="P25" i="24"/>
  <c r="K25" i="24"/>
  <c r="J25" i="24"/>
  <c r="I25" i="24"/>
  <c r="H25" i="24"/>
  <c r="S24" i="24"/>
  <c r="R24" i="24"/>
  <c r="Q24" i="24"/>
  <c r="P24" i="24"/>
  <c r="K24" i="24"/>
  <c r="J24" i="24"/>
  <c r="I24" i="24"/>
  <c r="H24" i="24"/>
  <c r="S23" i="24"/>
  <c r="R23" i="24"/>
  <c r="Q23" i="24"/>
  <c r="P23" i="24"/>
  <c r="K23" i="24"/>
  <c r="J23" i="24"/>
  <c r="I23" i="24"/>
  <c r="H23" i="24"/>
  <c r="S22" i="24"/>
  <c r="R22" i="24"/>
  <c r="Q22" i="24"/>
  <c r="P22" i="24"/>
  <c r="K22" i="24"/>
  <c r="J22" i="24"/>
  <c r="I22" i="24"/>
  <c r="H22" i="24"/>
  <c r="S21" i="24"/>
  <c r="R21" i="24"/>
  <c r="Q21" i="24"/>
  <c r="P21" i="24"/>
  <c r="K21" i="24"/>
  <c r="J21" i="24"/>
  <c r="I21" i="24"/>
  <c r="H21" i="24"/>
  <c r="S20" i="24"/>
  <c r="R20" i="24"/>
  <c r="Q20" i="24"/>
  <c r="P20" i="24"/>
  <c r="K20" i="24"/>
  <c r="J20" i="24"/>
  <c r="I20" i="24"/>
  <c r="H20" i="24"/>
  <c r="S19" i="24"/>
  <c r="R19" i="24"/>
  <c r="Q19" i="24"/>
  <c r="P19" i="24"/>
  <c r="K19" i="24"/>
  <c r="J19" i="24"/>
  <c r="I19" i="24"/>
  <c r="H19" i="24"/>
  <c r="S18" i="24"/>
  <c r="R18" i="24"/>
  <c r="Q18" i="24"/>
  <c r="P18" i="24"/>
  <c r="K18" i="24"/>
  <c r="J18" i="24"/>
  <c r="I18" i="24"/>
  <c r="H18" i="24"/>
  <c r="S17" i="24"/>
  <c r="R17" i="24"/>
  <c r="Q17" i="24"/>
  <c r="P17" i="24"/>
  <c r="K17" i="24"/>
  <c r="J17" i="24"/>
  <c r="I17" i="24"/>
  <c r="H17" i="24"/>
  <c r="S16" i="24"/>
  <c r="R16" i="24"/>
  <c r="Q16" i="24"/>
  <c r="P16" i="24"/>
  <c r="K16" i="24"/>
  <c r="J16" i="24"/>
  <c r="I16" i="24"/>
  <c r="H16" i="24"/>
  <c r="S15" i="24"/>
  <c r="R15" i="24"/>
  <c r="Q15" i="24"/>
  <c r="P15" i="24"/>
  <c r="K15" i="24"/>
  <c r="J15" i="24"/>
  <c r="I15" i="24"/>
  <c r="H15" i="24"/>
  <c r="S14" i="24"/>
  <c r="R14" i="24"/>
  <c r="Q14" i="24"/>
  <c r="P14" i="24"/>
  <c r="K14" i="24"/>
  <c r="J14" i="24"/>
  <c r="I14" i="24"/>
  <c r="H14" i="24"/>
  <c r="S13" i="24"/>
  <c r="R13" i="24"/>
  <c r="Q13" i="24"/>
  <c r="P13" i="24"/>
  <c r="K13" i="24"/>
  <c r="J13" i="24"/>
  <c r="I13" i="24"/>
  <c r="H13" i="24"/>
  <c r="S12" i="24"/>
  <c r="R12" i="24"/>
  <c r="Q12" i="24"/>
  <c r="P12" i="24"/>
  <c r="I12" i="24"/>
  <c r="S11" i="24"/>
  <c r="R11" i="24"/>
  <c r="Q11" i="24"/>
  <c r="P11" i="24"/>
  <c r="K11" i="24"/>
  <c r="J11" i="24"/>
  <c r="I11" i="24"/>
  <c r="H11" i="24"/>
  <c r="N59" i="23"/>
  <c r="P59" i="23" s="1"/>
  <c r="N58" i="23"/>
  <c r="P58" i="23" s="1"/>
  <c r="N57" i="23"/>
  <c r="P57" i="23" s="1"/>
  <c r="N56" i="23"/>
  <c r="P56" i="23" s="1"/>
  <c r="N55" i="23"/>
  <c r="P55" i="23" s="1"/>
  <c r="C55" i="23"/>
  <c r="P54" i="23"/>
  <c r="E54" i="23"/>
  <c r="C5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S43" i="23"/>
  <c r="K43" i="23" s="1"/>
  <c r="N43" i="23"/>
  <c r="P43" i="23" s="1"/>
  <c r="M43" i="23"/>
  <c r="L43" i="23"/>
  <c r="I43" i="23"/>
  <c r="H43" i="23"/>
  <c r="E43" i="23"/>
  <c r="D43" i="23"/>
  <c r="N42" i="23"/>
  <c r="P42" i="23" s="1"/>
  <c r="M42" i="23"/>
  <c r="O42" i="23" s="1"/>
  <c r="L42" i="23"/>
  <c r="K42" i="23"/>
  <c r="J42" i="23"/>
  <c r="I42" i="23"/>
  <c r="H42" i="23"/>
  <c r="G42" i="23"/>
  <c r="F42" i="23"/>
  <c r="E42" i="23"/>
  <c r="D42" i="23"/>
  <c r="C42" i="23"/>
  <c r="P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N39" i="23"/>
  <c r="M39" i="23"/>
  <c r="L39" i="23"/>
  <c r="J39" i="23"/>
  <c r="I39" i="23"/>
  <c r="H39" i="23"/>
  <c r="G39" i="23"/>
  <c r="F39" i="23"/>
  <c r="E39" i="23"/>
  <c r="D39" i="23"/>
  <c r="C39" i="23"/>
  <c r="P27" i="23"/>
  <c r="S26" i="23"/>
  <c r="P26" i="23"/>
  <c r="P25" i="23"/>
  <c r="P24" i="23"/>
  <c r="P23" i="23"/>
  <c r="P22" i="23"/>
  <c r="P20" i="23"/>
  <c r="S19" i="23"/>
  <c r="P18" i="23"/>
  <c r="P15" i="23"/>
  <c r="P13" i="23"/>
  <c r="S12" i="23"/>
  <c r="P12" i="23"/>
  <c r="P11" i="23"/>
  <c r="P10" i="23"/>
  <c r="P9" i="23"/>
  <c r="P8" i="23"/>
  <c r="N35" i="22"/>
  <c r="M35" i="22"/>
  <c r="G35" i="22"/>
  <c r="C35" i="22"/>
  <c r="B35" i="22"/>
  <c r="L24" i="22"/>
  <c r="K24" i="22"/>
  <c r="J24" i="22"/>
  <c r="L23" i="22"/>
  <c r="K23" i="22"/>
  <c r="J23" i="22"/>
  <c r="L22" i="22"/>
  <c r="K22" i="22"/>
  <c r="J22" i="22"/>
  <c r="L21" i="22"/>
  <c r="K21" i="22"/>
  <c r="J21" i="22"/>
  <c r="L20" i="22"/>
  <c r="K20" i="22"/>
  <c r="J20" i="22"/>
  <c r="L19" i="22"/>
  <c r="K19" i="22"/>
  <c r="J19" i="22"/>
  <c r="L18" i="22"/>
  <c r="K18" i="22"/>
  <c r="J18" i="22"/>
  <c r="L17" i="22"/>
  <c r="K17" i="22"/>
  <c r="J17" i="22"/>
  <c r="L16" i="22"/>
  <c r="K16" i="22"/>
  <c r="L15" i="22"/>
  <c r="K15" i="22"/>
  <c r="J15" i="22"/>
  <c r="L14" i="22"/>
  <c r="K14" i="22"/>
  <c r="J14" i="22"/>
  <c r="L13" i="22"/>
  <c r="K13" i="22"/>
  <c r="J13" i="22"/>
  <c r="L12" i="22"/>
  <c r="K12" i="22"/>
  <c r="J12" i="22"/>
  <c r="L11" i="22"/>
  <c r="K11" i="22"/>
  <c r="J11" i="22"/>
  <c r="L10" i="22"/>
  <c r="K10" i="22"/>
  <c r="J10" i="22"/>
  <c r="L9" i="22"/>
  <c r="K9" i="22"/>
  <c r="J9" i="22"/>
  <c r="L8" i="22"/>
  <c r="K8" i="22"/>
  <c r="J8" i="22"/>
  <c r="L7" i="22"/>
  <c r="K7" i="22"/>
  <c r="J7" i="22"/>
  <c r="K6" i="22"/>
  <c r="P39" i="23" l="1"/>
  <c r="P40" i="23"/>
  <c r="O56" i="23"/>
  <c r="K35" i="22"/>
  <c r="O40" i="23"/>
  <c r="O57" i="23"/>
  <c r="O43" i="23"/>
  <c r="O59" i="23"/>
  <c r="O44" i="23"/>
  <c r="O55" i="23"/>
  <c r="O41" i="23"/>
  <c r="O39" i="23"/>
  <c r="O54" i="23"/>
  <c r="O58" i="23"/>
  <c r="F43" i="23"/>
  <c r="J43" i="23"/>
  <c r="C43" i="23"/>
  <c r="G43" i="23"/>
  <c r="J35" i="22"/>
  <c r="P15" i="18"/>
  <c r="S29" i="19" l="1"/>
  <c r="R29" i="19"/>
  <c r="Q29" i="19"/>
  <c r="P29" i="19"/>
  <c r="K29" i="19"/>
  <c r="J29" i="19"/>
  <c r="I29" i="19"/>
  <c r="H29" i="19"/>
  <c r="S28" i="19"/>
  <c r="R28" i="19"/>
  <c r="Q28" i="19"/>
  <c r="P28" i="19"/>
  <c r="K28" i="19"/>
  <c r="J28" i="19"/>
  <c r="I28" i="19"/>
  <c r="H28" i="19"/>
  <c r="S27" i="19"/>
  <c r="R27" i="19"/>
  <c r="Q27" i="19"/>
  <c r="P27" i="19"/>
  <c r="S26" i="19"/>
  <c r="R26" i="19"/>
  <c r="Q26" i="19"/>
  <c r="P26" i="19"/>
  <c r="K26" i="19"/>
  <c r="J26" i="19"/>
  <c r="I26" i="19"/>
  <c r="H26" i="19"/>
  <c r="S25" i="19"/>
  <c r="R25" i="19"/>
  <c r="Q25" i="19"/>
  <c r="P25" i="19"/>
  <c r="K25" i="19"/>
  <c r="J25" i="19"/>
  <c r="I25" i="19"/>
  <c r="H25" i="19"/>
  <c r="S24" i="19"/>
  <c r="R24" i="19"/>
  <c r="Q24" i="19"/>
  <c r="P24" i="19"/>
  <c r="K24" i="19"/>
  <c r="J24" i="19"/>
  <c r="I24" i="19"/>
  <c r="H24" i="19"/>
  <c r="S23" i="19"/>
  <c r="R23" i="19"/>
  <c r="Q23" i="19"/>
  <c r="P23" i="19"/>
  <c r="K23" i="19"/>
  <c r="J23" i="19"/>
  <c r="I23" i="19"/>
  <c r="H23" i="19"/>
  <c r="S22" i="19"/>
  <c r="R22" i="19"/>
  <c r="Q22" i="19"/>
  <c r="P22" i="19"/>
  <c r="K22" i="19"/>
  <c r="J22" i="19"/>
  <c r="I22" i="19"/>
  <c r="H22" i="19"/>
  <c r="S21" i="19"/>
  <c r="R21" i="19"/>
  <c r="Q21" i="19"/>
  <c r="P21" i="19"/>
  <c r="K21" i="19"/>
  <c r="J21" i="19"/>
  <c r="I21" i="19"/>
  <c r="H21" i="19"/>
  <c r="S20" i="19"/>
  <c r="R20" i="19"/>
  <c r="Q20" i="19"/>
  <c r="P20" i="19"/>
  <c r="K20" i="19"/>
  <c r="J20" i="19"/>
  <c r="I20" i="19"/>
  <c r="H20" i="19"/>
  <c r="S19" i="19"/>
  <c r="R19" i="19"/>
  <c r="Q19" i="19"/>
  <c r="P19" i="19"/>
  <c r="K19" i="19"/>
  <c r="J19" i="19"/>
  <c r="I19" i="19"/>
  <c r="H19" i="19"/>
  <c r="S18" i="19"/>
  <c r="R18" i="19"/>
  <c r="Q18" i="19"/>
  <c r="P18" i="19"/>
  <c r="K18" i="19"/>
  <c r="J18" i="19"/>
  <c r="I18" i="19"/>
  <c r="H18" i="19"/>
  <c r="S17" i="19"/>
  <c r="R17" i="19"/>
  <c r="Q17" i="19"/>
  <c r="P17" i="19"/>
  <c r="K17" i="19"/>
  <c r="J17" i="19"/>
  <c r="I17" i="19"/>
  <c r="H17" i="19"/>
  <c r="S16" i="19"/>
  <c r="R16" i="19"/>
  <c r="Q16" i="19"/>
  <c r="P16" i="19"/>
  <c r="K16" i="19"/>
  <c r="J16" i="19"/>
  <c r="I16" i="19"/>
  <c r="H16" i="19"/>
  <c r="S15" i="19"/>
  <c r="R15" i="19"/>
  <c r="Q15" i="19"/>
  <c r="P15" i="19"/>
  <c r="K15" i="19"/>
  <c r="J15" i="19"/>
  <c r="I15" i="19"/>
  <c r="H15" i="19"/>
  <c r="S14" i="19"/>
  <c r="R14" i="19"/>
  <c r="Q14" i="19"/>
  <c r="P14" i="19"/>
  <c r="K14" i="19"/>
  <c r="J14" i="19"/>
  <c r="I14" i="19"/>
  <c r="H14" i="19"/>
  <c r="S13" i="19"/>
  <c r="R13" i="19"/>
  <c r="Q13" i="19"/>
  <c r="P13" i="19"/>
  <c r="K13" i="19"/>
  <c r="J13" i="19"/>
  <c r="I13" i="19"/>
  <c r="H13" i="19"/>
  <c r="S12" i="19"/>
  <c r="R12" i="19"/>
  <c r="Q12" i="19"/>
  <c r="P12" i="19"/>
  <c r="K12" i="19"/>
  <c r="J12" i="19"/>
  <c r="I12" i="19"/>
  <c r="H12" i="19"/>
  <c r="S11" i="19"/>
  <c r="R11" i="19"/>
  <c r="Q11" i="19"/>
  <c r="P11" i="19"/>
  <c r="K11" i="19"/>
  <c r="J11" i="19"/>
  <c r="I11" i="19"/>
  <c r="H11" i="19"/>
  <c r="N59" i="18"/>
  <c r="P59" i="18" s="1"/>
  <c r="M59" i="18"/>
  <c r="L59" i="18"/>
  <c r="K59" i="18"/>
  <c r="J59" i="18"/>
  <c r="I59" i="18"/>
  <c r="H59" i="18"/>
  <c r="F59" i="18"/>
  <c r="E59" i="18"/>
  <c r="D59" i="18"/>
  <c r="C59" i="18"/>
  <c r="N58" i="18"/>
  <c r="P58" i="18" s="1"/>
  <c r="M58" i="18"/>
  <c r="L58" i="18"/>
  <c r="K58" i="18"/>
  <c r="J58" i="18"/>
  <c r="I58" i="18"/>
  <c r="H58" i="18"/>
  <c r="F58" i="18"/>
  <c r="E58" i="18"/>
  <c r="D58" i="18"/>
  <c r="C58" i="18"/>
  <c r="N57" i="18"/>
  <c r="M57" i="18"/>
  <c r="L57" i="18"/>
  <c r="K57" i="18"/>
  <c r="J57" i="18"/>
  <c r="I57" i="18"/>
  <c r="H57" i="18"/>
  <c r="F57" i="18"/>
  <c r="E57" i="18"/>
  <c r="D57" i="18"/>
  <c r="C57" i="18"/>
  <c r="N56" i="18"/>
  <c r="P56" i="18" s="1"/>
  <c r="M56" i="18"/>
  <c r="L56" i="18"/>
  <c r="K56" i="18"/>
  <c r="J56" i="18"/>
  <c r="I56" i="18"/>
  <c r="H56" i="18"/>
  <c r="F56" i="18"/>
  <c r="E56" i="18"/>
  <c r="D56" i="18"/>
  <c r="C56" i="18"/>
  <c r="N55" i="18"/>
  <c r="M55" i="18"/>
  <c r="L55" i="18"/>
  <c r="K55" i="18"/>
  <c r="J55" i="18"/>
  <c r="I55" i="18"/>
  <c r="H55" i="18"/>
  <c r="F55" i="18"/>
  <c r="E55" i="18"/>
  <c r="D55" i="18"/>
  <c r="C55" i="18"/>
  <c r="N54" i="18"/>
  <c r="M54" i="18"/>
  <c r="L54" i="18"/>
  <c r="K54" i="18"/>
  <c r="J54" i="18"/>
  <c r="I54" i="18"/>
  <c r="H54" i="18"/>
  <c r="F54" i="18"/>
  <c r="E54" i="18"/>
  <c r="D54" i="18"/>
  <c r="C54" i="18"/>
  <c r="N44" i="18"/>
  <c r="M44" i="18"/>
  <c r="O44" i="18" s="1"/>
  <c r="L44" i="18"/>
  <c r="K44" i="18"/>
  <c r="J44" i="18"/>
  <c r="I44" i="18"/>
  <c r="H44" i="18"/>
  <c r="G44" i="18"/>
  <c r="F44" i="18"/>
  <c r="E44" i="18"/>
  <c r="D44" i="18"/>
  <c r="C44" i="18"/>
  <c r="S43" i="18"/>
  <c r="L43" i="18" s="1"/>
  <c r="N43" i="18"/>
  <c r="I43" i="18"/>
  <c r="E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P27" i="18"/>
  <c r="S26" i="18"/>
  <c r="P26" i="18"/>
  <c r="P25" i="18"/>
  <c r="P24" i="18"/>
  <c r="P23" i="18"/>
  <c r="P22" i="18"/>
  <c r="P20" i="18"/>
  <c r="S19" i="18"/>
  <c r="P19" i="18"/>
  <c r="P18" i="18"/>
  <c r="P13" i="18"/>
  <c r="S12" i="18"/>
  <c r="P12" i="18"/>
  <c r="P11" i="18"/>
  <c r="P10" i="18"/>
  <c r="P9" i="18"/>
  <c r="P8" i="18"/>
  <c r="N35" i="17"/>
  <c r="M35" i="17"/>
  <c r="G35" i="17"/>
  <c r="F35" i="17"/>
  <c r="C35" i="17"/>
  <c r="B35" i="17"/>
  <c r="L24" i="17"/>
  <c r="K24" i="17"/>
  <c r="J24" i="17"/>
  <c r="L23" i="17"/>
  <c r="K23" i="17"/>
  <c r="J23" i="17"/>
  <c r="L22" i="17"/>
  <c r="K22" i="17"/>
  <c r="J22" i="17"/>
  <c r="L21" i="17"/>
  <c r="K21" i="17"/>
  <c r="J21" i="17"/>
  <c r="L20" i="17"/>
  <c r="K20" i="17"/>
  <c r="J20" i="17"/>
  <c r="L19" i="17"/>
  <c r="K19" i="17"/>
  <c r="J19" i="17"/>
  <c r="L18" i="17"/>
  <c r="K18" i="17"/>
  <c r="J18" i="17"/>
  <c r="L17" i="17"/>
  <c r="K17" i="17"/>
  <c r="J17" i="17"/>
  <c r="L16" i="17"/>
  <c r="K16" i="17"/>
  <c r="J16" i="17"/>
  <c r="L15" i="17"/>
  <c r="K15" i="17"/>
  <c r="J15" i="17"/>
  <c r="L14" i="17"/>
  <c r="K14" i="17"/>
  <c r="J14" i="17"/>
  <c r="L13" i="17"/>
  <c r="K13" i="17"/>
  <c r="J13" i="17"/>
  <c r="L12" i="17"/>
  <c r="K12" i="17"/>
  <c r="J12" i="17"/>
  <c r="L11" i="17"/>
  <c r="K11" i="17"/>
  <c r="J11" i="17"/>
  <c r="L10" i="17"/>
  <c r="K10" i="17"/>
  <c r="J10" i="17"/>
  <c r="L9" i="17"/>
  <c r="K9" i="17"/>
  <c r="J9" i="17"/>
  <c r="L8" i="17"/>
  <c r="K8" i="17"/>
  <c r="J8" i="17"/>
  <c r="L7" i="17"/>
  <c r="K7" i="17"/>
  <c r="J7" i="17"/>
  <c r="L6" i="17"/>
  <c r="K6" i="17"/>
  <c r="J6" i="17"/>
  <c r="K5" i="17"/>
  <c r="J5" i="17"/>
  <c r="O39" i="18" l="1"/>
  <c r="P54" i="18"/>
  <c r="P39" i="18"/>
  <c r="P41" i="18"/>
  <c r="P57" i="18"/>
  <c r="O54" i="18"/>
  <c r="O40" i="18"/>
  <c r="P55" i="18"/>
  <c r="O58" i="18"/>
  <c r="O42" i="18"/>
  <c r="P42" i="18"/>
  <c r="O57" i="18"/>
  <c r="P43" i="18"/>
  <c r="O55" i="18"/>
  <c r="O59" i="18"/>
  <c r="O41" i="18"/>
  <c r="O56" i="18"/>
  <c r="K35" i="17"/>
  <c r="J35" i="17"/>
  <c r="P40" i="18"/>
  <c r="F43" i="18"/>
  <c r="C43" i="18"/>
  <c r="G43" i="18"/>
  <c r="K43" i="18"/>
  <c r="M43" i="18"/>
  <c r="O43" i="18" s="1"/>
  <c r="J43" i="18"/>
  <c r="D43" i="18"/>
  <c r="H43" i="18"/>
</calcChain>
</file>

<file path=xl/sharedStrings.xml><?xml version="1.0" encoding="utf-8"?>
<sst xmlns="http://schemas.openxmlformats.org/spreadsheetml/2006/main" count="625" uniqueCount="139">
  <si>
    <t>Land</t>
  </si>
  <si>
    <t>Neu abgeschlossene Ausbildungsverträge</t>
  </si>
  <si>
    <t>Anzahl der Ausbildungsplätze und -verträge nach Ländern</t>
  </si>
  <si>
    <t>Baden-Württemberg</t>
  </si>
  <si>
    <t>Bayern</t>
  </si>
  <si>
    <t>Berlin</t>
  </si>
  <si>
    <t>Brandenburg</t>
  </si>
  <si>
    <t>Bremen</t>
  </si>
  <si>
    <t>Hamburg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</si>
  <si>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</si>
  <si>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</si>
  <si>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</si>
  <si>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</si>
  <si>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</si>
  <si>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</si>
  <si>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</si>
  <si>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</si>
  <si>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</si>
  <si>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t>Früheres Bundesgebiet</t>
  </si>
  <si>
    <t>Mecklenburg-Vorpommern</t>
  </si>
  <si>
    <t>Hessen</t>
  </si>
  <si>
    <t>Neu abgeschlossene Ausbildungsverträge nach Ausbildungsbereichen</t>
  </si>
  <si>
    <t>Ausbildungsbereich</t>
  </si>
  <si>
    <t>Anzahl</t>
  </si>
  <si>
    <t>± %</t>
  </si>
  <si>
    <t>Industrie und Handel</t>
  </si>
  <si>
    <t>Handwerk</t>
  </si>
  <si>
    <t>Öffentlicher Dienst</t>
  </si>
  <si>
    <t>Landwirtschaft</t>
  </si>
  <si>
    <t>Deutschland insgesamt</t>
  </si>
  <si>
    <t>Neu abgeschlossene Ausbildungsverträge im Ausbildungsbereich Landwirtschaft</t>
  </si>
  <si>
    <t>nach Ländern</t>
  </si>
  <si>
    <t xml:space="preserve"> </t>
  </si>
  <si>
    <t>Neue Länder und Berlin</t>
  </si>
  <si>
    <t>± % gg. Vorj.</t>
  </si>
  <si>
    <t>nachr. Anzahl</t>
  </si>
  <si>
    <r>
      <t>Sonstige</t>
    </r>
    <r>
      <rPr>
        <vertAlign val="superscript"/>
        <sz val="8"/>
        <rFont val="Arial"/>
        <family val="2"/>
      </rPr>
      <t>1)</t>
    </r>
  </si>
  <si>
    <t>Neu abgeschlossene Ausbildungsverträge nach Wirtschaftsbereichen</t>
  </si>
  <si>
    <t>Ausbildungs-bereiche zusammen</t>
  </si>
  <si>
    <t>Neu abgeschlossene Verträge</t>
  </si>
  <si>
    <t>insgesamt</t>
  </si>
  <si>
    <t>Anteil an Deutschland</t>
  </si>
  <si>
    <t>in %</t>
  </si>
  <si>
    <t>Landwirtschaft in %</t>
  </si>
  <si>
    <t>der Verträge insgesamt</t>
  </si>
  <si>
    <t>alle Bereiche</t>
  </si>
  <si>
    <t>1) Einschließlich der niedersächsischen Gebiete, die zu den bremischen Arbeitsagenturbezirken gehören.</t>
  </si>
  <si>
    <t>2) Ohne die Gebiete, die zu bremischen Arbeitsagenturbezirken gehören.</t>
  </si>
  <si>
    <t>Saldo an Ausbildungsplätzen (Angebot - Nachfrage)</t>
  </si>
  <si>
    <t>Sonstige</t>
  </si>
  <si>
    <t>Messzahlen, 2000 = 100</t>
  </si>
  <si>
    <t>4) Ohne jene unbesetzten Ausbildungsstellen, die für die Bundesagentur für Arbeit regional nicht zuzuordnen sind.</t>
  </si>
  <si>
    <t>1) Ohne jene neuen Ausbildungsverträge, für die andere Stellen (Kammern) zuständig sind.</t>
  </si>
  <si>
    <t>2) Freie Berufe, Städtische Hauswirtschaft  und Seefischerei. - 3) An allen Ausbildungsbereichen.</t>
  </si>
  <si>
    <r>
      <t xml:space="preserve">Anteil </t>
    </r>
    <r>
      <rPr>
        <vertAlign val="superscript"/>
        <sz val="7.5"/>
        <rFont val="Arial"/>
        <family val="2"/>
      </rPr>
      <t>2)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in %</t>
    </r>
  </si>
  <si>
    <t>Messzahlen, 2010 = 100</t>
  </si>
  <si>
    <t xml:space="preserve">5) Nach sog. erweiterter Definition; dabei werden - neben "unversorgten Bewerber/-innen" (ohne Verbleib in einer Alternative) - auch Bewerber/-innen berücksichtigt, die aus einer </t>
  </si>
  <si>
    <t>alternativen Verbleibsmöglichkeit heraus am Stichtag weiter nach einer Ausbildungsstelle suchten.</t>
  </si>
  <si>
    <r>
      <t>Neue Länder</t>
    </r>
    <r>
      <rPr>
        <sz val="8.5"/>
        <color indexed="10"/>
        <rFont val="Arial"/>
        <family val="2"/>
      </rPr>
      <t xml:space="preserve"> und Berlin</t>
    </r>
  </si>
  <si>
    <t>3) Abweichungen zwischen den Ländersummen und den Angaben für das Bundesgebiet können sich durch regional nicht zuordenbare Daten ergeben.</t>
  </si>
  <si>
    <t>2) Freie Berufe,  Hauswirtschaft  und Seeschifffahrt. - 3) An allen Ausbildungsbereichen.</t>
  </si>
  <si>
    <t>nicht zuzuordnen</t>
  </si>
  <si>
    <t>Anm.: Erhebung zum 30. September. 2015 vorläufig</t>
  </si>
  <si>
    <t>Quellen: Stat. Bundesamt, Bundesagentur für Arbeit, Ergebnisse der Berufsberatungsstatistik; Bundesinstitut für Berufsbildung.</t>
  </si>
  <si>
    <t xml:space="preserve">Q u e l l e : Stat. Bundesamt, Bundesinstitut für Berufsbildung (BiBB). </t>
  </si>
  <si>
    <r>
      <t xml:space="preserve">Öffentlicher Dienst </t>
    </r>
    <r>
      <rPr>
        <vertAlign val="superscript"/>
        <sz val="8"/>
        <rFont val="Arial"/>
        <family val="2"/>
      </rPr>
      <t>1)2)</t>
    </r>
  </si>
  <si>
    <r>
      <t xml:space="preserve">Sonstige </t>
    </r>
    <r>
      <rPr>
        <vertAlign val="superscript"/>
        <sz val="8"/>
        <rFont val="Arial"/>
        <family val="2"/>
      </rPr>
      <t>2)</t>
    </r>
  </si>
  <si>
    <r>
      <t xml:space="preserve">Bremen </t>
    </r>
    <r>
      <rPr>
        <vertAlign val="superscript"/>
        <sz val="8.5"/>
        <rFont val="Arial"/>
        <family val="2"/>
      </rPr>
      <t>1)</t>
    </r>
  </si>
  <si>
    <r>
      <rPr>
        <b/>
        <sz val="7.5"/>
        <rFont val="Arial"/>
        <family val="2"/>
      </rPr>
      <t>Anm.:</t>
    </r>
    <r>
      <rPr>
        <sz val="7.5"/>
        <rFont val="Arial"/>
        <family val="2"/>
      </rPr>
      <t xml:space="preserve"> Erhebung zum 30. September.  Alle Absolutwerte werden aus Datenschutzgründen auf ein Vielfaches von 3 gerundet; der Gesamtwert kann deshalb von der Summe der Einzelwerte abweichen.</t>
    </r>
  </si>
  <si>
    <r>
      <t xml:space="preserve">Niedersachsen </t>
    </r>
    <r>
      <rPr>
        <vertAlign val="superscript"/>
        <sz val="8.5"/>
        <rFont val="Arial"/>
        <family val="2"/>
      </rPr>
      <t>2)</t>
    </r>
  </si>
  <si>
    <r>
      <t xml:space="preserve">Deutschland </t>
    </r>
    <r>
      <rPr>
        <b/>
        <vertAlign val="superscript"/>
        <sz val="8.5"/>
        <rFont val="Arial"/>
        <family val="2"/>
      </rPr>
      <t>3)</t>
    </r>
  </si>
  <si>
    <r>
      <t xml:space="preserve">Neue Bundesländer </t>
    </r>
    <r>
      <rPr>
        <b/>
        <vertAlign val="superscript"/>
        <sz val="8"/>
        <rFont val="Arial"/>
        <family val="2"/>
      </rPr>
      <t>3</t>
    </r>
    <r>
      <rPr>
        <vertAlign val="superscript"/>
        <sz val="8"/>
        <rFont val="Arial"/>
        <family val="2"/>
      </rPr>
      <t>)</t>
    </r>
  </si>
  <si>
    <t>Ausbildungs-
bereiche zusammen</t>
  </si>
  <si>
    <r>
      <rPr>
        <b/>
        <sz val="8"/>
        <rFont val="Arial"/>
        <family val="2"/>
      </rPr>
      <t xml:space="preserve">Anm.: </t>
    </r>
    <r>
      <rPr>
        <sz val="8"/>
        <rFont val="Arial"/>
        <family val="2"/>
      </rPr>
      <t>Erhebung zum 30. September.  Alle Absolutwerte werden aus Datenschutzgründen auf ein Vielfaches von 3 gerundet; der Gesamtwert kann deshalb von der Summe der Einzelwerte abweichen.</t>
    </r>
  </si>
  <si>
    <t>-</t>
  </si>
  <si>
    <r>
      <rPr>
        <b/>
        <sz val="7.5"/>
        <rFont val="Arial"/>
        <family val="2"/>
      </rPr>
      <t>Anm.:</t>
    </r>
    <r>
      <rPr>
        <sz val="7.5"/>
        <rFont val="Arial"/>
        <family val="2"/>
      </rPr>
      <t xml:space="preserve"> Erhebung zum 30. September.  Alle Absolutwerte auf ein Vielfaches von 3 gerundet.</t>
    </r>
  </si>
  <si>
    <r>
      <rPr>
        <b/>
        <sz val="7.5"/>
        <rFont val="Arial"/>
        <family val="2"/>
      </rPr>
      <t>Anm.:</t>
    </r>
    <r>
      <rPr>
        <sz val="7.5"/>
        <rFont val="Arial"/>
        <family val="2"/>
      </rPr>
      <t xml:space="preserve"> Erhebung zum 30. September.  Alle Absolutwerte auf ein Vielfaches von 3 gerundet. </t>
    </r>
  </si>
  <si>
    <r>
      <rPr>
        <b/>
        <sz val="7.5"/>
        <rFont val="Arial"/>
        <family val="2"/>
      </rPr>
      <t xml:space="preserve">Anm.: </t>
    </r>
    <r>
      <rPr>
        <sz val="7.5"/>
        <rFont val="Arial"/>
        <family val="2"/>
      </rPr>
      <t>Erhebung zum 30. September.  Alle Absolutwerte werden aus Datenschutzgründen auf ein Vielfaches von 3 gerundet; der Gesamtwert kann deshalb von der Summe</t>
    </r>
  </si>
  <si>
    <t xml:space="preserve"> der Einzelwerte abweichen.</t>
  </si>
  <si>
    <r>
      <t xml:space="preserve">Angebot an 
Ausbildungsplätzen </t>
    </r>
    <r>
      <rPr>
        <vertAlign val="superscript"/>
        <sz val="8.5"/>
        <rFont val="Arial"/>
        <family val="2"/>
      </rPr>
      <t>4)</t>
    </r>
  </si>
  <si>
    <t xml:space="preserve">                                Quelle: Bundesinstitut für Berufsbildung (BiBB).</t>
  </si>
  <si>
    <r>
      <t xml:space="preserve">Nachfrage nach Ausbildungsplätzen </t>
    </r>
    <r>
      <rPr>
        <vertAlign val="superscript"/>
        <sz val="8.5"/>
        <rFont val="Arial"/>
        <family val="2"/>
      </rPr>
      <t>5)</t>
    </r>
  </si>
  <si>
    <t>Verände-rung 2019 gegen 2018</t>
  </si>
  <si>
    <t>gegen 2018</t>
  </si>
  <si>
    <t>Veränderung 
2019 zu 2018</t>
  </si>
  <si>
    <t>Veränderung 2019</t>
  </si>
  <si>
    <t>Verände-rung 2020 gegen 2019</t>
  </si>
  <si>
    <t>gegen 2019</t>
  </si>
  <si>
    <t>Veränderung 
2020 zu 2019</t>
  </si>
  <si>
    <r>
      <t xml:space="preserve">Anteil </t>
    </r>
    <r>
      <rPr>
        <vertAlign val="superscript"/>
        <sz val="7.5"/>
        <rFont val="Arial"/>
        <family val="2"/>
      </rPr>
      <t>2)</t>
    </r>
    <r>
      <rPr>
        <vertAlign val="superscript"/>
        <sz val="8"/>
        <rFont val="Arial"/>
        <family val="2"/>
      </rPr>
      <t xml:space="preserve"> 
</t>
    </r>
    <r>
      <rPr>
        <sz val="8"/>
        <rFont val="Arial"/>
        <family val="2"/>
      </rPr>
      <t>in %</t>
    </r>
  </si>
  <si>
    <t>Veränderung 2020</t>
  </si>
  <si>
    <t>3) An allen Ausbildungsbereichen.</t>
  </si>
  <si>
    <t xml:space="preserve">2) Freie Berufe,  Hauswirtschaft  und Seeschifffahrt. </t>
  </si>
  <si>
    <t xml:space="preserve">           -</t>
  </si>
  <si>
    <t xml:space="preserve">       -</t>
  </si>
  <si>
    <t>Messzahlen, 2015 = 100</t>
  </si>
  <si>
    <t>Quellen: Statistisches Bundesamt, Bundesagentur für Arbeit, Ergebnisse der Berufsberatungsstatistik; Bundesinstitut für Berufsbildung (BiBB).</t>
  </si>
  <si>
    <t>Fußnote</t>
  </si>
  <si>
    <t xml:space="preserve">Bremen </t>
  </si>
  <si>
    <t xml:space="preserve">Niedersachsen </t>
  </si>
  <si>
    <r>
      <t xml:space="preserve">Anteil </t>
    </r>
    <r>
      <rPr>
        <vertAlign val="superscript"/>
        <sz val="8"/>
        <rFont val="BundesSans Office"/>
        <family val="2"/>
      </rPr>
      <t xml:space="preserve">2) 
</t>
    </r>
    <r>
      <rPr>
        <sz val="8"/>
        <rFont val="BundesSans Office"/>
        <family val="2"/>
      </rPr>
      <t>in %</t>
    </r>
  </si>
  <si>
    <t>Ausbildungsbereiche zusammen</t>
  </si>
  <si>
    <t xml:space="preserve">Quelle : Stat. Bundesamt, Bundesinstitut für Berufsbildung (BiBB). </t>
  </si>
  <si>
    <t xml:space="preserve">Sonstige </t>
  </si>
  <si>
    <t xml:space="preserve">Öffentlicher Dienst </t>
  </si>
  <si>
    <r>
      <rPr>
        <b/>
        <sz val="8"/>
        <rFont val="BundesSans Office"/>
        <family val="2"/>
      </rPr>
      <t xml:space="preserve">Anmerkung.: </t>
    </r>
    <r>
      <rPr>
        <sz val="8"/>
        <rFont val="BundesSans Office"/>
        <family val="2"/>
      </rPr>
      <t>Erhebung zum 30. September.  Alle Absolutwerte werden aus Datenschutzgründen auf ein Vielfaches von 3 gerundet; der Gesamtwert kann deshalb von der Summe der Einzelwerte abweichen.</t>
    </r>
  </si>
  <si>
    <t>a. Angebot an Ausbildungsplätzen</t>
  </si>
  <si>
    <t>Angebot an Ausbildungsplätzen ohne jene unbesetzten Ausbildungsstellen, die für die Bundesagentur für Arbeit regional nicht zuzuordnen sind.</t>
  </si>
  <si>
    <t>Veränderung 2020 gegen 2019 in Prozent</t>
  </si>
  <si>
    <t>Veränderung 2022 gegen 2021 in Prozent</t>
  </si>
  <si>
    <t>b. Nachfrage nach Ausbildungsplätzen</t>
  </si>
  <si>
    <t>Nachfrage nach Ausbildungsplätzen nach sogenannter erweiterter Definition; dabei werden - neben "unversorgten Bewerber/-innen" (ohne Verbleib in einer Alternative) - auch Bewerber/-innen berücksichtigt, die aus einer alternativen Verbleibsmöglichkeit heraus am Stichtag weiter nach einer Ausbildungsstelle suchten.</t>
  </si>
  <si>
    <t>c. Saldo an Ausbildungsplätzen (Angebot - Nachfrage)</t>
  </si>
  <si>
    <t>d. Neu abgeschlossene Ausbildungsverträge</t>
  </si>
  <si>
    <r>
      <rPr>
        <b/>
        <sz val="8"/>
        <rFont val="BundesSans Office"/>
        <family val="2"/>
      </rPr>
      <t>Anmerkung:</t>
    </r>
    <r>
      <rPr>
        <sz val="8"/>
        <rFont val="BundesSans Office"/>
        <family val="2"/>
      </rPr>
      <t xml:space="preserve"> Erhebung zum 30. September.  Alle Absolutwerte werden aus Datenschutzgründen auf ein Vielfaches von 3 gerundet; der Gesamtwert kann deshalb von der Summe der Einzelwerte abweichen.</t>
    </r>
  </si>
  <si>
    <t>c. Deutschland insgesamt</t>
  </si>
  <si>
    <t>Veränderung 2021 gegen 2020 in Prozent</t>
  </si>
  <si>
    <t>Quelle: Bundesinstitut für Berufsbildung (BiBB).</t>
  </si>
  <si>
    <t>Anteil an Deutschland insgesamt in %</t>
  </si>
  <si>
    <t>Neu abgeschlossene Verträge Landwirtschaft (Anzahl)</t>
  </si>
  <si>
    <t>Neu abgeschlossene Ausbildungsverträge alle Bereiche (insgesamt)</t>
  </si>
  <si>
    <t xml:space="preserve"> Neu abgeschlossene Verträge 
Landwirtschaft in %
der Verträge insgesamt</t>
  </si>
  <si>
    <t>Veränderung 2023 gegen 2022 in Prozent</t>
  </si>
  <si>
    <t>Veränderung 2024 gegen 2023 in Prozent</t>
  </si>
  <si>
    <t>Anmerkung: Erhebung zum 30. September.  Alle Absolutwerte werden aus Datenschutzgründen auf ein Vielfaches von 3 gerundet; der Gesamtwert kann deshalb von der Summe der Einzelwerte abweichen.</t>
  </si>
  <si>
    <r>
      <rPr>
        <b/>
        <sz val="8"/>
        <rFont val="BundesSans Office"/>
        <family val="2"/>
      </rPr>
      <t xml:space="preserve">Anmerkung: </t>
    </r>
    <r>
      <rPr>
        <sz val="8"/>
        <rFont val="BundesSans Office"/>
        <family val="2"/>
      </rPr>
      <t>Erhebung zum 30. September.  Alle Absolutwerte werden aus Datenschutzgründen auf ein Vielfaches von 3 gerundet; der Gesamtwert kann deshalb von der Summe der Einzelwerte abweichen.</t>
    </r>
  </si>
  <si>
    <t>Messzahlen, 2020 = 100</t>
  </si>
  <si>
    <t>Neu abgeschlossene Ausbildungsverträge im Ausbildungsbereich Landwirtschaft nach Ländern und insgesamt</t>
  </si>
  <si>
    <t>Westdeutsche Länder</t>
  </si>
  <si>
    <t>Ostdeutsche Länder + Berlin</t>
  </si>
  <si>
    <t>a. Westdeutsche Länder</t>
  </si>
  <si>
    <t>b. Ostdeutsche Länder</t>
  </si>
  <si>
    <t xml:space="preserve">2) Freie Berufe, Städtische Hauswirtschaft und Seefischerei. </t>
  </si>
  <si>
    <t>2) Freie Berufe, Städtische Hauswirtschaft und Seefischerei.</t>
  </si>
  <si>
    <t>Veränderung 2025 gegen 2024 in Prozent</t>
  </si>
  <si>
    <t>Veränderung 2025 gegen 2024 
(Anzahl)</t>
  </si>
  <si>
    <t>Veränderung 2025 gegen 2024
(Prozent)</t>
  </si>
  <si>
    <t>Veränderung 
2025 zu 2024</t>
  </si>
  <si>
    <t>Veränderung 2025 gegen 2024
(Anzahl)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</si>
</sst>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164" formatCode="0.0\ \ \ \ \ "/>
    <numFmt numFmtId="165" formatCode="#\ ##0\ \ \ "/>
    <numFmt numFmtId="166" formatCode="\+\ #\ ##0\ \ \ ;\-\ #\ ##0\ \ \ "/>
    <numFmt numFmtId="167" formatCode="\+\ 0.0\ \ \ ;\-\ 0.0\ \ \ ;\±\ 0.0\ \ \ \ "/>
    <numFmt numFmtId="168" formatCode="0.0"/>
    <numFmt numFmtId="169" formatCode="#\ ##0\ "/>
    <numFmt numFmtId="170" formatCode="\+\ 0.0\ ;\-\ 0.0\ ;\±\ 0.0\ \ "/>
    <numFmt numFmtId="171" formatCode="\+\ #\ ##0\ ;\-\ #\ ##0\ "/>
    <numFmt numFmtId="172" formatCode="0.0\ "/>
    <numFmt numFmtId="173" formatCode="\+\ #,##0;\-\ #,##0"/>
    <numFmt numFmtId="174" formatCode="#,##0.0\ \ \ ;\-\ #,##0.0\ \ \ "/>
    <numFmt numFmtId="175" formatCode="#\ ##0.0\ "/>
    <numFmt numFmtId="176" formatCode="_-* #,##0.00\ [$€-1]_-;\-* #,##0.00\ [$€-1]_-;_-* &quot;-&quot;??\ [$€-1]_-"/>
    <numFmt numFmtId="177" formatCode="0.0\ \ \ "/>
    <numFmt numFmtId="178" formatCode="\ 0.0\ \ \ ;\ 0.0\ \ \ ;\±\ 0.0\ \ \ \ "/>
    <numFmt numFmtId="179" formatCode="\ #\ ##0\ "/>
    <numFmt numFmtId="180" formatCode="\+\ #\ ##0\ "/>
    <numFmt numFmtId="181" formatCode="\+\ #,##0.0\ \ \ ;\-\ #,##0.0\ \ \ "/>
    <numFmt numFmtId="182" formatCode="\+#\ ##0\ "/>
    <numFmt numFmtId="183" formatCode="0_ ;\-0\ "/>
    <numFmt numFmtId="184" formatCode="0\ \ \ "/>
    <numFmt numFmtId="185" formatCode="0.0\ ;\-\ 0.0\ ;\±\ 0.0\ \ "/>
    <numFmt numFmtId="186" formatCode="#\ ##0_)_)"/>
    <numFmt numFmtId="187" formatCode="\ \+#\ ##0\ "/>
    <numFmt numFmtId="188" formatCode="#.0\ ##0\ "/>
    <numFmt numFmtId="189" formatCode="\ \Ƞ;h"/>
    <numFmt numFmtId="190" formatCode="###0.00"/>
    <numFmt numFmtId="191" formatCode="#\ ##0\ \ \ ;\-\ #\ ##0\ \ \ "/>
  </numFmts>
  <fonts count="6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2"/>
      <color indexed="12"/>
      <name val="Times New Roman"/>
      <family val="1"/>
    </font>
    <font>
      <sz val="10"/>
      <color indexed="12"/>
      <name val="Times New Roman"/>
      <family val="1"/>
    </font>
    <font>
      <i/>
      <sz val="10"/>
      <color indexed="12"/>
      <name val="Times New Roman"/>
      <family val="1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b/>
      <i/>
      <sz val="8"/>
      <name val="Arial"/>
      <family val="2"/>
    </font>
    <font>
      <i/>
      <sz val="10"/>
      <name val="Times New Roman"/>
      <family val="1"/>
    </font>
    <font>
      <sz val="8.5"/>
      <name val="Arial"/>
      <family val="2"/>
    </font>
    <font>
      <i/>
      <sz val="8.5"/>
      <name val="Arial"/>
      <family val="2"/>
    </font>
    <font>
      <vertAlign val="superscript"/>
      <sz val="8.5"/>
      <name val="Arial"/>
      <family val="2"/>
    </font>
    <font>
      <i/>
      <sz val="10"/>
      <color indexed="10"/>
      <name val="Times New Roman"/>
      <family val="1"/>
    </font>
    <font>
      <sz val="8"/>
      <color indexed="12"/>
      <name val="Arial"/>
      <family val="2"/>
    </font>
    <font>
      <sz val="8"/>
      <name val="Times New Roman"/>
      <family val="1"/>
    </font>
    <font>
      <b/>
      <sz val="8.5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sz val="7.5"/>
      <name val="Arial"/>
      <family val="2"/>
    </font>
    <font>
      <sz val="7.5"/>
      <name val="Times New Roman"/>
      <family val="1"/>
    </font>
    <font>
      <b/>
      <vertAlign val="superscript"/>
      <sz val="8"/>
      <name val="Arial"/>
      <family val="2"/>
    </font>
    <font>
      <vertAlign val="superscript"/>
      <sz val="7.5"/>
      <name val="Arial"/>
      <family val="2"/>
    </font>
    <font>
      <sz val="8.5"/>
      <color indexed="10"/>
      <name val="Arial"/>
      <family val="2"/>
    </font>
    <font>
      <sz val="7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7.5"/>
      <name val="Arial"/>
      <family val="2"/>
    </font>
    <font>
      <b/>
      <vertAlign val="superscript"/>
      <sz val="8.5"/>
      <name val="Arial"/>
      <family val="2"/>
    </font>
    <font>
      <b/>
      <i/>
      <sz val="8.5"/>
      <name val="Arial"/>
      <family val="2"/>
    </font>
    <font>
      <sz val="8.35"/>
      <name val="Arial"/>
      <family val="2"/>
    </font>
    <font>
      <sz val="8.6"/>
      <name val="Arial"/>
      <family val="2"/>
    </font>
    <font>
      <b/>
      <sz val="8.6"/>
      <name val="Arial"/>
      <family val="2"/>
    </font>
    <font>
      <i/>
      <sz val="8.5"/>
      <color theme="1"/>
      <name val="Arial"/>
      <family val="2"/>
    </font>
    <font>
      <b/>
      <sz val="11"/>
      <name val="BundesSans Office"/>
      <family val="2"/>
    </font>
    <font>
      <sz val="10"/>
      <name val="BundesSans Office"/>
      <family val="2"/>
    </font>
    <font>
      <sz val="7"/>
      <name val="BundesSans Office"/>
      <family val="2"/>
    </font>
    <font>
      <sz val="8.5"/>
      <name val="BundesSans Office"/>
      <family val="2"/>
    </font>
    <font>
      <vertAlign val="superscript"/>
      <sz val="8"/>
      <name val="BundesSans Office"/>
      <family val="2"/>
    </font>
    <font>
      <sz val="8"/>
      <name val="BundesSans Office"/>
      <family val="2"/>
    </font>
    <font>
      <i/>
      <sz val="8.5"/>
      <name val="BundesSans Office"/>
      <family val="2"/>
    </font>
    <font>
      <sz val="8.6"/>
      <name val="BundesSans Office"/>
      <family val="2"/>
    </font>
    <font>
      <i/>
      <sz val="8"/>
      <name val="BundesSans Office"/>
      <family val="2"/>
    </font>
    <font>
      <i/>
      <sz val="8.5"/>
      <color theme="1"/>
      <name val="BundesSans Office"/>
      <family val="2"/>
    </font>
    <font>
      <b/>
      <sz val="8.5"/>
      <name val="BundesSans Office"/>
      <family val="2"/>
    </font>
    <font>
      <b/>
      <i/>
      <sz val="8.5"/>
      <name val="BundesSans Office"/>
      <family val="2"/>
    </font>
    <font>
      <b/>
      <sz val="8.6"/>
      <name val="BundesSans Office"/>
      <family val="2"/>
    </font>
    <font>
      <sz val="7.5"/>
      <name val="BundesSans Office"/>
      <family val="2"/>
    </font>
    <font>
      <sz val="10"/>
      <color rgb="FFFF0000"/>
      <name val="BundesSans Office"/>
      <family val="2"/>
    </font>
    <font>
      <sz val="7.5"/>
      <color rgb="FFFF0000"/>
      <name val="BundesSans Office"/>
      <family val="2"/>
    </font>
    <font>
      <b/>
      <sz val="8"/>
      <name val="BundesSans Office"/>
      <family val="2"/>
    </font>
    <font>
      <b/>
      <i/>
      <sz val="8"/>
      <name val="BundesSans Office"/>
      <family val="2"/>
    </font>
    <font>
      <i/>
      <sz val="10"/>
      <name val="BundesSans Office"/>
      <family val="2"/>
    </font>
    <font>
      <b/>
      <sz val="12"/>
      <name val="BundesSans Office"/>
      <family val="2"/>
    </font>
    <font>
      <sz val="10"/>
      <color indexed="12"/>
      <name val="BundesSans Office"/>
      <family val="2"/>
    </font>
    <font>
      <sz val="8"/>
      <color indexed="12"/>
      <name val="BundesSans Office"/>
      <family val="2"/>
    </font>
    <font>
      <b/>
      <sz val="10"/>
      <name val="BundesSans Office"/>
      <family val="2"/>
    </font>
    <font>
      <b/>
      <sz val="9"/>
      <name val="BundesSans Office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4" fillId="0" borderId="0"/>
    <xf numFmtId="0" fontId="10" fillId="0" borderId="0"/>
  </cellStyleXfs>
  <cellXfs count="658">
    <xf numFmtId="0" fontId="0" fillId="0" borderId="0" xfId="0"/>
    <xf numFmtId="165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164" fontId="0" fillId="0" borderId="0" xfId="0" applyNumberFormat="1"/>
    <xf numFmtId="168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 wrapText="1"/>
    </xf>
    <xf numFmtId="169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13" fillId="0" borderId="0" xfId="0" applyFont="1"/>
    <xf numFmtId="0" fontId="13" fillId="0" borderId="0" xfId="0" applyFont="1" applyAlignment="1"/>
    <xf numFmtId="165" fontId="13" fillId="0" borderId="0" xfId="0" applyNumberFormat="1" applyFont="1" applyBorder="1"/>
    <xf numFmtId="0" fontId="5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8" fontId="11" fillId="0" borderId="0" xfId="0" applyNumberFormat="1" applyFont="1" applyBorder="1" applyAlignment="1">
      <alignment horizontal="center"/>
    </xf>
    <xf numFmtId="168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73" fontId="5" fillId="0" borderId="0" xfId="0" applyNumberFormat="1" applyFont="1" applyBorder="1"/>
    <xf numFmtId="0" fontId="10" fillId="0" borderId="0" xfId="0" applyFont="1" applyBorder="1"/>
    <xf numFmtId="169" fontId="5" fillId="0" borderId="0" xfId="0" applyNumberFormat="1" applyFont="1" applyBorder="1"/>
    <xf numFmtId="0" fontId="6" fillId="0" borderId="4" xfId="0" applyFont="1" applyBorder="1" applyAlignment="1">
      <alignment horizontal="center" vertical="center" wrapText="1"/>
    </xf>
    <xf numFmtId="169" fontId="5" fillId="0" borderId="5" xfId="0" applyNumberFormat="1" applyFont="1" applyBorder="1" applyAlignment="1">
      <alignment vertical="center"/>
    </xf>
    <xf numFmtId="14" fontId="6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8" fillId="0" borderId="0" xfId="0" applyFont="1" applyFill="1"/>
    <xf numFmtId="0" fontId="9" fillId="0" borderId="0" xfId="0" quotePrefix="1" applyFont="1" applyFill="1" applyAlignment="1">
      <alignment horizontal="center"/>
    </xf>
    <xf numFmtId="0" fontId="8" fillId="0" borderId="0" xfId="0" quotePrefix="1" applyFont="1" applyFill="1" applyAlignment="1">
      <alignment horizontal="center"/>
    </xf>
    <xf numFmtId="169" fontId="8" fillId="0" borderId="0" xfId="0" applyNumberFormat="1" applyFont="1" applyFill="1"/>
    <xf numFmtId="0" fontId="5" fillId="0" borderId="0" xfId="0" applyFont="1" applyBorder="1"/>
    <xf numFmtId="0" fontId="19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21" fillId="0" borderId="0" xfId="0" applyFont="1"/>
    <xf numFmtId="0" fontId="21" fillId="0" borderId="6" xfId="0" applyFont="1" applyBorder="1"/>
    <xf numFmtId="175" fontId="5" fillId="0" borderId="0" xfId="0" applyNumberFormat="1" applyFont="1" applyBorder="1"/>
    <xf numFmtId="0" fontId="4" fillId="0" borderId="0" xfId="0" applyFont="1" applyAlignment="1"/>
    <xf numFmtId="169" fontId="5" fillId="0" borderId="0" xfId="0" applyNumberFormat="1" applyFont="1" applyFill="1" applyBorder="1"/>
    <xf numFmtId="175" fontId="0" fillId="0" borderId="0" xfId="0" applyNumberFormat="1" applyBorder="1"/>
    <xf numFmtId="0" fontId="5" fillId="0" borderId="2" xfId="0" applyFont="1" applyBorder="1" applyAlignment="1">
      <alignment horizontal="center" wrapText="1"/>
    </xf>
    <xf numFmtId="176" fontId="0" fillId="0" borderId="0" xfId="0" applyNumberFormat="1"/>
    <xf numFmtId="0" fontId="6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11" fillId="0" borderId="0" xfId="0" applyFont="1" applyBorder="1" applyAlignment="1"/>
    <xf numFmtId="3" fontId="5" fillId="0" borderId="0" xfId="0" applyNumberFormat="1" applyFont="1" applyBorder="1" applyAlignment="1"/>
    <xf numFmtId="168" fontId="11" fillId="0" borderId="0" xfId="0" applyNumberFormat="1" applyFont="1" applyBorder="1" applyAlignment="1"/>
    <xf numFmtId="173" fontId="5" fillId="0" borderId="0" xfId="0" applyNumberFormat="1" applyFont="1" applyBorder="1" applyAlignment="1">
      <alignment vertical="center"/>
    </xf>
    <xf numFmtId="173" fontId="5" fillId="0" borderId="0" xfId="0" applyNumberFormat="1" applyFont="1" applyBorder="1" applyAlignment="1"/>
    <xf numFmtId="0" fontId="6" fillId="0" borderId="0" xfId="0" applyFont="1" applyBorder="1"/>
    <xf numFmtId="3" fontId="6" fillId="0" borderId="0" xfId="0" applyNumberFormat="1" applyFont="1" applyBorder="1" applyAlignment="1"/>
    <xf numFmtId="173" fontId="6" fillId="0" borderId="0" xfId="0" applyNumberFormat="1" applyFont="1" applyBorder="1" applyAlignment="1"/>
    <xf numFmtId="168" fontId="14" fillId="0" borderId="0" xfId="0" applyNumberFormat="1" applyFont="1" applyBorder="1" applyAlignment="1"/>
    <xf numFmtId="0" fontId="6" fillId="0" borderId="0" xfId="0" applyFont="1" applyBorder="1" applyAlignment="1"/>
    <xf numFmtId="168" fontId="5" fillId="0" borderId="0" xfId="0" applyNumberFormat="1" applyFont="1" applyBorder="1" applyAlignment="1">
      <alignment horizontal="center"/>
    </xf>
    <xf numFmtId="168" fontId="5" fillId="0" borderId="0" xfId="0" applyNumberFormat="1" applyFont="1" applyBorder="1" applyAlignment="1"/>
    <xf numFmtId="0" fontId="15" fillId="0" borderId="0" xfId="0" applyFont="1" applyBorder="1"/>
    <xf numFmtId="0" fontId="5" fillId="0" borderId="0" xfId="0" applyFont="1" applyBorder="1" applyAlignment="1">
      <alignment horizontal="left"/>
    </xf>
    <xf numFmtId="169" fontId="5" fillId="0" borderId="0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1" fillId="0" borderId="1" xfId="0" applyFont="1" applyBorder="1" applyAlignment="1" applyProtection="1">
      <alignment horizontal="center" readingOrder="1"/>
      <protection locked="0"/>
    </xf>
    <xf numFmtId="0" fontId="21" fillId="0" borderId="2" xfId="0" applyFont="1" applyBorder="1" applyAlignment="1" applyProtection="1">
      <alignment horizontal="center" readingOrder="1"/>
      <protection locked="0"/>
    </xf>
    <xf numFmtId="0" fontId="5" fillId="0" borderId="0" xfId="0" applyFont="1" applyBorder="1" applyAlignment="1">
      <alignment vertical="center"/>
    </xf>
    <xf numFmtId="0" fontId="5" fillId="0" borderId="0" xfId="0" applyFont="1" applyAlignment="1"/>
    <xf numFmtId="0" fontId="26" fillId="0" borderId="0" xfId="0" applyFont="1" applyAlignment="1"/>
    <xf numFmtId="0" fontId="26" fillId="0" borderId="0" xfId="0" applyFont="1" applyFill="1" applyBorder="1" applyAlignment="1">
      <alignment vertical="center"/>
    </xf>
    <xf numFmtId="0" fontId="27" fillId="0" borderId="0" xfId="0" applyFont="1"/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0" xfId="0" applyNumberFormat="1" applyFont="1"/>
    <xf numFmtId="165" fontId="27" fillId="0" borderId="0" xfId="0" applyNumberFormat="1" applyFont="1" applyAlignment="1"/>
    <xf numFmtId="0" fontId="27" fillId="0" borderId="0" xfId="0" quotePrefix="1" applyFont="1"/>
    <xf numFmtId="0" fontId="27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13" fillId="0" borderId="0" xfId="0" applyFont="1" applyBorder="1" applyAlignment="1">
      <alignment vertical="center" wrapText="1"/>
    </xf>
    <xf numFmtId="0" fontId="0" fillId="0" borderId="0" xfId="0" applyBorder="1" applyAlignment="1"/>
    <xf numFmtId="2" fontId="0" fillId="0" borderId="0" xfId="0" applyNumberFormat="1" applyBorder="1"/>
    <xf numFmtId="0" fontId="3" fillId="0" borderId="0" xfId="0" applyFont="1" applyBorder="1" applyAlignment="1">
      <alignment horizontal="center" vertical="center" wrapText="1"/>
    </xf>
    <xf numFmtId="175" fontId="5" fillId="0" borderId="0" xfId="0" applyNumberFormat="1" applyFont="1" applyBorder="1" applyAlignment="1">
      <alignment vertical="center"/>
    </xf>
    <xf numFmtId="3" fontId="21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178" fontId="11" fillId="0" borderId="0" xfId="0" applyNumberFormat="1" applyFont="1" applyBorder="1"/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/>
    <xf numFmtId="177" fontId="0" fillId="0" borderId="0" xfId="0" applyNumberFormat="1" applyFill="1"/>
    <xf numFmtId="0" fontId="16" fillId="0" borderId="3" xfId="0" applyFont="1" applyFill="1" applyBorder="1" applyAlignment="1">
      <alignment vertical="center"/>
    </xf>
    <xf numFmtId="0" fontId="2" fillId="0" borderId="0" xfId="0" applyFont="1" applyFill="1"/>
    <xf numFmtId="0" fontId="0" fillId="0" borderId="0" xfId="0" applyFill="1" applyAlignment="1">
      <alignment horizontal="left"/>
    </xf>
    <xf numFmtId="169" fontId="16" fillId="0" borderId="13" xfId="0" applyNumberFormat="1" applyFont="1" applyFill="1" applyBorder="1" applyAlignment="1">
      <alignment vertical="center"/>
    </xf>
    <xf numFmtId="0" fontId="3" fillId="0" borderId="0" xfId="0" applyFont="1" applyFill="1"/>
    <xf numFmtId="169" fontId="0" fillId="0" borderId="0" xfId="0" applyNumberFormat="1" applyFill="1"/>
    <xf numFmtId="0" fontId="26" fillId="0" borderId="0" xfId="0" applyFont="1" applyFill="1" applyBorder="1" applyAlignment="1">
      <alignment vertical="center" wrapText="1"/>
    </xf>
    <xf numFmtId="165" fontId="0" fillId="0" borderId="0" xfId="0" applyNumberFormat="1" applyFill="1"/>
    <xf numFmtId="0" fontId="27" fillId="0" borderId="0" xfId="0" applyFont="1" applyFill="1"/>
    <xf numFmtId="0" fontId="26" fillId="0" borderId="0" xfId="0" applyFont="1" applyFill="1"/>
    <xf numFmtId="0" fontId="26" fillId="0" borderId="0" xfId="0" applyFont="1" applyFill="1" applyAlignment="1"/>
    <xf numFmtId="0" fontId="19" fillId="0" borderId="0" xfId="0" applyFont="1" applyFill="1" applyAlignment="1">
      <alignment horizontal="center"/>
    </xf>
    <xf numFmtId="0" fontId="0" fillId="0" borderId="0" xfId="0" applyFill="1" applyAlignment="1"/>
    <xf numFmtId="0" fontId="5" fillId="0" borderId="1" xfId="0" applyFont="1" applyFill="1" applyBorder="1" applyAlignment="1">
      <alignment horizontal="center"/>
    </xf>
    <xf numFmtId="169" fontId="5" fillId="0" borderId="5" xfId="0" applyNumberFormat="1" applyFont="1" applyFill="1" applyBorder="1" applyAlignment="1">
      <alignment vertical="center"/>
    </xf>
    <xf numFmtId="2" fontId="0" fillId="0" borderId="0" xfId="0" applyNumberFormat="1" applyFill="1"/>
    <xf numFmtId="0" fontId="5" fillId="0" borderId="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/>
    </xf>
    <xf numFmtId="178" fontId="11" fillId="0" borderId="7" xfId="0" applyNumberFormat="1" applyFont="1" applyFill="1" applyBorder="1"/>
    <xf numFmtId="178" fontId="11" fillId="0" borderId="8" xfId="0" applyNumberFormat="1" applyFont="1" applyFill="1" applyBorder="1"/>
    <xf numFmtId="0" fontId="6" fillId="0" borderId="10" xfId="0" applyFont="1" applyFill="1" applyBorder="1" applyAlignment="1">
      <alignment vertical="center"/>
    </xf>
    <xf numFmtId="0" fontId="23" fillId="0" borderId="0" xfId="0" applyFont="1" applyFill="1"/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8" fontId="11" fillId="0" borderId="9" xfId="0" applyNumberFormat="1" applyFont="1" applyFill="1" applyBorder="1" applyAlignment="1">
      <alignment vertical="center"/>
    </xf>
    <xf numFmtId="0" fontId="0" fillId="0" borderId="10" xfId="0" applyBorder="1"/>
    <xf numFmtId="165" fontId="31" fillId="0" borderId="0" xfId="0" applyNumberFormat="1" applyFont="1"/>
    <xf numFmtId="0" fontId="26" fillId="0" borderId="0" xfId="0" applyFont="1" applyFill="1" applyAlignment="1">
      <alignment horizontal="right"/>
    </xf>
    <xf numFmtId="178" fontId="11" fillId="0" borderId="5" xfId="0" applyNumberFormat="1" applyFont="1" applyBorder="1" applyAlignment="1">
      <alignment vertical="center"/>
    </xf>
    <xf numFmtId="0" fontId="0" fillId="0" borderId="15" xfId="0" applyBorder="1"/>
    <xf numFmtId="0" fontId="26" fillId="0" borderId="0" xfId="0" applyFont="1" applyFill="1" applyBorder="1" applyAlignment="1"/>
    <xf numFmtId="178" fontId="11" fillId="0" borderId="13" xfId="0" applyNumberFormat="1" applyFont="1" applyBorder="1"/>
    <xf numFmtId="169" fontId="5" fillId="0" borderId="0" xfId="0" applyNumberFormat="1" applyFont="1" applyFill="1" applyBorder="1" applyAlignment="1">
      <alignment vertical="center"/>
    </xf>
    <xf numFmtId="169" fontId="26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169" fontId="5" fillId="0" borderId="13" xfId="0" applyNumberFormat="1" applyFont="1" applyFill="1" applyBorder="1"/>
    <xf numFmtId="0" fontId="8" fillId="0" borderId="6" xfId="0" quotePrefix="1" applyFont="1" applyFill="1" applyBorder="1" applyAlignment="1">
      <alignment horizontal="center"/>
    </xf>
    <xf numFmtId="0" fontId="26" fillId="0" borderId="13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/>
    </xf>
    <xf numFmtId="0" fontId="26" fillId="0" borderId="13" xfId="0" applyFont="1" applyFill="1" applyBorder="1" applyAlignment="1"/>
    <xf numFmtId="0" fontId="26" fillId="0" borderId="13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 vertical="center" wrapText="1"/>
    </xf>
    <xf numFmtId="0" fontId="0" fillId="0" borderId="6" xfId="0" applyFill="1" applyBorder="1"/>
    <xf numFmtId="0" fontId="0" fillId="0" borderId="11" xfId="0" applyFill="1" applyBorder="1"/>
    <xf numFmtId="0" fontId="0" fillId="0" borderId="12" xfId="0" applyFill="1" applyBorder="1"/>
    <xf numFmtId="0" fontId="21" fillId="0" borderId="11" xfId="0" applyFont="1" applyBorder="1"/>
    <xf numFmtId="0" fontId="21" fillId="0" borderId="12" xfId="0" applyFont="1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 vertical="center" wrapText="1"/>
    </xf>
    <xf numFmtId="0" fontId="32" fillId="0" borderId="0" xfId="0" applyFont="1" applyFill="1" applyAlignment="1"/>
    <xf numFmtId="169" fontId="5" fillId="0" borderId="9" xfId="0" applyNumberFormat="1" applyFont="1" applyFill="1" applyBorder="1" applyAlignment="1">
      <alignment vertical="center"/>
    </xf>
    <xf numFmtId="178" fontId="11" fillId="0" borderId="13" xfId="0" applyNumberFormat="1" applyFont="1" applyFill="1" applyBorder="1"/>
    <xf numFmtId="178" fontId="11" fillId="0" borderId="0" xfId="0" applyNumberFormat="1" applyFont="1" applyFill="1" applyBorder="1"/>
    <xf numFmtId="178" fontId="11" fillId="0" borderId="5" xfId="0" applyNumberFormat="1" applyFont="1" applyFill="1" applyBorder="1" applyAlignment="1">
      <alignment vertical="center"/>
    </xf>
    <xf numFmtId="169" fontId="5" fillId="0" borderId="7" xfId="0" applyNumberFormat="1" applyFont="1" applyFill="1" applyBorder="1"/>
    <xf numFmtId="169" fontId="5" fillId="0" borderId="8" xfId="0" applyNumberFormat="1" applyFont="1" applyFill="1" applyBorder="1"/>
    <xf numFmtId="0" fontId="33" fillId="0" borderId="0" xfId="0" applyFont="1" applyFill="1"/>
    <xf numFmtId="0" fontId="0" fillId="0" borderId="0" xfId="0" applyFill="1" applyBorder="1" applyAlignment="1">
      <alignment horizontal="center" vertical="center" wrapText="1"/>
    </xf>
    <xf numFmtId="0" fontId="35" fillId="0" borderId="0" xfId="0" applyFont="1"/>
    <xf numFmtId="0" fontId="5" fillId="0" borderId="1" xfId="0" applyFont="1" applyBorder="1" applyAlignment="1" applyProtection="1">
      <alignment horizontal="center" readingOrder="1"/>
      <protection locked="0"/>
    </xf>
    <xf numFmtId="0" fontId="5" fillId="0" borderId="2" xfId="0" applyFont="1" applyBorder="1" applyAlignment="1" applyProtection="1">
      <alignment horizontal="center" readingOrder="1"/>
      <protection locked="0"/>
    </xf>
    <xf numFmtId="0" fontId="5" fillId="0" borderId="13" xfId="3" applyFont="1" applyFill="1" applyBorder="1"/>
    <xf numFmtId="174" fontId="17" fillId="0" borderId="13" xfId="0" applyNumberFormat="1" applyFont="1" applyFill="1" applyBorder="1" applyAlignment="1">
      <alignment vertical="center"/>
    </xf>
    <xf numFmtId="0" fontId="2" fillId="0" borderId="13" xfId="0" applyFont="1" applyFill="1" applyBorder="1"/>
    <xf numFmtId="0" fontId="0" fillId="0" borderId="13" xfId="0" applyFill="1" applyBorder="1"/>
    <xf numFmtId="0" fontId="22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169" fontId="16" fillId="0" borderId="0" xfId="0" applyNumberFormat="1" applyFont="1" applyFill="1" applyBorder="1" applyAlignment="1">
      <alignment vertical="center"/>
    </xf>
    <xf numFmtId="181" fontId="17" fillId="0" borderId="3" xfId="0" applyNumberFormat="1" applyFont="1" applyFill="1" applyBorder="1" applyAlignment="1">
      <alignment vertical="center"/>
    </xf>
    <xf numFmtId="169" fontId="16" fillId="0" borderId="6" xfId="0" applyNumberFormat="1" applyFont="1" applyFill="1" applyBorder="1" applyAlignment="1">
      <alignment vertical="center"/>
    </xf>
    <xf numFmtId="169" fontId="16" fillId="0" borderId="8" xfId="0" applyNumberFormat="1" applyFont="1" applyFill="1" applyBorder="1" applyAlignment="1">
      <alignment vertical="center"/>
    </xf>
    <xf numFmtId="169" fontId="16" fillId="0" borderId="5" xfId="0" applyNumberFormat="1" applyFont="1" applyFill="1" applyBorder="1" applyAlignment="1">
      <alignment vertical="center"/>
    </xf>
    <xf numFmtId="169" fontId="22" fillId="0" borderId="0" xfId="0" applyNumberFormat="1" applyFont="1" applyFill="1" applyBorder="1" applyAlignment="1">
      <alignment vertical="center"/>
    </xf>
    <xf numFmtId="169" fontId="22" fillId="0" borderId="13" xfId="0" applyNumberFormat="1" applyFont="1" applyFill="1" applyBorder="1" applyAlignment="1">
      <alignment vertical="center"/>
    </xf>
    <xf numFmtId="169" fontId="22" fillId="0" borderId="7" xfId="0" applyNumberFormat="1" applyFont="1" applyFill="1" applyBorder="1" applyAlignment="1">
      <alignment vertical="center"/>
    </xf>
    <xf numFmtId="169" fontId="16" fillId="0" borderId="0" xfId="0" applyNumberFormat="1" applyFont="1" applyFill="1" applyBorder="1" applyAlignment="1">
      <alignment horizontal="center" vertical="center"/>
    </xf>
    <xf numFmtId="169" fontId="6" fillId="0" borderId="5" xfId="0" applyNumberFormat="1" applyFont="1" applyFill="1" applyBorder="1" applyAlignment="1">
      <alignment vertical="center"/>
    </xf>
    <xf numFmtId="171" fontId="6" fillId="0" borderId="6" xfId="0" applyNumberFormat="1" applyFont="1" applyFill="1" applyBorder="1" applyAlignment="1">
      <alignment vertical="center"/>
    </xf>
    <xf numFmtId="170" fontId="14" fillId="0" borderId="3" xfId="0" applyNumberFormat="1" applyFont="1" applyFill="1" applyBorder="1" applyAlignment="1">
      <alignment vertical="center"/>
    </xf>
    <xf numFmtId="170" fontId="14" fillId="0" borderId="4" xfId="0" applyNumberFormat="1" applyFont="1" applyFill="1" applyBorder="1" applyAlignment="1">
      <alignment vertical="center"/>
    </xf>
    <xf numFmtId="175" fontId="5" fillId="0" borderId="13" xfId="0" applyNumberFormat="1" applyFont="1" applyFill="1" applyBorder="1"/>
    <xf numFmtId="175" fontId="5" fillId="0" borderId="7" xfId="0" applyNumberFormat="1" applyFont="1" applyFill="1" applyBorder="1"/>
    <xf numFmtId="170" fontId="5" fillId="0" borderId="3" xfId="0" applyNumberFormat="1" applyFont="1" applyFill="1" applyBorder="1" applyAlignment="1">
      <alignment vertical="center"/>
    </xf>
    <xf numFmtId="175" fontId="5" fillId="0" borderId="0" xfId="0" applyNumberFormat="1" applyFont="1" applyFill="1" applyBorder="1"/>
    <xf numFmtId="175" fontId="5" fillId="0" borderId="8" xfId="0" applyNumberFormat="1" applyFont="1" applyFill="1" applyBorder="1"/>
    <xf numFmtId="175" fontId="6" fillId="0" borderId="5" xfId="0" applyNumberFormat="1" applyFont="1" applyFill="1" applyBorder="1" applyAlignment="1">
      <alignment vertical="center"/>
    </xf>
    <xf numFmtId="175" fontId="6" fillId="0" borderId="9" xfId="0" applyNumberFormat="1" applyFont="1" applyFill="1" applyBorder="1" applyAlignment="1">
      <alignment vertical="center"/>
    </xf>
    <xf numFmtId="183" fontId="14" fillId="0" borderId="4" xfId="0" applyNumberFormat="1" applyFont="1" applyFill="1" applyBorder="1" applyAlignment="1">
      <alignment vertical="center"/>
    </xf>
    <xf numFmtId="175" fontId="5" fillId="0" borderId="11" xfId="0" applyNumberFormat="1" applyFont="1" applyFill="1" applyBorder="1"/>
    <xf numFmtId="175" fontId="5" fillId="0" borderId="6" xfId="0" applyNumberFormat="1" applyFont="1" applyFill="1" applyBorder="1"/>
    <xf numFmtId="175" fontId="6" fillId="0" borderId="12" xfId="0" applyNumberFormat="1" applyFont="1" applyFill="1" applyBorder="1" applyAlignment="1">
      <alignment vertical="center"/>
    </xf>
    <xf numFmtId="169" fontId="16" fillId="0" borderId="7" xfId="0" applyNumberFormat="1" applyFont="1" applyFill="1" applyBorder="1" applyAlignment="1">
      <alignment vertical="center"/>
    </xf>
    <xf numFmtId="169" fontId="16" fillId="0" borderId="9" xfId="0" applyNumberFormat="1" applyFont="1" applyFill="1" applyBorder="1" applyAlignment="1">
      <alignment vertical="center"/>
    </xf>
    <xf numFmtId="0" fontId="16" fillId="0" borderId="14" xfId="0" applyFont="1" applyFill="1" applyBorder="1" applyAlignment="1">
      <alignment horizontal="center" vertical="center"/>
    </xf>
    <xf numFmtId="165" fontId="16" fillId="0" borderId="13" xfId="0" applyNumberFormat="1" applyFont="1" applyFill="1" applyBorder="1" applyAlignment="1">
      <alignment vertical="center"/>
    </xf>
    <xf numFmtId="165" fontId="16" fillId="0" borderId="7" xfId="0" applyNumberFormat="1" applyFont="1" applyFill="1" applyBorder="1" applyAlignment="1">
      <alignment vertical="center"/>
    </xf>
    <xf numFmtId="166" fontId="16" fillId="0" borderId="3" xfId="0" applyNumberFormat="1" applyFont="1" applyFill="1" applyBorder="1" applyAlignment="1">
      <alignment vertical="center"/>
    </xf>
    <xf numFmtId="167" fontId="16" fillId="0" borderId="8" xfId="0" applyNumberFormat="1" applyFont="1" applyFill="1" applyBorder="1" applyAlignment="1">
      <alignment vertical="center"/>
    </xf>
    <xf numFmtId="177" fontId="17" fillId="0" borderId="13" xfId="0" applyNumberFormat="1" applyFont="1" applyFill="1" applyBorder="1" applyAlignment="1">
      <alignment vertical="center"/>
    </xf>
    <xf numFmtId="177" fontId="17" fillId="0" borderId="0" xfId="0" applyNumberFormat="1" applyFont="1" applyFill="1" applyBorder="1" applyAlignment="1">
      <alignment vertical="center"/>
    </xf>
    <xf numFmtId="178" fontId="17" fillId="0" borderId="7" xfId="0" applyNumberFormat="1" applyFont="1" applyFill="1" applyBorder="1" applyAlignment="1">
      <alignment vertical="center"/>
    </xf>
    <xf numFmtId="172" fontId="17" fillId="0" borderId="13" xfId="0" applyNumberFormat="1" applyFont="1" applyFill="1" applyBorder="1" applyAlignment="1">
      <alignment vertical="center"/>
    </xf>
    <xf numFmtId="172" fontId="17" fillId="0" borderId="7" xfId="0" applyNumberFormat="1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vertical="center"/>
    </xf>
    <xf numFmtId="165" fontId="16" fillId="0" borderId="8" xfId="0" applyNumberFormat="1" applyFont="1" applyFill="1" applyBorder="1" applyAlignment="1">
      <alignment vertical="center"/>
    </xf>
    <xf numFmtId="178" fontId="17" fillId="0" borderId="8" xfId="0" applyNumberFormat="1" applyFont="1" applyFill="1" applyBorder="1" applyAlignment="1">
      <alignment vertical="center"/>
    </xf>
    <xf numFmtId="172" fontId="17" fillId="0" borderId="0" xfId="0" applyNumberFormat="1" applyFont="1" applyFill="1" applyBorder="1" applyAlignment="1">
      <alignment vertical="center"/>
    </xf>
    <xf numFmtId="172" fontId="17" fillId="0" borderId="8" xfId="0" applyNumberFormat="1" applyFont="1" applyFill="1" applyBorder="1" applyAlignment="1">
      <alignment vertical="center"/>
    </xf>
    <xf numFmtId="165" fontId="16" fillId="0" borderId="5" xfId="0" applyNumberFormat="1" applyFont="1" applyFill="1" applyBorder="1" applyAlignment="1">
      <alignment vertical="center"/>
    </xf>
    <xf numFmtId="165" fontId="16" fillId="0" borderId="9" xfId="0" applyNumberFormat="1" applyFont="1" applyFill="1" applyBorder="1" applyAlignment="1">
      <alignment vertical="center"/>
    </xf>
    <xf numFmtId="166" fontId="16" fillId="0" borderId="4" xfId="0" applyNumberFormat="1" applyFont="1" applyFill="1" applyBorder="1" applyAlignment="1">
      <alignment vertical="center"/>
    </xf>
    <xf numFmtId="167" fontId="16" fillId="0" borderId="4" xfId="0" applyNumberFormat="1" applyFont="1" applyFill="1" applyBorder="1" applyAlignment="1">
      <alignment vertical="center"/>
    </xf>
    <xf numFmtId="165" fontId="22" fillId="0" borderId="13" xfId="0" applyNumberFormat="1" applyFont="1" applyFill="1" applyBorder="1" applyAlignment="1">
      <alignment vertical="center"/>
    </xf>
    <xf numFmtId="165" fontId="22" fillId="0" borderId="0" xfId="0" applyNumberFormat="1" applyFont="1" applyFill="1" applyBorder="1" applyAlignment="1">
      <alignment vertical="center"/>
    </xf>
    <xf numFmtId="166" fontId="22" fillId="0" borderId="3" xfId="0" applyNumberFormat="1" applyFont="1" applyFill="1" applyBorder="1" applyAlignment="1">
      <alignment vertical="center"/>
    </xf>
    <xf numFmtId="167" fontId="22" fillId="0" borderId="8" xfId="0" applyNumberFormat="1" applyFont="1" applyFill="1" applyBorder="1" applyAlignment="1">
      <alignment vertical="center"/>
    </xf>
    <xf numFmtId="184" fontId="38" fillId="0" borderId="11" xfId="0" applyNumberFormat="1" applyFont="1" applyFill="1" applyBorder="1" applyAlignment="1">
      <alignment vertical="center"/>
    </xf>
    <xf numFmtId="184" fontId="38" fillId="0" borderId="13" xfId="0" applyNumberFormat="1" applyFont="1" applyFill="1" applyBorder="1" applyAlignment="1">
      <alignment vertical="center"/>
    </xf>
    <xf numFmtId="184" fontId="38" fillId="0" borderId="7" xfId="0" applyNumberFormat="1" applyFont="1" applyFill="1" applyBorder="1" applyAlignment="1">
      <alignment vertical="center"/>
    </xf>
    <xf numFmtId="172" fontId="38" fillId="0" borderId="13" xfId="0" applyNumberFormat="1" applyFont="1" applyFill="1" applyBorder="1" applyAlignment="1">
      <alignment vertical="center"/>
    </xf>
    <xf numFmtId="172" fontId="38" fillId="0" borderId="7" xfId="0" applyNumberFormat="1" applyFont="1" applyFill="1" applyBorder="1" applyAlignment="1">
      <alignment vertical="center"/>
    </xf>
    <xf numFmtId="177" fontId="17" fillId="0" borderId="5" xfId="0" applyNumberFormat="1" applyFont="1" applyFill="1" applyBorder="1" applyAlignment="1">
      <alignment vertical="center"/>
    </xf>
    <xf numFmtId="178" fontId="17" fillId="0" borderId="9" xfId="0" applyNumberFormat="1" applyFont="1" applyFill="1" applyBorder="1" applyAlignment="1">
      <alignment vertical="center"/>
    </xf>
    <xf numFmtId="172" fontId="17" fillId="0" borderId="5" xfId="0" applyNumberFormat="1" applyFont="1" applyFill="1" applyBorder="1" applyAlignment="1">
      <alignment vertical="center"/>
    </xf>
    <xf numFmtId="172" fontId="17" fillId="0" borderId="9" xfId="0" applyNumberFormat="1" applyFont="1" applyFill="1" applyBorder="1" applyAlignment="1">
      <alignment vertical="center"/>
    </xf>
    <xf numFmtId="0" fontId="16" fillId="0" borderId="3" xfId="3" applyFont="1" applyBorder="1" applyAlignment="1">
      <alignment vertical="center"/>
    </xf>
    <xf numFmtId="179" fontId="40" fillId="0" borderId="11" xfId="0" applyNumberFormat="1" applyFont="1" applyFill="1" applyBorder="1" applyAlignment="1">
      <alignment vertical="center"/>
    </xf>
    <xf numFmtId="179" fontId="40" fillId="0" borderId="13" xfId="0" applyNumberFormat="1" applyFont="1" applyFill="1" applyBorder="1" applyAlignment="1">
      <alignment vertical="center"/>
    </xf>
    <xf numFmtId="179" fontId="40" fillId="0" borderId="8" xfId="0" applyNumberFormat="1" applyFont="1" applyFill="1" applyBorder="1" applyAlignment="1">
      <alignment vertical="center"/>
    </xf>
    <xf numFmtId="180" fontId="40" fillId="0" borderId="6" xfId="0" applyNumberFormat="1" applyFont="1" applyFill="1" applyBorder="1" applyAlignment="1">
      <alignment vertical="center"/>
    </xf>
    <xf numFmtId="180" fontId="40" fillId="0" borderId="0" xfId="0" applyNumberFormat="1" applyFont="1" applyFill="1" applyBorder="1" applyAlignment="1">
      <alignment vertical="center"/>
    </xf>
    <xf numFmtId="180" fontId="40" fillId="0" borderId="8" xfId="0" applyNumberFormat="1" applyFont="1" applyFill="1" applyBorder="1" applyAlignment="1">
      <alignment vertical="center"/>
    </xf>
    <xf numFmtId="179" fontId="40" fillId="0" borderId="6" xfId="0" applyNumberFormat="1" applyFont="1" applyFill="1" applyBorder="1" applyAlignment="1">
      <alignment vertical="center"/>
    </xf>
    <xf numFmtId="179" fontId="40" fillId="0" borderId="0" xfId="0" applyNumberFormat="1" applyFont="1" applyFill="1" applyBorder="1" applyAlignment="1">
      <alignment vertical="center"/>
    </xf>
    <xf numFmtId="169" fontId="40" fillId="0" borderId="6" xfId="0" applyNumberFormat="1" applyFont="1" applyFill="1" applyBorder="1" applyAlignment="1">
      <alignment vertical="center"/>
    </xf>
    <xf numFmtId="169" fontId="40" fillId="0" borderId="0" xfId="0" applyNumberFormat="1" applyFont="1" applyFill="1" applyBorder="1" applyAlignment="1">
      <alignment vertical="center"/>
    </xf>
    <xf numFmtId="169" fontId="40" fillId="0" borderId="8" xfId="0" applyNumberFormat="1" applyFont="1" applyFill="1" applyBorder="1" applyAlignment="1">
      <alignment vertical="center"/>
    </xf>
    <xf numFmtId="182" fontId="40" fillId="0" borderId="6" xfId="0" applyNumberFormat="1" applyFont="1" applyFill="1" applyBorder="1" applyAlignment="1">
      <alignment vertical="center"/>
    </xf>
    <xf numFmtId="182" fontId="40" fillId="0" borderId="0" xfId="0" applyNumberFormat="1" applyFont="1" applyFill="1" applyBorder="1" applyAlignment="1">
      <alignment vertical="center"/>
    </xf>
    <xf numFmtId="182" fontId="40" fillId="0" borderId="12" xfId="0" applyNumberFormat="1" applyFont="1" applyFill="1" applyBorder="1" applyAlignment="1">
      <alignment vertical="center"/>
    </xf>
    <xf numFmtId="182" fontId="40" fillId="0" borderId="5" xfId="0" applyNumberFormat="1" applyFont="1" applyFill="1" applyBorder="1" applyAlignment="1">
      <alignment vertical="center"/>
    </xf>
    <xf numFmtId="182" fontId="40" fillId="0" borderId="9" xfId="0" applyNumberFormat="1" applyFont="1" applyFill="1" applyBorder="1" applyAlignment="1">
      <alignment vertical="center"/>
    </xf>
    <xf numFmtId="179" fontId="41" fillId="0" borderId="0" xfId="0" applyNumberFormat="1" applyFont="1" applyFill="1" applyBorder="1" applyAlignment="1">
      <alignment vertical="center"/>
    </xf>
    <xf numFmtId="179" fontId="41" fillId="0" borderId="8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/>
    <xf numFmtId="171" fontId="5" fillId="0" borderId="6" xfId="0" applyNumberFormat="1" applyFont="1" applyFill="1" applyBorder="1" applyAlignment="1"/>
    <xf numFmtId="170" fontId="11" fillId="0" borderId="3" xfId="0" applyNumberFormat="1" applyFont="1" applyFill="1" applyBorder="1" applyAlignment="1"/>
    <xf numFmtId="181" fontId="38" fillId="0" borderId="3" xfId="0" applyNumberFormat="1" applyFont="1" applyFill="1" applyBorder="1" applyAlignment="1">
      <alignment vertical="center"/>
    </xf>
    <xf numFmtId="181" fontId="38" fillId="0" borderId="10" xfId="0" applyNumberFormat="1" applyFont="1" applyFill="1" applyBorder="1" applyAlignment="1">
      <alignment vertical="center"/>
    </xf>
    <xf numFmtId="169" fontId="16" fillId="0" borderId="4" xfId="0" applyNumberFormat="1" applyFont="1" applyFill="1" applyBorder="1" applyAlignment="1">
      <alignment horizontal="center" vertical="center"/>
    </xf>
    <xf numFmtId="181" fontId="17" fillId="0" borderId="4" xfId="0" applyNumberFormat="1" applyFont="1" applyFill="1" applyBorder="1" applyAlignment="1">
      <alignment vertical="center"/>
    </xf>
    <xf numFmtId="185" fontId="11" fillId="0" borderId="3" xfId="0" applyNumberFormat="1" applyFont="1" applyFill="1" applyBorder="1" applyAlignment="1"/>
    <xf numFmtId="0" fontId="0" fillId="0" borderId="0" xfId="0" applyFill="1" applyAlignment="1">
      <alignment horizontal="center"/>
    </xf>
    <xf numFmtId="168" fontId="0" fillId="0" borderId="0" xfId="0" applyNumberFormat="1" applyFill="1"/>
    <xf numFmtId="170" fontId="11" fillId="0" borderId="0" xfId="0" applyNumberFormat="1" applyFont="1" applyFill="1" applyBorder="1" applyAlignment="1"/>
    <xf numFmtId="181" fontId="42" fillId="0" borderId="3" xfId="0" applyNumberFormat="1" applyFont="1" applyFill="1" applyBorder="1" applyAlignment="1">
      <alignment vertical="center"/>
    </xf>
    <xf numFmtId="0" fontId="26" fillId="0" borderId="0" xfId="0" applyFont="1" applyAlignment="1">
      <alignment horizontal="left" vertical="top"/>
    </xf>
    <xf numFmtId="0" fontId="16" fillId="0" borderId="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85" fontId="5" fillId="0" borderId="3" xfId="0" applyNumberFormat="1" applyFont="1" applyFill="1" applyBorder="1" applyAlignment="1">
      <alignment vertical="center"/>
    </xf>
    <xf numFmtId="0" fontId="26" fillId="0" borderId="0" xfId="0" applyFont="1" applyAlignment="1">
      <alignment horizontal="left" vertical="top"/>
    </xf>
    <xf numFmtId="0" fontId="16" fillId="0" borderId="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4" fillId="0" borderId="0" xfId="0" applyFont="1"/>
    <xf numFmtId="0" fontId="48" fillId="0" borderId="2" xfId="0" applyFont="1" applyFill="1" applyBorder="1" applyAlignment="1">
      <alignment horizontal="center" vertical="center" wrapText="1"/>
    </xf>
    <xf numFmtId="0" fontId="44" fillId="0" borderId="0" xfId="0" applyFont="1" applyFill="1"/>
    <xf numFmtId="0" fontId="46" fillId="0" borderId="2" xfId="0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vertical="center"/>
    </xf>
    <xf numFmtId="169" fontId="46" fillId="0" borderId="0" xfId="0" applyNumberFormat="1" applyFont="1" applyFill="1" applyBorder="1" applyAlignment="1">
      <alignment vertical="center"/>
    </xf>
    <xf numFmtId="181" fontId="49" fillId="0" borderId="3" xfId="0" applyNumberFormat="1" applyFont="1" applyFill="1" applyBorder="1" applyAlignment="1">
      <alignment vertical="center"/>
    </xf>
    <xf numFmtId="181" fontId="49" fillId="0" borderId="8" xfId="0" applyNumberFormat="1" applyFont="1" applyFill="1" applyBorder="1" applyAlignment="1">
      <alignment vertical="center"/>
    </xf>
    <xf numFmtId="179" fontId="50" fillId="0" borderId="11" xfId="0" applyNumberFormat="1" applyFont="1" applyFill="1" applyBorder="1" applyAlignment="1">
      <alignment vertical="center"/>
    </xf>
    <xf numFmtId="169" fontId="50" fillId="0" borderId="0" xfId="0" applyNumberFormat="1" applyFont="1" applyFill="1" applyBorder="1" applyAlignment="1">
      <alignment vertical="center"/>
    </xf>
    <xf numFmtId="180" fontId="50" fillId="0" borderId="13" xfId="0" applyNumberFormat="1" applyFont="1" applyFill="1" applyBorder="1" applyAlignment="1">
      <alignment vertical="center"/>
    </xf>
    <xf numFmtId="180" fontId="50" fillId="0" borderId="8" xfId="0" applyNumberFormat="1" applyFont="1" applyFill="1" applyBorder="1" applyAlignment="1">
      <alignment vertical="center"/>
    </xf>
    <xf numFmtId="0" fontId="46" fillId="0" borderId="3" xfId="0" applyFont="1" applyFill="1" applyBorder="1" applyAlignment="1">
      <alignment vertical="center"/>
    </xf>
    <xf numFmtId="180" fontId="50" fillId="0" borderId="6" xfId="0" applyNumberFormat="1" applyFont="1" applyFill="1" applyBorder="1" applyAlignment="1">
      <alignment vertical="center"/>
    </xf>
    <xf numFmtId="180" fontId="50" fillId="0" borderId="0" xfId="0" applyNumberFormat="1" applyFont="1" applyFill="1" applyBorder="1" applyAlignment="1">
      <alignment vertical="center"/>
    </xf>
    <xf numFmtId="179" fontId="50" fillId="0" borderId="6" xfId="0" applyNumberFormat="1" applyFont="1" applyFill="1" applyBorder="1" applyAlignment="1">
      <alignment vertical="center"/>
    </xf>
    <xf numFmtId="179" fontId="50" fillId="0" borderId="0" xfId="0" applyNumberFormat="1" applyFont="1" applyFill="1" applyBorder="1" applyAlignment="1">
      <alignment vertical="center"/>
    </xf>
    <xf numFmtId="169" fontId="50" fillId="0" borderId="8" xfId="0" applyNumberFormat="1" applyFont="1" applyFill="1" applyBorder="1" applyAlignment="1">
      <alignment vertical="center"/>
    </xf>
    <xf numFmtId="169" fontId="50" fillId="0" borderId="6" xfId="0" applyNumberFormat="1" applyFont="1" applyFill="1" applyBorder="1" applyAlignment="1">
      <alignment vertical="center"/>
    </xf>
    <xf numFmtId="182" fontId="50" fillId="0" borderId="6" xfId="0" applyNumberFormat="1" applyFont="1" applyFill="1" applyBorder="1" applyAlignment="1">
      <alignment vertical="center"/>
    </xf>
    <xf numFmtId="182" fontId="50" fillId="0" borderId="0" xfId="0" applyNumberFormat="1" applyFont="1" applyFill="1" applyBorder="1" applyAlignment="1">
      <alignment vertical="center"/>
    </xf>
    <xf numFmtId="187" fontId="50" fillId="0" borderId="0" xfId="0" applyNumberFormat="1" applyFont="1" applyFill="1" applyBorder="1" applyAlignment="1">
      <alignment vertical="center"/>
    </xf>
    <xf numFmtId="181" fontId="52" fillId="0" borderId="3" xfId="0" applyNumberFormat="1" applyFont="1" applyFill="1" applyBorder="1" applyAlignment="1">
      <alignment vertical="center"/>
    </xf>
    <xf numFmtId="169" fontId="44" fillId="0" borderId="0" xfId="0" applyNumberFormat="1" applyFont="1" applyFill="1"/>
    <xf numFmtId="169" fontId="46" fillId="0" borderId="5" xfId="0" applyNumberFormat="1" applyFont="1" applyFill="1" applyBorder="1" applyAlignment="1">
      <alignment vertical="center"/>
    </xf>
    <xf numFmtId="181" fontId="49" fillId="0" borderId="4" xfId="0" applyNumberFormat="1" applyFont="1" applyFill="1" applyBorder="1" applyAlignment="1">
      <alignment vertical="center"/>
    </xf>
    <xf numFmtId="182" fontId="50" fillId="0" borderId="12" xfId="0" applyNumberFormat="1" applyFont="1" applyFill="1" applyBorder="1" applyAlignment="1">
      <alignment vertical="center"/>
    </xf>
    <xf numFmtId="0" fontId="53" fillId="0" borderId="10" xfId="0" applyFont="1" applyFill="1" applyBorder="1" applyAlignment="1">
      <alignment vertical="center"/>
    </xf>
    <xf numFmtId="169" fontId="53" fillId="0" borderId="0" xfId="0" applyNumberFormat="1" applyFont="1" applyFill="1" applyBorder="1" applyAlignment="1">
      <alignment vertical="center"/>
    </xf>
    <xf numFmtId="169" fontId="53" fillId="0" borderId="7" xfId="0" applyNumberFormat="1" applyFont="1" applyFill="1" applyBorder="1" applyAlignment="1">
      <alignment vertical="center"/>
    </xf>
    <xf numFmtId="181" fontId="54" fillId="0" borderId="3" xfId="0" applyNumberFormat="1" applyFont="1" applyFill="1" applyBorder="1" applyAlignment="1">
      <alignment vertical="center"/>
    </xf>
    <xf numFmtId="181" fontId="54" fillId="0" borderId="10" xfId="0" applyNumberFormat="1" applyFont="1" applyFill="1" applyBorder="1" applyAlignment="1">
      <alignment vertical="center"/>
    </xf>
    <xf numFmtId="179" fontId="55" fillId="0" borderId="13" xfId="0" applyNumberFormat="1" applyFont="1" applyFill="1" applyBorder="1" applyAlignment="1">
      <alignment vertical="center"/>
    </xf>
    <xf numFmtId="169" fontId="53" fillId="0" borderId="13" xfId="0" applyNumberFormat="1" applyFont="1" applyFill="1" applyBorder="1" applyAlignment="1">
      <alignment vertical="center"/>
    </xf>
    <xf numFmtId="169" fontId="46" fillId="0" borderId="8" xfId="0" applyNumberFormat="1" applyFont="1" applyFill="1" applyBorder="1" applyAlignment="1">
      <alignment vertical="center"/>
    </xf>
    <xf numFmtId="169" fontId="46" fillId="0" borderId="9" xfId="0" applyNumberFormat="1" applyFont="1" applyFill="1" applyBorder="1" applyAlignment="1">
      <alignment vertical="center"/>
    </xf>
    <xf numFmtId="169" fontId="50" fillId="0" borderId="5" xfId="0" applyNumberFormat="1" applyFont="1" applyFill="1" applyBorder="1" applyAlignment="1">
      <alignment vertical="center"/>
    </xf>
    <xf numFmtId="169" fontId="46" fillId="0" borderId="4" xfId="0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165" fontId="56" fillId="0" borderId="0" xfId="0" applyNumberFormat="1" applyFont="1" applyAlignment="1">
      <alignment vertical="center"/>
    </xf>
    <xf numFmtId="0" fontId="4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0" xfId="0" applyFont="1"/>
    <xf numFmtId="165" fontId="56" fillId="0" borderId="0" xfId="0" applyNumberFormat="1" applyFont="1"/>
    <xf numFmtId="165" fontId="56" fillId="0" borderId="0" xfId="0" applyNumberFormat="1" applyFont="1" applyAlignment="1"/>
    <xf numFmtId="0" fontId="56" fillId="0" borderId="0" xfId="0" applyFont="1" applyFill="1" applyAlignment="1">
      <alignment horizontal="right"/>
    </xf>
    <xf numFmtId="0" fontId="57" fillId="0" borderId="0" xfId="0" applyFont="1" applyFill="1"/>
    <xf numFmtId="0" fontId="44" fillId="0" borderId="0" xfId="0" applyFont="1" applyFill="1" applyBorder="1" applyAlignment="1">
      <alignment horizontal="center" vertical="center" wrapText="1"/>
    </xf>
    <xf numFmtId="0" fontId="56" fillId="0" borderId="0" xfId="0" quotePrefix="1" applyFont="1"/>
    <xf numFmtId="0" fontId="56" fillId="0" borderId="0" xfId="0" applyFont="1" applyAlignment="1"/>
    <xf numFmtId="165" fontId="58" fillId="0" borderId="0" xfId="0" applyNumberFormat="1" applyFont="1"/>
    <xf numFmtId="0" fontId="44" fillId="0" borderId="0" xfId="0" applyFont="1" applyAlignment="1"/>
    <xf numFmtId="0" fontId="48" fillId="0" borderId="0" xfId="0" applyFont="1" applyAlignment="1"/>
    <xf numFmtId="165" fontId="44" fillId="0" borderId="0" xfId="0" applyNumberFormat="1" applyFont="1"/>
    <xf numFmtId="0" fontId="59" fillId="0" borderId="0" xfId="0" applyFont="1" applyAlignment="1">
      <alignment wrapText="1"/>
    </xf>
    <xf numFmtId="0" fontId="59" fillId="0" borderId="0" xfId="0" applyFont="1" applyAlignment="1">
      <alignment horizontal="center" wrapText="1"/>
    </xf>
    <xf numFmtId="14" fontId="59" fillId="0" borderId="0" xfId="0" applyNumberFormat="1" applyFont="1" applyAlignment="1">
      <alignment horizontal="right"/>
    </xf>
    <xf numFmtId="0" fontId="48" fillId="0" borderId="0" xfId="0" applyFont="1"/>
    <xf numFmtId="0" fontId="59" fillId="0" borderId="0" xfId="0" applyFont="1" applyBorder="1" applyAlignment="1">
      <alignment wrapText="1"/>
    </xf>
    <xf numFmtId="0" fontId="59" fillId="0" borderId="0" xfId="0" applyFont="1" applyBorder="1" applyAlignment="1">
      <alignment horizontal="right"/>
    </xf>
    <xf numFmtId="0" fontId="44" fillId="0" borderId="0" xfId="0" applyFont="1" applyBorder="1"/>
    <xf numFmtId="0" fontId="48" fillId="0" borderId="0" xfId="0" applyFont="1" applyBorder="1"/>
    <xf numFmtId="0" fontId="48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8" fillId="0" borderId="0" xfId="0" applyFont="1" applyBorder="1" applyAlignment="1"/>
    <xf numFmtId="0" fontId="51" fillId="0" borderId="0" xfId="0" applyFont="1" applyBorder="1" applyAlignment="1">
      <alignment horizontal="center"/>
    </xf>
    <xf numFmtId="165" fontId="45" fillId="0" borderId="0" xfId="0" applyNumberFormat="1" applyFont="1" applyBorder="1"/>
    <xf numFmtId="0" fontId="51" fillId="0" borderId="0" xfId="0" applyFont="1" applyBorder="1" applyAlignment="1"/>
    <xf numFmtId="3" fontId="48" fillId="0" borderId="0" xfId="0" applyNumberFormat="1" applyFont="1" applyBorder="1" applyAlignment="1"/>
    <xf numFmtId="168" fontId="51" fillId="0" borderId="0" xfId="0" applyNumberFormat="1" applyFont="1" applyBorder="1" applyAlignment="1">
      <alignment horizontal="center"/>
    </xf>
    <xf numFmtId="173" fontId="48" fillId="0" borderId="0" xfId="0" applyNumberFormat="1" applyFont="1" applyBorder="1"/>
    <xf numFmtId="168" fontId="51" fillId="0" borderId="0" xfId="0" applyNumberFormat="1" applyFont="1" applyBorder="1" applyAlignment="1"/>
    <xf numFmtId="173" fontId="48" fillId="0" borderId="0" xfId="0" applyNumberFormat="1" applyFont="1" applyBorder="1" applyAlignment="1">
      <alignment vertical="center"/>
    </xf>
    <xf numFmtId="173" fontId="48" fillId="0" borderId="0" xfId="0" applyNumberFormat="1" applyFont="1" applyBorder="1" applyAlignment="1"/>
    <xf numFmtId="0" fontId="59" fillId="0" borderId="0" xfId="0" applyFont="1" applyBorder="1"/>
    <xf numFmtId="3" fontId="59" fillId="0" borderId="0" xfId="0" applyNumberFormat="1" applyFont="1" applyBorder="1" applyAlignment="1"/>
    <xf numFmtId="168" fontId="60" fillId="0" borderId="0" xfId="0" applyNumberFormat="1" applyFont="1" applyBorder="1" applyAlignment="1">
      <alignment horizontal="center"/>
    </xf>
    <xf numFmtId="173" fontId="59" fillId="0" borderId="0" xfId="0" applyNumberFormat="1" applyFont="1" applyBorder="1" applyAlignment="1"/>
    <xf numFmtId="168" fontId="60" fillId="0" borderId="0" xfId="0" applyNumberFormat="1" applyFont="1" applyBorder="1" applyAlignment="1"/>
    <xf numFmtId="0" fontId="59" fillId="0" borderId="0" xfId="0" applyFont="1" applyBorder="1" applyAlignment="1"/>
    <xf numFmtId="0" fontId="60" fillId="0" borderId="0" xfId="0" applyFont="1" applyBorder="1" applyAlignment="1">
      <alignment horizontal="center"/>
    </xf>
    <xf numFmtId="168" fontId="48" fillId="0" borderId="0" xfId="0" applyNumberFormat="1" applyFont="1" applyBorder="1" applyAlignment="1">
      <alignment horizontal="center"/>
    </xf>
    <xf numFmtId="168" fontId="48" fillId="0" borderId="0" xfId="0" applyNumberFormat="1" applyFont="1" applyBorder="1" applyAlignment="1"/>
    <xf numFmtId="0" fontId="61" fillId="0" borderId="0" xfId="0" applyFont="1" applyBorder="1"/>
    <xf numFmtId="0" fontId="48" fillId="0" borderId="0" xfId="0" applyFont="1" applyBorder="1" applyAlignment="1">
      <alignment horizontal="left"/>
    </xf>
    <xf numFmtId="0" fontId="43" fillId="0" borderId="0" xfId="0" applyFont="1" applyAlignment="1"/>
    <xf numFmtId="0" fontId="46" fillId="0" borderId="2" xfId="0" applyFont="1" applyFill="1" applyBorder="1" applyAlignment="1">
      <alignment vertical="center"/>
    </xf>
    <xf numFmtId="0" fontId="46" fillId="0" borderId="4" xfId="3" applyFont="1" applyBorder="1" applyAlignment="1">
      <alignment vertical="center"/>
    </xf>
    <xf numFmtId="169" fontId="46" fillId="0" borderId="12" xfId="0" applyNumberFormat="1" applyFont="1" applyFill="1" applyBorder="1" applyAlignment="1">
      <alignment vertical="center"/>
    </xf>
    <xf numFmtId="169" fontId="46" fillId="0" borderId="5" xfId="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165" fontId="48" fillId="0" borderId="0" xfId="0" applyNumberFormat="1" applyFont="1" applyAlignment="1">
      <alignment vertical="center"/>
    </xf>
    <xf numFmtId="0" fontId="44" fillId="0" borderId="6" xfId="0" applyFont="1" applyFill="1" applyBorder="1"/>
    <xf numFmtId="0" fontId="44" fillId="0" borderId="12" xfId="0" applyFont="1" applyFill="1" applyBorder="1"/>
    <xf numFmtId="0" fontId="63" fillId="0" borderId="0" xfId="0" applyFont="1" applyFill="1" applyAlignment="1">
      <alignment horizontal="center"/>
    </xf>
    <xf numFmtId="0" fontId="64" fillId="0" borderId="0" xfId="0" applyFont="1" applyFill="1" applyBorder="1" applyAlignment="1">
      <alignment horizontal="center"/>
    </xf>
    <xf numFmtId="0" fontId="48" fillId="0" borderId="8" xfId="0" applyFont="1" applyFill="1" applyBorder="1" applyAlignment="1">
      <alignment horizontal="left"/>
    </xf>
    <xf numFmtId="169" fontId="48" fillId="0" borderId="0" xfId="0" applyNumberFormat="1" applyFont="1" applyFill="1" applyBorder="1" applyAlignment="1"/>
    <xf numFmtId="171" fontId="48" fillId="0" borderId="6" xfId="0" applyNumberFormat="1" applyFont="1" applyFill="1" applyBorder="1" applyAlignment="1"/>
    <xf numFmtId="169" fontId="48" fillId="0" borderId="0" xfId="0" applyNumberFormat="1" applyFont="1" applyFill="1" applyBorder="1"/>
    <xf numFmtId="0" fontId="59" fillId="0" borderId="9" xfId="0" applyFont="1" applyFill="1" applyBorder="1" applyAlignment="1">
      <alignment horizontal="left" vertical="center" wrapText="1"/>
    </xf>
    <xf numFmtId="169" fontId="59" fillId="0" borderId="5" xfId="0" applyNumberFormat="1" applyFont="1" applyFill="1" applyBorder="1" applyAlignment="1">
      <alignment vertical="center"/>
    </xf>
    <xf numFmtId="169" fontId="59" fillId="0" borderId="0" xfId="0" applyNumberFormat="1" applyFont="1" applyFill="1" applyBorder="1" applyAlignment="1">
      <alignment vertical="center"/>
    </xf>
    <xf numFmtId="169" fontId="48" fillId="0" borderId="0" xfId="0" applyNumberFormat="1" applyFont="1" applyFill="1" applyBorder="1" applyAlignment="1">
      <alignment vertical="center"/>
    </xf>
    <xf numFmtId="0" fontId="44" fillId="0" borderId="0" xfId="0" applyFont="1" applyFill="1" applyBorder="1"/>
    <xf numFmtId="170" fontId="51" fillId="0" borderId="3" xfId="0" applyNumberFormat="1" applyFont="1" applyFill="1" applyBorder="1" applyAlignment="1"/>
    <xf numFmtId="169" fontId="63" fillId="0" borderId="0" xfId="0" applyNumberFormat="1" applyFont="1" applyFill="1"/>
    <xf numFmtId="0" fontId="56" fillId="0" borderId="0" xfId="0" applyFont="1" applyFill="1" applyBorder="1" applyAlignment="1">
      <alignment horizontal="left" vertical="center"/>
    </xf>
    <xf numFmtId="169" fontId="56" fillId="0" borderId="0" xfId="0" applyNumberFormat="1" applyFont="1" applyFill="1" applyBorder="1" applyAlignment="1">
      <alignment vertical="center" wrapText="1"/>
    </xf>
    <xf numFmtId="165" fontId="44" fillId="0" borderId="0" xfId="0" applyNumberFormat="1" applyFont="1" applyFill="1"/>
    <xf numFmtId="0" fontId="56" fillId="0" borderId="0" xfId="0" applyFont="1" applyFill="1" applyBorder="1" applyAlignment="1">
      <alignment vertical="center"/>
    </xf>
    <xf numFmtId="0" fontId="56" fillId="0" borderId="0" xfId="0" applyFont="1" applyAlignment="1">
      <alignment horizontal="right"/>
    </xf>
    <xf numFmtId="0" fontId="48" fillId="0" borderId="11" xfId="0" applyFont="1" applyBorder="1"/>
    <xf numFmtId="0" fontId="48" fillId="0" borderId="1" xfId="0" applyFont="1" applyBorder="1" applyAlignment="1">
      <alignment horizontal="center"/>
    </xf>
    <xf numFmtId="0" fontId="48" fillId="0" borderId="1" xfId="0" applyFont="1" applyBorder="1" applyAlignment="1" applyProtection="1">
      <alignment horizontal="center" readingOrder="1"/>
      <protection locked="0"/>
    </xf>
    <xf numFmtId="0" fontId="48" fillId="0" borderId="2" xfId="0" applyFont="1" applyBorder="1" applyAlignment="1" applyProtection="1">
      <alignment horizontal="center" readingOrder="1"/>
      <protection locked="0"/>
    </xf>
    <xf numFmtId="0" fontId="48" fillId="0" borderId="1" xfId="0" applyFont="1" applyFill="1" applyBorder="1" applyAlignment="1" applyProtection="1">
      <alignment horizontal="center" readingOrder="1"/>
      <protection locked="0"/>
    </xf>
    <xf numFmtId="0" fontId="48" fillId="0" borderId="12" xfId="0" applyFont="1" applyBorder="1"/>
    <xf numFmtId="0" fontId="48" fillId="0" borderId="14" xfId="0" applyFont="1" applyBorder="1" applyAlignment="1">
      <alignment horizontal="center" vertical="center" wrapText="1" readingOrder="1"/>
    </xf>
    <xf numFmtId="0" fontId="48" fillId="0" borderId="6" xfId="0" applyFont="1" applyBorder="1"/>
    <xf numFmtId="0" fontId="48" fillId="0" borderId="7" xfId="0" applyFont="1" applyBorder="1" applyAlignment="1">
      <alignment horizontal="left"/>
    </xf>
    <xf numFmtId="175" fontId="48" fillId="0" borderId="13" xfId="0" applyNumberFormat="1" applyFont="1" applyFill="1" applyBorder="1"/>
    <xf numFmtId="169" fontId="48" fillId="0" borderId="10" xfId="0" applyNumberFormat="1" applyFont="1" applyFill="1" applyBorder="1"/>
    <xf numFmtId="170" fontId="51" fillId="0" borderId="3" xfId="0" applyNumberFormat="1" applyFont="1" applyFill="1" applyBorder="1" applyAlignment="1">
      <alignment vertical="center" readingOrder="1"/>
    </xf>
    <xf numFmtId="185" fontId="51" fillId="0" borderId="3" xfId="0" applyNumberFormat="1" applyFont="1" applyFill="1" applyBorder="1" applyAlignment="1">
      <alignment vertical="center" readingOrder="1"/>
    </xf>
    <xf numFmtId="0" fontId="48" fillId="0" borderId="8" xfId="0" applyFont="1" applyBorder="1" applyAlignment="1">
      <alignment horizontal="left"/>
    </xf>
    <xf numFmtId="175" fontId="48" fillId="0" borderId="0" xfId="0" applyNumberFormat="1" applyFont="1" applyFill="1" applyBorder="1"/>
    <xf numFmtId="169" fontId="48" fillId="0" borderId="3" xfId="0" applyNumberFormat="1" applyFont="1" applyFill="1" applyBorder="1"/>
    <xf numFmtId="175" fontId="59" fillId="0" borderId="5" xfId="0" applyNumberFormat="1" applyFont="1" applyFill="1" applyBorder="1" applyAlignment="1">
      <alignment vertical="center"/>
    </xf>
    <xf numFmtId="169" fontId="59" fillId="0" borderId="4" xfId="0" applyNumberFormat="1" applyFont="1" applyFill="1" applyBorder="1" applyAlignment="1">
      <alignment vertical="center"/>
    </xf>
    <xf numFmtId="170" fontId="60" fillId="0" borderId="3" xfId="0" applyNumberFormat="1" applyFont="1" applyFill="1" applyBorder="1" applyAlignment="1">
      <alignment vertical="center" readingOrder="1"/>
    </xf>
    <xf numFmtId="183" fontId="60" fillId="0" borderId="4" xfId="0" applyNumberFormat="1" applyFont="1" applyFill="1" applyBorder="1" applyAlignment="1">
      <alignment vertical="center" readingOrder="1"/>
    </xf>
    <xf numFmtId="0" fontId="56" fillId="0" borderId="0" xfId="0" applyFont="1" applyFill="1" applyBorder="1" applyAlignment="1"/>
    <xf numFmtId="0" fontId="44" fillId="0" borderId="11" xfId="0" applyFont="1" applyBorder="1"/>
    <xf numFmtId="0" fontId="48" fillId="0" borderId="2" xfId="0" applyFont="1" applyFill="1" applyBorder="1" applyAlignment="1" applyProtection="1">
      <alignment horizontal="center" readingOrder="1"/>
      <protection locked="0"/>
    </xf>
    <xf numFmtId="0" fontId="44" fillId="0" borderId="12" xfId="0" applyFont="1" applyBorder="1"/>
    <xf numFmtId="0" fontId="44" fillId="0" borderId="6" xfId="0" applyFont="1" applyBorder="1"/>
    <xf numFmtId="175" fontId="48" fillId="0" borderId="11" xfId="0" applyNumberFormat="1" applyFont="1" applyFill="1" applyBorder="1"/>
    <xf numFmtId="170" fontId="51" fillId="0" borderId="3" xfId="0" applyNumberFormat="1" applyFont="1" applyFill="1" applyBorder="1" applyAlignment="1">
      <alignment vertical="center"/>
    </xf>
    <xf numFmtId="185" fontId="51" fillId="0" borderId="3" xfId="0" applyNumberFormat="1" applyFont="1" applyFill="1" applyBorder="1" applyAlignment="1">
      <alignment vertical="center"/>
    </xf>
    <xf numFmtId="175" fontId="48" fillId="0" borderId="6" xfId="0" applyNumberFormat="1" applyFont="1" applyFill="1" applyBorder="1"/>
    <xf numFmtId="175" fontId="59" fillId="0" borderId="12" xfId="0" applyNumberFormat="1" applyFont="1" applyFill="1" applyBorder="1" applyAlignment="1">
      <alignment vertical="center"/>
    </xf>
    <xf numFmtId="170" fontId="60" fillId="0" borderId="4" xfId="0" applyNumberFormat="1" applyFont="1" applyFill="1" applyBorder="1" applyAlignment="1">
      <alignment vertical="center"/>
    </xf>
    <xf numFmtId="183" fontId="60" fillId="0" borderId="4" xfId="0" applyNumberFormat="1" applyFont="1" applyFill="1" applyBorder="1" applyAlignment="1">
      <alignment vertical="center"/>
    </xf>
    <xf numFmtId="0" fontId="44" fillId="0" borderId="0" xfId="0" applyFont="1" applyBorder="1" applyAlignment="1"/>
    <xf numFmtId="169" fontId="48" fillId="0" borderId="0" xfId="0" applyNumberFormat="1" applyFont="1" applyBorder="1"/>
    <xf numFmtId="0" fontId="59" fillId="0" borderId="0" xfId="0" applyFont="1" applyBorder="1" applyAlignment="1">
      <alignment horizontal="center" vertical="center" wrapText="1"/>
    </xf>
    <xf numFmtId="169" fontId="48" fillId="0" borderId="0" xfId="0" applyNumberFormat="1" applyFont="1" applyBorder="1" applyAlignment="1">
      <alignment vertical="center"/>
    </xf>
    <xf numFmtId="0" fontId="44" fillId="0" borderId="0" xfId="0" applyFont="1" applyBorder="1" applyAlignment="1">
      <alignment horizontal="center"/>
    </xf>
    <xf numFmtId="175" fontId="48" fillId="0" borderId="0" xfId="0" applyNumberFormat="1" applyFont="1" applyBorder="1"/>
    <xf numFmtId="175" fontId="44" fillId="0" borderId="0" xfId="0" applyNumberFormat="1" applyFont="1" applyBorder="1"/>
    <xf numFmtId="2" fontId="44" fillId="0" borderId="0" xfId="0" applyNumberFormat="1" applyFont="1" applyBorder="1"/>
    <xf numFmtId="0" fontId="65" fillId="0" borderId="0" xfId="0" applyFont="1" applyBorder="1" applyAlignment="1">
      <alignment horizontal="center" vertical="center" wrapText="1"/>
    </xf>
    <xf numFmtId="175" fontId="48" fillId="0" borderId="0" xfId="0" applyNumberFormat="1" applyFont="1" applyBorder="1" applyAlignment="1">
      <alignment vertical="center"/>
    </xf>
    <xf numFmtId="0" fontId="48" fillId="0" borderId="0" xfId="0" applyFont="1" applyFill="1" applyBorder="1" applyAlignment="1">
      <alignment horizontal="left"/>
    </xf>
    <xf numFmtId="0" fontId="59" fillId="0" borderId="5" xfId="0" applyFont="1" applyFill="1" applyBorder="1" applyAlignment="1">
      <alignment horizontal="left" vertical="center" wrapText="1"/>
    </xf>
    <xf numFmtId="0" fontId="48" fillId="0" borderId="13" xfId="0" applyFont="1" applyBorder="1" applyAlignment="1">
      <alignment horizontal="left"/>
    </xf>
    <xf numFmtId="0" fontId="48" fillId="0" borderId="3" xfId="0" applyFont="1" applyFill="1" applyBorder="1" applyAlignment="1">
      <alignment horizontal="left"/>
    </xf>
    <xf numFmtId="0" fontId="59" fillId="0" borderId="4" xfId="0" applyFont="1" applyFill="1" applyBorder="1" applyAlignment="1">
      <alignment horizontal="left" vertical="center" wrapText="1"/>
    </xf>
    <xf numFmtId="171" fontId="48" fillId="0" borderId="3" xfId="0" applyNumberFormat="1" applyFont="1" applyFill="1" applyBorder="1" applyAlignment="1"/>
    <xf numFmtId="171" fontId="59" fillId="0" borderId="4" xfId="0" applyNumberFormat="1" applyFont="1" applyFill="1" applyBorder="1" applyAlignment="1">
      <alignment vertical="center"/>
    </xf>
    <xf numFmtId="0" fontId="48" fillId="0" borderId="3" xfId="0" applyFont="1" applyFill="1" applyBorder="1" applyAlignment="1">
      <alignment horizontal="right"/>
    </xf>
    <xf numFmtId="0" fontId="59" fillId="0" borderId="4" xfId="0" applyFont="1" applyFill="1" applyBorder="1" applyAlignment="1">
      <alignment horizontal="right" vertical="center" wrapText="1"/>
    </xf>
    <xf numFmtId="0" fontId="48" fillId="0" borderId="0" xfId="0" applyFont="1" applyAlignment="1">
      <alignment horizontal="left"/>
    </xf>
    <xf numFmtId="0" fontId="48" fillId="0" borderId="0" xfId="0" applyFont="1" applyFill="1" applyBorder="1" applyAlignment="1">
      <alignment horizontal="left" vertical="center"/>
    </xf>
    <xf numFmtId="0" fontId="48" fillId="0" borderId="0" xfId="0" applyFont="1" applyFill="1"/>
    <xf numFmtId="0" fontId="48" fillId="0" borderId="10" xfId="0" applyFont="1" applyBorder="1" applyAlignment="1">
      <alignment horizontal="left"/>
    </xf>
    <xf numFmtId="0" fontId="48" fillId="0" borderId="3" xfId="0" applyFont="1" applyBorder="1" applyAlignment="1">
      <alignment horizontal="left"/>
    </xf>
    <xf numFmtId="0" fontId="48" fillId="0" borderId="6" xfId="0" applyFont="1" applyBorder="1" applyAlignment="1">
      <alignment horizontal="center" readingOrder="1"/>
    </xf>
    <xf numFmtId="0" fontId="48" fillId="0" borderId="0" xfId="0" applyFont="1" applyFill="1" applyBorder="1" applyAlignment="1"/>
    <xf numFmtId="0" fontId="48" fillId="0" borderId="0" xfId="0" applyFont="1" applyAlignment="1">
      <alignment horizontal="left" vertical="center"/>
    </xf>
    <xf numFmtId="181" fontId="49" fillId="0" borderId="0" xfId="0" applyNumberFormat="1" applyFont="1" applyFill="1" applyBorder="1" applyAlignment="1">
      <alignment vertical="center"/>
    </xf>
    <xf numFmtId="169" fontId="46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181" fontId="52" fillId="0" borderId="0" xfId="0" applyNumberFormat="1" applyFont="1" applyFill="1" applyBorder="1" applyAlignment="1">
      <alignment vertical="center"/>
    </xf>
    <xf numFmtId="181" fontId="54" fillId="0" borderId="0" xfId="0" applyNumberFormat="1" applyFont="1" applyFill="1" applyBorder="1" applyAlignment="1">
      <alignment vertical="center"/>
    </xf>
    <xf numFmtId="179" fontId="55" fillId="0" borderId="6" xfId="0" applyNumberFormat="1" applyFont="1" applyFill="1" applyBorder="1" applyAlignment="1">
      <alignment vertical="center"/>
    </xf>
    <xf numFmtId="169" fontId="50" fillId="0" borderId="12" xfId="0" applyNumberFormat="1" applyFont="1" applyFill="1" applyBorder="1" applyAlignment="1">
      <alignment vertical="center"/>
    </xf>
    <xf numFmtId="0" fontId="62" fillId="0" borderId="0" xfId="0" applyFont="1" applyAlignment="1">
      <alignment horizontal="centerContinuous"/>
    </xf>
    <xf numFmtId="0" fontId="43" fillId="0" borderId="0" xfId="0" applyFont="1" applyAlignment="1">
      <alignment horizontal="centerContinuous"/>
    </xf>
    <xf numFmtId="0" fontId="66" fillId="0" borderId="0" xfId="0" applyFont="1" applyAlignment="1">
      <alignment horizontal="centerContinuous"/>
    </xf>
    <xf numFmtId="0" fontId="48" fillId="0" borderId="0" xfId="0" applyFont="1" applyFill="1" applyAlignment="1">
      <alignment horizontal="left" vertical="center" indent="7"/>
    </xf>
    <xf numFmtId="0" fontId="48" fillId="0" borderId="1" xfId="0" applyFont="1" applyFill="1" applyBorder="1" applyAlignment="1">
      <alignment horizontal="center" wrapText="1"/>
    </xf>
    <xf numFmtId="0" fontId="48" fillId="0" borderId="2" xfId="0" applyFont="1" applyFill="1" applyBorder="1" applyAlignment="1">
      <alignment vertical="center"/>
    </xf>
    <xf numFmtId="0" fontId="65" fillId="0" borderId="0" xfId="0" applyFont="1" applyFill="1"/>
    <xf numFmtId="185" fontId="51" fillId="0" borderId="3" xfId="0" applyNumberFormat="1" applyFont="1" applyFill="1" applyBorder="1" applyAlignment="1"/>
    <xf numFmtId="0" fontId="48" fillId="0" borderId="2" xfId="0" applyFont="1" applyFill="1" applyBorder="1" applyAlignment="1">
      <alignment horizontal="center" wrapText="1"/>
    </xf>
    <xf numFmtId="169" fontId="59" fillId="0" borderId="9" xfId="0" applyNumberFormat="1" applyFont="1" applyFill="1" applyBorder="1" applyAlignment="1">
      <alignment vertical="center"/>
    </xf>
    <xf numFmtId="0" fontId="65" fillId="0" borderId="0" xfId="0" applyFont="1" applyAlignment="1"/>
    <xf numFmtId="0" fontId="48" fillId="0" borderId="14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vertical="center"/>
    </xf>
    <xf numFmtId="165" fontId="48" fillId="0" borderId="13" xfId="0" applyNumberFormat="1" applyFont="1" applyFill="1" applyBorder="1" applyAlignment="1">
      <alignment vertical="center"/>
    </xf>
    <xf numFmtId="186" fontId="48" fillId="0" borderId="13" xfId="0" applyNumberFormat="1" applyFont="1" applyFill="1" applyBorder="1" applyAlignment="1">
      <alignment vertical="center"/>
    </xf>
    <xf numFmtId="186" fontId="48" fillId="0" borderId="0" xfId="0" applyNumberFormat="1" applyFont="1" applyFill="1" applyBorder="1" applyAlignment="1">
      <alignment vertical="center"/>
    </xf>
    <xf numFmtId="166" fontId="48" fillId="0" borderId="3" xfId="0" applyNumberFormat="1" applyFont="1" applyFill="1" applyBorder="1" applyAlignment="1">
      <alignment vertical="center"/>
    </xf>
    <xf numFmtId="167" fontId="51" fillId="0" borderId="8" xfId="0" applyNumberFormat="1" applyFont="1" applyFill="1" applyBorder="1" applyAlignment="1">
      <alignment vertical="center"/>
    </xf>
    <xf numFmtId="177" fontId="51" fillId="0" borderId="13" xfId="0" applyNumberFormat="1" applyFont="1" applyFill="1" applyBorder="1" applyAlignment="1">
      <alignment vertical="center"/>
    </xf>
    <xf numFmtId="172" fontId="51" fillId="0" borderId="13" xfId="0" applyNumberFormat="1" applyFont="1" applyFill="1" applyBorder="1" applyAlignment="1">
      <alignment vertical="center"/>
    </xf>
    <xf numFmtId="172" fontId="51" fillId="0" borderId="7" xfId="0" applyNumberFormat="1" applyFont="1" applyFill="1" applyBorder="1" applyAlignment="1">
      <alignment vertical="center"/>
    </xf>
    <xf numFmtId="169" fontId="48" fillId="0" borderId="13" xfId="0" applyNumberFormat="1" applyFont="1" applyFill="1" applyBorder="1" applyAlignment="1">
      <alignment vertical="center"/>
    </xf>
    <xf numFmtId="169" fontId="48" fillId="0" borderId="7" xfId="0" applyNumberFormat="1" applyFont="1" applyFill="1" applyBorder="1" applyAlignment="1">
      <alignment vertical="center"/>
    </xf>
    <xf numFmtId="0" fontId="48" fillId="0" borderId="3" xfId="0" applyFont="1" applyFill="1" applyBorder="1" applyAlignment="1">
      <alignment vertical="center"/>
    </xf>
    <xf numFmtId="165" fontId="48" fillId="0" borderId="0" xfId="0" applyNumberFormat="1" applyFont="1" applyFill="1" applyBorder="1" applyAlignment="1">
      <alignment vertical="center"/>
    </xf>
    <xf numFmtId="177" fontId="51" fillId="0" borderId="0" xfId="0" applyNumberFormat="1" applyFont="1" applyFill="1" applyBorder="1" applyAlignment="1">
      <alignment vertical="center"/>
    </xf>
    <xf numFmtId="172" fontId="51" fillId="0" borderId="0" xfId="0" applyNumberFormat="1" applyFont="1" applyFill="1" applyBorder="1" applyAlignment="1">
      <alignment vertical="center"/>
    </xf>
    <xf numFmtId="172" fontId="51" fillId="0" borderId="8" xfId="0" applyNumberFormat="1" applyFont="1" applyFill="1" applyBorder="1" applyAlignment="1">
      <alignment vertical="center"/>
    </xf>
    <xf numFmtId="169" fontId="48" fillId="0" borderId="8" xfId="0" applyNumberFormat="1" applyFont="1" applyFill="1" applyBorder="1" applyAlignment="1">
      <alignment vertical="center"/>
    </xf>
    <xf numFmtId="165" fontId="48" fillId="0" borderId="5" xfId="0" applyNumberFormat="1" applyFont="1" applyFill="1" applyBorder="1" applyAlignment="1">
      <alignment vertical="center"/>
    </xf>
    <xf numFmtId="186" fontId="48" fillId="0" borderId="5" xfId="0" applyNumberFormat="1" applyFont="1" applyFill="1" applyBorder="1" applyAlignment="1">
      <alignment vertical="center"/>
    </xf>
    <xf numFmtId="169" fontId="48" fillId="0" borderId="5" xfId="0" applyNumberFormat="1" applyFont="1" applyFill="1" applyBorder="1" applyAlignment="1">
      <alignment vertical="center"/>
    </xf>
    <xf numFmtId="0" fontId="59" fillId="0" borderId="10" xfId="0" applyFont="1" applyFill="1" applyBorder="1" applyAlignment="1">
      <alignment vertical="center"/>
    </xf>
    <xf numFmtId="165" fontId="59" fillId="0" borderId="13" xfId="0" applyNumberFormat="1" applyFont="1" applyFill="1" applyBorder="1" applyAlignment="1">
      <alignment vertical="center"/>
    </xf>
    <xf numFmtId="186" fontId="59" fillId="0" borderId="0" xfId="0" applyNumberFormat="1" applyFont="1" applyFill="1" applyBorder="1" applyAlignment="1">
      <alignment vertical="center"/>
    </xf>
    <xf numFmtId="166" fontId="59" fillId="0" borderId="10" xfId="0" applyNumberFormat="1" applyFont="1" applyFill="1" applyBorder="1" applyAlignment="1">
      <alignment vertical="center"/>
    </xf>
    <xf numFmtId="167" fontId="60" fillId="0" borderId="10" xfId="0" applyNumberFormat="1" applyFont="1" applyFill="1" applyBorder="1" applyAlignment="1">
      <alignment vertical="center"/>
    </xf>
    <xf numFmtId="184" fontId="60" fillId="0" borderId="11" xfId="0" applyNumberFormat="1" applyFont="1" applyFill="1" applyBorder="1" applyAlignment="1">
      <alignment vertical="center"/>
    </xf>
    <xf numFmtId="172" fontId="60" fillId="0" borderId="13" xfId="0" applyNumberFormat="1" applyFont="1" applyFill="1" applyBorder="1" applyAlignment="1">
      <alignment vertical="center"/>
    </xf>
    <xf numFmtId="172" fontId="60" fillId="0" borderId="7" xfId="0" applyNumberFormat="1" applyFont="1" applyFill="1" applyBorder="1" applyAlignment="1">
      <alignment vertical="center"/>
    </xf>
    <xf numFmtId="169" fontId="59" fillId="0" borderId="13" xfId="0" applyNumberFormat="1" applyFont="1" applyFill="1" applyBorder="1" applyAlignment="1">
      <alignment vertical="center"/>
    </xf>
    <xf numFmtId="169" fontId="59" fillId="0" borderId="7" xfId="0" applyNumberFormat="1" applyFont="1" applyFill="1" applyBorder="1" applyAlignment="1">
      <alignment vertical="center"/>
    </xf>
    <xf numFmtId="177" fontId="51" fillId="0" borderId="5" xfId="0" applyNumberFormat="1" applyFont="1" applyFill="1" applyBorder="1" applyAlignment="1">
      <alignment vertical="center"/>
    </xf>
    <xf numFmtId="172" fontId="51" fillId="0" borderId="5" xfId="0" applyNumberFormat="1" applyFont="1" applyFill="1" applyBorder="1" applyAlignment="1">
      <alignment vertical="center"/>
    </xf>
    <xf numFmtId="172" fontId="51" fillId="0" borderId="9" xfId="0" applyNumberFormat="1" applyFont="1" applyFill="1" applyBorder="1" applyAlignment="1">
      <alignment vertical="center"/>
    </xf>
    <xf numFmtId="169" fontId="48" fillId="0" borderId="9" xfId="0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horizontal="right"/>
    </xf>
    <xf numFmtId="0" fontId="48" fillId="0" borderId="0" xfId="0" applyFont="1" applyFill="1" applyAlignment="1"/>
    <xf numFmtId="0" fontId="48" fillId="0" borderId="0" xfId="0" applyFont="1" applyFill="1" applyAlignment="1">
      <alignment horizontal="right"/>
    </xf>
    <xf numFmtId="164" fontId="44" fillId="0" borderId="0" xfId="0" applyNumberFormat="1" applyFont="1"/>
    <xf numFmtId="168" fontId="44" fillId="0" borderId="0" xfId="0" applyNumberFormat="1" applyFont="1"/>
    <xf numFmtId="169" fontId="44" fillId="0" borderId="0" xfId="0" applyNumberFormat="1" applyFont="1"/>
    <xf numFmtId="0" fontId="48" fillId="0" borderId="13" xfId="0" applyFont="1" applyFill="1" applyBorder="1" applyAlignment="1"/>
    <xf numFmtId="0" fontId="48" fillId="0" borderId="13" xfId="0" applyFont="1" applyFill="1" applyBorder="1" applyAlignment="1">
      <alignment vertical="center"/>
    </xf>
    <xf numFmtId="0" fontId="48" fillId="0" borderId="13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 wrapText="1"/>
    </xf>
    <xf numFmtId="169" fontId="48" fillId="0" borderId="0" xfId="0" applyNumberFormat="1" applyFont="1" applyFill="1"/>
    <xf numFmtId="165" fontId="48" fillId="0" borderId="0" xfId="0" applyNumberFormat="1" applyFont="1"/>
    <xf numFmtId="0" fontId="48" fillId="0" borderId="2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center"/>
    </xf>
    <xf numFmtId="0" fontId="48" fillId="0" borderId="13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center"/>
    </xf>
    <xf numFmtId="0" fontId="48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 wrapText="1"/>
    </xf>
    <xf numFmtId="169" fontId="53" fillId="0" borderId="8" xfId="0" applyNumberFormat="1" applyFont="1" applyFill="1" applyBorder="1" applyAlignment="1">
      <alignment vertical="center"/>
    </xf>
    <xf numFmtId="181" fontId="54" fillId="0" borderId="7" xfId="0" applyNumberFormat="1" applyFont="1" applyFill="1" applyBorder="1" applyAlignment="1">
      <alignment vertical="center"/>
    </xf>
    <xf numFmtId="181" fontId="49" fillId="0" borderId="9" xfId="0" applyNumberFormat="1" applyFont="1" applyFill="1" applyBorder="1" applyAlignment="1">
      <alignment vertical="center"/>
    </xf>
    <xf numFmtId="169" fontId="46" fillId="0" borderId="7" xfId="0" applyNumberFormat="1" applyFont="1" applyFill="1" applyBorder="1" applyAlignment="1">
      <alignment vertical="center"/>
    </xf>
    <xf numFmtId="180" fontId="55" fillId="0" borderId="13" xfId="0" applyNumberFormat="1" applyFont="1" applyFill="1" applyBorder="1" applyAlignment="1">
      <alignment vertical="center"/>
    </xf>
    <xf numFmtId="0" fontId="48" fillId="0" borderId="2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8" fillId="0" borderId="14" xfId="0" applyFont="1" applyFill="1" applyBorder="1" applyAlignment="1">
      <alignment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Continuous" vertical="center"/>
    </xf>
    <xf numFmtId="0" fontId="48" fillId="0" borderId="15" xfId="0" applyFont="1" applyBorder="1" applyAlignment="1">
      <alignment horizontal="centerContinuous" vertical="center"/>
    </xf>
    <xf numFmtId="0" fontId="48" fillId="0" borderId="14" xfId="0" applyFont="1" applyBorder="1" applyAlignment="1">
      <alignment horizontal="centerContinuous" vertical="center"/>
    </xf>
    <xf numFmtId="0" fontId="44" fillId="0" borderId="0" xfId="0" applyFont="1" applyFill="1" applyBorder="1" applyAlignment="1"/>
    <xf numFmtId="180" fontId="50" fillId="0" borderId="7" xfId="0" applyNumberFormat="1" applyFont="1" applyFill="1" applyBorder="1" applyAlignment="1">
      <alignment vertical="center"/>
    </xf>
    <xf numFmtId="179" fontId="50" fillId="0" borderId="8" xfId="0" applyNumberFormat="1" applyFont="1" applyFill="1" applyBorder="1" applyAlignment="1">
      <alignment vertical="center"/>
    </xf>
    <xf numFmtId="169" fontId="55" fillId="0" borderId="7" xfId="0" applyNumberFormat="1" applyFont="1" applyFill="1" applyBorder="1" applyAlignment="1">
      <alignment vertical="center"/>
    </xf>
    <xf numFmtId="179" fontId="50" fillId="0" borderId="9" xfId="0" applyNumberFormat="1" applyFont="1" applyFill="1" applyBorder="1" applyAlignment="1">
      <alignment vertical="center"/>
    </xf>
    <xf numFmtId="188" fontId="48" fillId="0" borderId="0" xfId="0" applyNumberFormat="1" applyFont="1" applyFill="1" applyBorder="1"/>
    <xf numFmtId="0" fontId="48" fillId="0" borderId="2" xfId="0" applyFont="1" applyBorder="1" applyAlignment="1">
      <alignment horizontal="center" vertical="center" wrapText="1" readingOrder="1"/>
    </xf>
    <xf numFmtId="0" fontId="44" fillId="0" borderId="0" xfId="0" applyFont="1" applyAlignment="1">
      <alignment horizontal="centerContinuous"/>
    </xf>
    <xf numFmtId="0" fontId="62" fillId="0" borderId="5" xfId="0" applyFont="1" applyBorder="1" applyAlignment="1">
      <alignment horizontal="centerContinuous" vertical="center"/>
    </xf>
    <xf numFmtId="0" fontId="62" fillId="0" borderId="0" xfId="0" applyFont="1" applyBorder="1" applyAlignment="1">
      <alignment horizontal="centerContinuous" vertical="center"/>
    </xf>
    <xf numFmtId="0" fontId="62" fillId="0" borderId="0" xfId="0" applyFont="1" applyAlignment="1">
      <alignment horizontal="centerContinuous" vertical="center"/>
    </xf>
    <xf numFmtId="171" fontId="59" fillId="0" borderId="6" xfId="0" applyNumberFormat="1" applyFont="1" applyFill="1" applyBorder="1" applyAlignment="1">
      <alignment vertical="center"/>
    </xf>
    <xf numFmtId="0" fontId="48" fillId="0" borderId="2" xfId="0" applyFont="1" applyFill="1" applyBorder="1" applyAlignment="1">
      <alignment horizontal="center" vertical="center" wrapText="1"/>
    </xf>
    <xf numFmtId="0" fontId="56" fillId="0" borderId="0" xfId="0" applyFont="1" applyFill="1"/>
    <xf numFmtId="0" fontId="48" fillId="0" borderId="2" xfId="0" applyFont="1" applyFill="1" applyBorder="1" applyAlignment="1">
      <alignment horizontal="center" vertical="center" wrapText="1" readingOrder="1"/>
    </xf>
    <xf numFmtId="170" fontId="44" fillId="0" borderId="0" xfId="0" applyNumberFormat="1" applyFont="1" applyFill="1"/>
    <xf numFmtId="170" fontId="48" fillId="0" borderId="0" xfId="0" applyNumberFormat="1" applyFont="1"/>
    <xf numFmtId="167" fontId="48" fillId="0" borderId="0" xfId="0" applyNumberFormat="1" applyFont="1"/>
    <xf numFmtId="167" fontId="44" fillId="0" borderId="0" xfId="0" applyNumberFormat="1" applyFont="1" applyFill="1"/>
    <xf numFmtId="177" fontId="44" fillId="0" borderId="0" xfId="0" applyNumberFormat="1" applyFont="1" applyFill="1"/>
    <xf numFmtId="172" fontId="44" fillId="0" borderId="0" xfId="0" applyNumberFormat="1" applyFont="1" applyFill="1"/>
    <xf numFmtId="0" fontId="44" fillId="0" borderId="0" xfId="0" applyFont="1" applyFill="1" applyBorder="1" applyAlignment="1">
      <alignment horizontal="center"/>
    </xf>
    <xf numFmtId="0" fontId="48" fillId="0" borderId="2" xfId="0" applyFont="1" applyFill="1" applyBorder="1" applyAlignment="1">
      <alignment horizontal="center" vertical="center" wrapText="1"/>
    </xf>
    <xf numFmtId="181" fontId="54" fillId="0" borderId="8" xfId="0" applyNumberFormat="1" applyFont="1" applyFill="1" applyBorder="1" applyAlignment="1">
      <alignment vertical="center"/>
    </xf>
    <xf numFmtId="189" fontId="46" fillId="0" borderId="0" xfId="0" applyNumberFormat="1" applyFont="1" applyFill="1" applyBorder="1" applyAlignment="1">
      <alignment vertical="center"/>
    </xf>
    <xf numFmtId="190" fontId="46" fillId="0" borderId="0" xfId="0" applyNumberFormat="1" applyFont="1" applyFill="1" applyBorder="1" applyAlignment="1">
      <alignment vertical="center"/>
    </xf>
    <xf numFmtId="181" fontId="44" fillId="0" borderId="0" xfId="0" applyNumberFormat="1" applyFont="1" applyFill="1"/>
    <xf numFmtId="169" fontId="55" fillId="0" borderId="13" xfId="0" applyNumberFormat="1" applyFont="1" applyFill="1" applyBorder="1" applyAlignment="1">
      <alignment vertical="center"/>
    </xf>
    <xf numFmtId="170" fontId="63" fillId="0" borderId="0" xfId="0" applyNumberFormat="1" applyFont="1" applyFill="1"/>
    <xf numFmtId="191" fontId="48" fillId="0" borderId="3" xfId="0" applyNumberFormat="1" applyFont="1" applyFill="1" applyBorder="1" applyAlignment="1">
      <alignment vertical="center"/>
    </xf>
    <xf numFmtId="0" fontId="48" fillId="0" borderId="0" xfId="0" applyFont="1" applyAlignment="1">
      <alignment horizontal="left" vertical="center" indent="7"/>
    </xf>
    <xf numFmtId="0" fontId="48" fillId="0" borderId="0" xfId="0" applyFont="1" applyFill="1" applyBorder="1" applyAlignment="1">
      <alignment horizontal="left" vertical="center" wrapText="1"/>
    </xf>
    <xf numFmtId="0" fontId="48" fillId="0" borderId="13" xfId="0" applyFont="1" applyFill="1" applyBorder="1" applyAlignment="1">
      <alignment horizontal="left" vertical="center"/>
    </xf>
    <xf numFmtId="0" fontId="59" fillId="0" borderId="1" xfId="0" applyFont="1" applyFill="1" applyBorder="1" applyAlignment="1" applyProtection="1">
      <alignment horizontal="center" readingOrder="1"/>
      <protection locked="0"/>
    </xf>
    <xf numFmtId="0" fontId="48" fillId="0" borderId="15" xfId="0" applyFont="1" applyFill="1" applyBorder="1" applyAlignment="1">
      <alignment horizontal="center" readingOrder="1"/>
    </xf>
    <xf numFmtId="0" fontId="48" fillId="0" borderId="7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15" xfId="0" applyFont="1" applyFill="1" applyBorder="1" applyAlignment="1">
      <alignment horizontal="center"/>
    </xf>
    <xf numFmtId="0" fontId="48" fillId="0" borderId="14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top"/>
    </xf>
    <xf numFmtId="0" fontId="25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readingOrder="1"/>
      <protection locked="0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wrapText="1"/>
    </xf>
    <xf numFmtId="0" fontId="39" fillId="0" borderId="13" xfId="0" applyFont="1" applyFill="1" applyBorder="1" applyAlignment="1">
      <alignment horizontal="center" wrapText="1"/>
    </xf>
    <xf numFmtId="0" fontId="39" fillId="0" borderId="7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9" fillId="0" borderId="6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8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/>
    </xf>
    <xf numFmtId="0" fontId="39" fillId="0" borderId="5" xfId="0" applyFont="1" applyFill="1" applyBorder="1" applyAlignment="1">
      <alignment horizontal="center"/>
    </xf>
    <xf numFmtId="0" fontId="39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wrapText="1"/>
    </xf>
  </cellXfs>
  <cellStyles count="4">
    <cellStyle name="Standard" xfId="0" builtinId="0"/>
    <cellStyle name="Standard 2" xfId="2" xr:uid="{00000000-0005-0000-0000-000001000000}"/>
    <cellStyle name="Standard 2 2" xfId="3" xr:uid="{00000000-0005-0000-0000-000002000000}"/>
    <cellStyle name="Standard 3" xfId="1" xr:uid="{00000000-0005-0000-0000-000003000000}"/>
  </cellStyles>
  <dxfs count="0"/>
  <tableStyles count="1" defaultTableStyle="TableStyleMedium9" defaultPivotStyle="PivotStyleLight16">
    <tableStyle name="Invisible" pivot="0" table="0" count="0" xr9:uid="{0C01EB5D-D607-400D-9884-B459831620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de-DE"/>
              <a:t>Ausbildungsverträge nach Ausbildungsbereichen</a:t>
            </a:r>
          </a:p>
        </c:rich>
      </c:tx>
      <c:layout>
        <c:manualLayout>
          <c:xMode val="edge"/>
          <c:yMode val="edge"/>
          <c:x val="0.34158429664377066"/>
          <c:y val="8.0001082338934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31683168316849E-2"/>
          <c:y val="0.48000625008138126"/>
          <c:w val="0.75495049504950507"/>
          <c:h val="0.29333715282751077"/>
        </c:manualLayout>
      </c:layout>
      <c:lineChart>
        <c:grouping val="standard"/>
        <c:varyColors val="0"/>
        <c:ser>
          <c:idx val="0"/>
          <c:order val="0"/>
          <c:tx>
            <c:strRef>
              <c:f>'Abg. AV nach Ausbildungsbereich'!$B$67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'Abg. AV nach Ausbildungsbereich'!$D$67:$J$67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B-45E7-BECC-A1F8A4D89CE8}"/>
            </c:ext>
          </c:extLst>
        </c:ser>
        <c:ser>
          <c:idx val="1"/>
          <c:order val="1"/>
          <c:tx>
            <c:strRef>
              <c:f>'Abg. AV nach Ausbildungsbereich'!$B$68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'Abg. AV nach Ausbildungsbereich'!$D$68:$J$68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B-45E7-BECC-A1F8A4D89CE8}"/>
            </c:ext>
          </c:extLst>
        </c:ser>
        <c:ser>
          <c:idx val="2"/>
          <c:order val="2"/>
          <c:tx>
            <c:strRef>
              <c:f>'Abg. AV nach Ausbildungsbereich'!$B$69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'Abg. AV nach Ausbildungsbereich'!$D$69:$J$69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EB-45E7-BECC-A1F8A4D89CE8}"/>
            </c:ext>
          </c:extLst>
        </c:ser>
        <c:ser>
          <c:idx val="3"/>
          <c:order val="3"/>
          <c:tx>
            <c:strRef>
              <c:f>'Abg. AV nach Ausbildungsbereich'!$B$70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'Abg. AV nach Ausbildungsbereich'!$D$70:$J$70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EB-45E7-BECC-A1F8A4D89CE8}"/>
            </c:ext>
          </c:extLst>
        </c:ser>
        <c:ser>
          <c:idx val="4"/>
          <c:order val="4"/>
          <c:tx>
            <c:strRef>
              <c:f>'Abg. AV nach Ausbildungsbereich'!$B$71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'Abg. AV nach Ausbildungsbereich'!$D$71:$J$71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EB-45E7-BECC-A1F8A4D89CE8}"/>
            </c:ext>
          </c:extLst>
        </c:ser>
        <c:ser>
          <c:idx val="5"/>
          <c:order val="5"/>
          <c:tx>
            <c:strRef>
              <c:f>'Abg. AV nach Ausbildungsbereich'!$B$72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'Abg. AV nach Ausbildungsbereich'!$D$72:$J$72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EB-45E7-BECC-A1F8A4D8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67360"/>
        <c:axId val="101969280"/>
      </c:lineChart>
      <c:catAx>
        <c:axId val="1019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10196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69280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101967360"/>
        <c:crosses val="autoZero"/>
        <c:crossBetween val="between"/>
        <c:minorUnit val="10"/>
      </c:valAx>
      <c:spPr>
        <a:solidFill>
          <a:srgbClr val="FFFF99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484559110962203"/>
          <c:y val="0.42268041237113402"/>
          <c:w val="0.31587625810276176"/>
          <c:h val="0.5257731958762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de-DE"/>
              <a:t>Ausbildungsverträge nach Ausbildungsbereichen</a:t>
            </a:r>
          </a:p>
        </c:rich>
      </c:tx>
      <c:layout>
        <c:manualLayout>
          <c:xMode val="edge"/>
          <c:yMode val="edge"/>
          <c:x val="0.36721991701244827"/>
          <c:y val="8.0001082338934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016597510373467E-2"/>
          <c:y val="0.48000625008138126"/>
          <c:w val="0.76970954356846499"/>
          <c:h val="0.29333715282751077"/>
        </c:manualLayout>
      </c:layout>
      <c:lineChart>
        <c:grouping val="standard"/>
        <c:varyColors val="0"/>
        <c:ser>
          <c:idx val="0"/>
          <c:order val="0"/>
          <c:tx>
            <c:strRef>
              <c:f>'Schaubild1 - 2019'!$A$64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'Schaubild1 - 2019'!$B$64:$H$64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1-4073-BA05-75F0B9934BD7}"/>
            </c:ext>
          </c:extLst>
        </c:ser>
        <c:ser>
          <c:idx val="1"/>
          <c:order val="1"/>
          <c:tx>
            <c:strRef>
              <c:f>'Schaubild1 - 2019'!$A$65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'Schaubild1 - 2019'!$B$65:$H$65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1-4073-BA05-75F0B9934BD7}"/>
            </c:ext>
          </c:extLst>
        </c:ser>
        <c:ser>
          <c:idx val="2"/>
          <c:order val="2"/>
          <c:tx>
            <c:strRef>
              <c:f>'Schaubild1 - 2019'!$A$66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'Schaubild1 - 2019'!$B$66:$H$66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1-4073-BA05-75F0B9934BD7}"/>
            </c:ext>
          </c:extLst>
        </c:ser>
        <c:ser>
          <c:idx val="3"/>
          <c:order val="3"/>
          <c:tx>
            <c:strRef>
              <c:f>'Schaubild1 - 2019'!$A$67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'Schaubild1 - 2019'!$B$67:$H$67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81-4073-BA05-75F0B9934BD7}"/>
            </c:ext>
          </c:extLst>
        </c:ser>
        <c:ser>
          <c:idx val="4"/>
          <c:order val="4"/>
          <c:tx>
            <c:strRef>
              <c:f>'Schaubild1 - 2019'!$A$68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'Schaubild1 - 2019'!$B$68:$H$68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81-4073-BA05-75F0B9934BD7}"/>
            </c:ext>
          </c:extLst>
        </c:ser>
        <c:ser>
          <c:idx val="5"/>
          <c:order val="5"/>
          <c:tx>
            <c:strRef>
              <c:f>'Schaubild1 - 2019'!$A$69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'Schaubild1 - 2019'!$B$69:$H$69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81-4073-BA05-75F0B9934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15840"/>
        <c:axId val="93317760"/>
      </c:lineChart>
      <c:catAx>
        <c:axId val="933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331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17760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3315840"/>
        <c:crosses val="autoZero"/>
        <c:crossBetween val="between"/>
        <c:minorUnit val="10"/>
      </c:valAx>
      <c:spPr>
        <a:solidFill>
          <a:srgbClr val="FFFF99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24572084091141"/>
          <c:y val="0.42268041237113402"/>
          <c:w val="0.265560529000265"/>
          <c:h val="0.5257731958762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Neu abgeschlossene Ausbildungsverträge nach Wirtschaftsbereichen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2000 = 100</a:t>
            </a:r>
          </a:p>
        </c:rich>
      </c:tx>
      <c:layout>
        <c:manualLayout>
          <c:xMode val="edge"/>
          <c:yMode val="edge"/>
          <c:x val="0.24377187546039714"/>
          <c:y val="3.1968243586948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418862478023962E-2"/>
          <c:y val="0.1567798232047628"/>
          <c:w val="0.8504053782364297"/>
          <c:h val="0.63983117037619441"/>
        </c:manualLayout>
      </c:layout>
      <c:lineChart>
        <c:grouping val="standard"/>
        <c:varyColors val="0"/>
        <c:ser>
          <c:idx val="0"/>
          <c:order val="0"/>
          <c:tx>
            <c:strRef>
              <c:f>'Anlage 2 - 2019'!$B$39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009900"/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2 - 2019'!$C$39:$M$39</c:f>
              <c:numCache>
                <c:formatCode>#\ ##0.0\ </c:formatCode>
                <c:ptCount val="11"/>
                <c:pt idx="0">
                  <c:v>99.696787562907616</c:v>
                </c:pt>
                <c:pt idx="1">
                  <c:v>98.990787006719117</c:v>
                </c:pt>
                <c:pt idx="2">
                  <c:v>102.50105406690409</c:v>
                </c:pt>
                <c:pt idx="3">
                  <c:v>99.462650148466452</c:v>
                </c:pt>
                <c:pt idx="4">
                  <c:v>94.870506759484357</c:v>
                </c:pt>
                <c:pt idx="5">
                  <c:v>93.216294528719956</c:v>
                </c:pt>
                <c:pt idx="6">
                  <c:v>92.172992563221584</c:v>
                </c:pt>
                <c:pt idx="7">
                  <c:v>90.994231787069509</c:v>
                </c:pt>
                <c:pt idx="8">
                  <c:v>90.985261004907017</c:v>
                </c:pt>
                <c:pt idx="9">
                  <c:v>92.647546939617669</c:v>
                </c:pt>
                <c:pt idx="10">
                  <c:v>91.081248374045728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2-4FCB-ABEE-44D9EF87D1B4}"/>
            </c:ext>
          </c:extLst>
        </c:ser>
        <c:ser>
          <c:idx val="1"/>
          <c:order val="1"/>
          <c:tx>
            <c:strRef>
              <c:f>'Schaubild1 - 2019'!$A$41</c:f>
              <c:strCache>
                <c:ptCount val="1"/>
                <c:pt idx="0">
                  <c:v>Handwerk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4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2 - 2019'!$C$40:$M$40</c:f>
              <c:numCache>
                <c:formatCode>#\ ##0.0\ </c:formatCode>
                <c:ptCount val="11"/>
                <c:pt idx="0">
                  <c:v>77.993503173218642</c:v>
                </c:pt>
                <c:pt idx="1">
                  <c:v>77.790477336301024</c:v>
                </c:pt>
                <c:pt idx="2">
                  <c:v>77.453604836526608</c:v>
                </c:pt>
                <c:pt idx="3">
                  <c:v>73.854783890275812</c:v>
                </c:pt>
                <c:pt idx="4">
                  <c:v>71.253045387553769</c:v>
                </c:pt>
                <c:pt idx="5">
                  <c:v>70.800372965981893</c:v>
                </c:pt>
                <c:pt idx="6">
                  <c:v>70.940235209191812</c:v>
                </c:pt>
                <c:pt idx="7">
                  <c:v>71.068066291695487</c:v>
                </c:pt>
                <c:pt idx="8">
                  <c:v>72.045598099076614</c:v>
                </c:pt>
                <c:pt idx="9">
                  <c:v>72.842662495864289</c:v>
                </c:pt>
                <c:pt idx="10">
                  <c:v>71.623003579270303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2-4FCB-ABEE-44D9EF87D1B4}"/>
            </c:ext>
          </c:extLst>
        </c:ser>
        <c:ser>
          <c:idx val="2"/>
          <c:order val="2"/>
          <c:tx>
            <c:strRef>
              <c:f>'Schaubild1 - 2019'!$A$42</c:f>
              <c:strCache>
                <c:ptCount val="1"/>
                <c:pt idx="0">
                  <c:v>Öffentlicher Dienst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2 - 2019'!$C$41:$M$41</c:f>
              <c:numCache>
                <c:formatCode>#\ ##0.0\ </c:formatCode>
                <c:ptCount val="11"/>
                <c:pt idx="0">
                  <c:v>88.116332819722643</c:v>
                </c:pt>
                <c:pt idx="1">
                  <c:v>87.018489984591682</c:v>
                </c:pt>
                <c:pt idx="2">
                  <c:v>79.622496147919875</c:v>
                </c:pt>
                <c:pt idx="3">
                  <c:v>77.099383667180277</c:v>
                </c:pt>
                <c:pt idx="4">
                  <c:v>78.428351309707239</c:v>
                </c:pt>
                <c:pt idx="5">
                  <c:v>79.718798151001536</c:v>
                </c:pt>
                <c:pt idx="6">
                  <c:v>85.265793528505398</c:v>
                </c:pt>
                <c:pt idx="7">
                  <c:v>88.540061633281965</c:v>
                </c:pt>
                <c:pt idx="8">
                  <c:v>91.506163328197232</c:v>
                </c:pt>
                <c:pt idx="9">
                  <c:v>92.758089368258865</c:v>
                </c:pt>
                <c:pt idx="10">
                  <c:v>96.899075500770422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2-4FCB-ABEE-44D9EF87D1B4}"/>
            </c:ext>
          </c:extLst>
        </c:ser>
        <c:ser>
          <c:idx val="3"/>
          <c:order val="3"/>
          <c:tx>
            <c:strRef>
              <c:f>'Schaubild1 - 2019'!$A$43</c:f>
              <c:strCache>
                <c:ptCount val="1"/>
                <c:pt idx="0">
                  <c:v>Landwirtschaft</c:v>
                </c:pt>
              </c:strCache>
            </c:strRef>
          </c:tx>
          <c:spPr>
            <a:ln w="25400">
              <a:solidFill>
                <a:srgbClr val="0099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9900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2 - 2019'!$C$42:$M$42</c:f>
              <c:numCache>
                <c:formatCode>#\ ##0.0\ </c:formatCode>
                <c:ptCount val="11"/>
                <c:pt idx="0">
                  <c:v>99.389250814332243</c:v>
                </c:pt>
                <c:pt idx="1">
                  <c:v>94.482899022801305</c:v>
                </c:pt>
                <c:pt idx="2">
                  <c:v>91.490228013029309</c:v>
                </c:pt>
                <c:pt idx="3">
                  <c:v>89.983713355048863</c:v>
                </c:pt>
                <c:pt idx="4">
                  <c:v>89.291530944625407</c:v>
                </c:pt>
                <c:pt idx="5">
                  <c:v>89.332247557003257</c:v>
                </c:pt>
                <c:pt idx="6">
                  <c:v>91.958469055374593</c:v>
                </c:pt>
                <c:pt idx="7">
                  <c:v>92.060260586319217</c:v>
                </c:pt>
                <c:pt idx="8">
                  <c:v>92.976384364820845</c:v>
                </c:pt>
                <c:pt idx="9">
                  <c:v>91.368078175895761</c:v>
                </c:pt>
                <c:pt idx="10">
                  <c:v>90.716612377850169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B2-4FCB-ABEE-44D9EF87D1B4}"/>
            </c:ext>
          </c:extLst>
        </c:ser>
        <c:ser>
          <c:idx val="4"/>
          <c:order val="4"/>
          <c:tx>
            <c:strRef>
              <c:f>'Schaubild1 - 2019'!$A$44</c:f>
              <c:strCache>
                <c:ptCount val="1"/>
                <c:pt idx="0">
                  <c:v>Sonstige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2 - 2019'!$C$43:$M$43</c:f>
              <c:numCache>
                <c:formatCode>#\ ##0.0\ </c:formatCode>
                <c:ptCount val="11"/>
                <c:pt idx="0">
                  <c:v>81.676321695109863</c:v>
                </c:pt>
                <c:pt idx="1">
                  <c:v>80.481185741871514</c:v>
                </c:pt>
                <c:pt idx="2">
                  <c:v>80.382025990292789</c:v>
                </c:pt>
                <c:pt idx="3">
                  <c:v>80.094984604143832</c:v>
                </c:pt>
                <c:pt idx="4">
                  <c:v>77.87693752935651</c:v>
                </c:pt>
                <c:pt idx="5">
                  <c:v>77.68383696049267</c:v>
                </c:pt>
                <c:pt idx="6">
                  <c:v>79.275611920045932</c:v>
                </c:pt>
                <c:pt idx="7">
                  <c:v>81.488440060539631</c:v>
                </c:pt>
                <c:pt idx="8">
                  <c:v>82.360002087573719</c:v>
                </c:pt>
                <c:pt idx="9">
                  <c:v>84.134439747403576</c:v>
                </c:pt>
                <c:pt idx="10">
                  <c:v>85.507019466624911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B2-4FCB-ABEE-44D9EF87D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97568"/>
        <c:axId val="94399488"/>
      </c:lineChart>
      <c:catAx>
        <c:axId val="943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39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99488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.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39756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025650372763234"/>
          <c:y val="0.85365949683118891"/>
          <c:w val="0.67806295847634435"/>
          <c:h val="7.0731707317073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&amp;LBundesministerium für 
Ernährung und Landwirtschaft 
Referat 723 
BLE (BZL Referat 424)&amp;R&amp;D</c:oddHeader>
      <c:oddFooter>&amp;L&amp;8Erhebungen Stand: 30. September.&amp;R&amp;8Quelle: BIBB</c:oddFooter>
    </c:headerFooter>
    <c:pageMargins b="0.59055118110236227" l="0.39370078740157483" r="0.39370078740157483" t="1.1811023622047245" header="0.51181102362204722" footer="0.31496062992125984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de-DE"/>
              <a:t>Ausbildungsverträge nach Ausbildungsbereichen</a:t>
            </a:r>
          </a:p>
        </c:rich>
      </c:tx>
      <c:layout>
        <c:manualLayout>
          <c:xMode val="edge"/>
          <c:yMode val="edge"/>
          <c:x val="0.36721991701244827"/>
          <c:y val="8.0001082338934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016597510373488E-2"/>
          <c:y val="0.48000625008138126"/>
          <c:w val="0.76970954356846544"/>
          <c:h val="0.29333715282751077"/>
        </c:manualLayout>
      </c:layout>
      <c:lineChart>
        <c:grouping val="standard"/>
        <c:varyColors val="0"/>
        <c:ser>
          <c:idx val="0"/>
          <c:order val="0"/>
          <c:tx>
            <c:strRef>
              <c:f>'Schaubild1 - 2020 Index 2010'!$A$63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val>
            <c:numRef>
              <c:f>'Schaubild1 - 2020 Index 2010'!$B$63:$H$63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2-4BBF-8D28-F10F1E2CEED6}"/>
            </c:ext>
          </c:extLst>
        </c:ser>
        <c:ser>
          <c:idx val="1"/>
          <c:order val="1"/>
          <c:tx>
            <c:strRef>
              <c:f>'Schaubild1 - 2020 Index 2010'!$A$64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'Schaubild1 - 2020 Index 2010'!$B$64:$H$64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2-4BBF-8D28-F10F1E2CEED6}"/>
            </c:ext>
          </c:extLst>
        </c:ser>
        <c:ser>
          <c:idx val="2"/>
          <c:order val="2"/>
          <c:tx>
            <c:strRef>
              <c:f>'Schaubild1 - 2020 Index 2010'!$A$65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'Schaubild1 - 2020 Index 2010'!$B$65:$H$65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2-4BBF-8D28-F10F1E2CEED6}"/>
            </c:ext>
          </c:extLst>
        </c:ser>
        <c:ser>
          <c:idx val="3"/>
          <c:order val="3"/>
          <c:tx>
            <c:strRef>
              <c:f>'Schaubild1 - 2020 Index 2010'!$A$66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'Schaubild1 - 2020 Index 2010'!$B$66:$H$66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A2-4BBF-8D28-F10F1E2CEED6}"/>
            </c:ext>
          </c:extLst>
        </c:ser>
        <c:ser>
          <c:idx val="4"/>
          <c:order val="4"/>
          <c:tx>
            <c:strRef>
              <c:f>'Schaubild1 - 2020 Index 2010'!$A$67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val>
            <c:numRef>
              <c:f>'Schaubild1 - 2020 Index 2010'!$B$67:$H$67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A2-4BBF-8D28-F10F1E2CEED6}"/>
            </c:ext>
          </c:extLst>
        </c:ser>
        <c:ser>
          <c:idx val="5"/>
          <c:order val="5"/>
          <c:tx>
            <c:strRef>
              <c:f>'Schaubild1 - 2020 Index 2010'!$A$68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'Schaubild1 - 2020 Index 2010'!$B$68:$H$68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A2-4BBF-8D28-F10F1E2C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43168"/>
        <c:axId val="94753536"/>
      </c:lineChart>
      <c:catAx>
        <c:axId val="947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475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53536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4743168"/>
        <c:crosses val="autoZero"/>
        <c:crossBetween val="between"/>
        <c:minorUnit val="10"/>
      </c:valAx>
      <c:spPr>
        <a:solidFill>
          <a:srgbClr val="FFFF99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986259497645753"/>
          <c:y val="0.41237113402061859"/>
          <c:w val="0.265560529000265"/>
          <c:h val="0.5257731958762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de-DE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Neu abgeschlossene Ausbildungsverträge nach Wirtschaftsbereichen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2010 = 100</a:t>
            </a:r>
          </a:p>
        </c:rich>
      </c:tx>
      <c:layout>
        <c:manualLayout>
          <c:xMode val="edge"/>
          <c:yMode val="edge"/>
          <c:x val="0.22544733421976901"/>
          <c:y val="2.9661093932247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418862478023989E-2"/>
          <c:y val="0.1567798232047628"/>
          <c:w val="0.8504053782364297"/>
          <c:h val="0.63983117037619475"/>
        </c:manualLayout>
      </c:layout>
      <c:lineChart>
        <c:grouping val="standard"/>
        <c:varyColors val="0"/>
        <c:ser>
          <c:idx val="0"/>
          <c:order val="0"/>
          <c:tx>
            <c:strRef>
              <c:f>'Schaubild1 - 2020 Index 2010'!$A$39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009900"/>
                </a:solidFill>
                <a:prstDash val="solid"/>
              </a:ln>
            </c:spPr>
          </c:marker>
          <c:cat>
            <c:numRef>
              <c:f>'Anlage 2 - 2020'!$C$52:$M$52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2 - 2020'!$C$54:$M$54</c:f>
              <c:numCache>
                <c:formatCode>#\ ##0.0\ </c:formatCode>
                <c:ptCount val="11"/>
                <c:pt idx="0">
                  <c:v>100</c:v>
                </c:pt>
                <c:pt idx="1">
                  <c:v>103.54605430093885</c:v>
                </c:pt>
                <c:pt idx="2">
                  <c:v>100.47667379562837</c:v>
                </c:pt>
                <c:pt idx="3">
                  <c:v>95.837713415739302</c:v>
                </c:pt>
                <c:pt idx="4">
                  <c:v>94.166636459201797</c:v>
                </c:pt>
                <c:pt idx="5">
                  <c:v>93.112698009932217</c:v>
                </c:pt>
                <c:pt idx="6">
                  <c:v>91.92191974480734</c:v>
                </c:pt>
                <c:pt idx="7">
                  <c:v>91.912857505346722</c:v>
                </c:pt>
                <c:pt idx="8">
                  <c:v>93.59209047739877</c:v>
                </c:pt>
                <c:pt idx="9">
                  <c:v>92.009823467575302</c:v>
                </c:pt>
                <c:pt idx="10">
                  <c:v>79.205785333671656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7-4D0F-8EBC-27D44E2016A4}"/>
            </c:ext>
          </c:extLst>
        </c:ser>
        <c:ser>
          <c:idx val="1"/>
          <c:order val="1"/>
          <c:tx>
            <c:strRef>
              <c:f>'Schaubild1 - 2020 Index 2010'!$A$40</c:f>
              <c:strCache>
                <c:ptCount val="1"/>
                <c:pt idx="0">
                  <c:v>Handwerk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'Anlage 2 - 2020'!$C$52:$M$52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2 - 2020'!$C$55:$M$55</c:f>
              <c:numCache>
                <c:formatCode>#\ ##0.0\ </c:formatCode>
                <c:ptCount val="11"/>
                <c:pt idx="0">
                  <c:v>100</c:v>
                </c:pt>
                <c:pt idx="1">
                  <c:v>99.566948923172106</c:v>
                </c:pt>
                <c:pt idx="2">
                  <c:v>94.940648803309742</c:v>
                </c:pt>
                <c:pt idx="3">
                  <c:v>91.59610254030855</c:v>
                </c:pt>
                <c:pt idx="4">
                  <c:v>91.014190155821055</c:v>
                </c:pt>
                <c:pt idx="5">
                  <c:v>91.193983683254075</c:v>
                </c:pt>
                <c:pt idx="6">
                  <c:v>91.358311100800364</c:v>
                </c:pt>
                <c:pt idx="7">
                  <c:v>92.614932529095626</c:v>
                </c:pt>
                <c:pt idx="8">
                  <c:v>93.639562309090209</c:v>
                </c:pt>
                <c:pt idx="9">
                  <c:v>92.071685419324908</c:v>
                </c:pt>
                <c:pt idx="10">
                  <c:v>85.189266519738624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7-4D0F-8EBC-27D44E2016A4}"/>
            </c:ext>
          </c:extLst>
        </c:ser>
        <c:ser>
          <c:idx val="2"/>
          <c:order val="2"/>
          <c:tx>
            <c:strRef>
              <c:f>'Schaubild1 - 2020 Index 2010'!$A$41</c:f>
              <c:strCache>
                <c:ptCount val="1"/>
                <c:pt idx="0">
                  <c:v>Öffentlicher Dienst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cat>
            <c:numRef>
              <c:f>'Anlage 2 - 2020'!$C$52:$M$52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2 - 2020'!$C$56:$M$56</c:f>
              <c:numCache>
                <c:formatCode>#\ ##0.0\ </c:formatCode>
                <c:ptCount val="11"/>
                <c:pt idx="0">
                  <c:v>100</c:v>
                </c:pt>
                <c:pt idx="1">
                  <c:v>91.500664010624163</c:v>
                </c:pt>
                <c:pt idx="2">
                  <c:v>88.601150951748565</c:v>
                </c:pt>
                <c:pt idx="3">
                  <c:v>90.128375387339531</c:v>
                </c:pt>
                <c:pt idx="4">
                  <c:v>91.611332447985831</c:v>
                </c:pt>
                <c:pt idx="5">
                  <c:v>97.985834440017712</c:v>
                </c:pt>
                <c:pt idx="6">
                  <c:v>101.7485613103143</c:v>
                </c:pt>
                <c:pt idx="7">
                  <c:v>105.15714918105357</c:v>
                </c:pt>
                <c:pt idx="8">
                  <c:v>106.5958388667552</c:v>
                </c:pt>
                <c:pt idx="9">
                  <c:v>111.3103142983621</c:v>
                </c:pt>
                <c:pt idx="10">
                  <c:v>108.05666223992917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7-4D0F-8EBC-27D44E2016A4}"/>
            </c:ext>
          </c:extLst>
        </c:ser>
        <c:ser>
          <c:idx val="3"/>
          <c:order val="3"/>
          <c:tx>
            <c:strRef>
              <c:f>'Schaubild1 - 2020 Index 2010'!$A$42</c:f>
              <c:strCache>
                <c:ptCount val="1"/>
                <c:pt idx="0">
                  <c:v>Landwirtschaft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x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'Anlage 2 - 2020'!$C$52:$M$52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2 - 2020'!$C$57:$M$57</c:f>
              <c:numCache>
                <c:formatCode>#\ ##0.0\ </c:formatCode>
                <c:ptCount val="11"/>
                <c:pt idx="0">
                  <c:v>100</c:v>
                </c:pt>
                <c:pt idx="1">
                  <c:v>96.832579185520359</c:v>
                </c:pt>
                <c:pt idx="2">
                  <c:v>95.238095238095241</c:v>
                </c:pt>
                <c:pt idx="3">
                  <c:v>94.505494505494511</c:v>
                </c:pt>
                <c:pt idx="4">
                  <c:v>94.54858866623573</c:v>
                </c:pt>
                <c:pt idx="5">
                  <c:v>97.328162034044382</c:v>
                </c:pt>
                <c:pt idx="6">
                  <c:v>97.435897435897431</c:v>
                </c:pt>
                <c:pt idx="7">
                  <c:v>98.405516052574882</c:v>
                </c:pt>
                <c:pt idx="8">
                  <c:v>96.703296703296701</c:v>
                </c:pt>
                <c:pt idx="9">
                  <c:v>96.01379013143719</c:v>
                </c:pt>
                <c:pt idx="10">
                  <c:v>96.875673346261578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47-4D0F-8EBC-27D44E2016A4}"/>
            </c:ext>
          </c:extLst>
        </c:ser>
        <c:ser>
          <c:idx val="4"/>
          <c:order val="4"/>
          <c:tx>
            <c:strRef>
              <c:f>'Schaubild1 - 2020 Index 2010'!$A$43</c:f>
              <c:strCache>
                <c:ptCount val="1"/>
                <c:pt idx="0">
                  <c:v>Sonstige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'Anlage 2 - 2020'!$C$52:$M$52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2 - 2020'!$C$58:$M$58</c:f>
              <c:numCache>
                <c:formatCode>#\ ##0.0\ </c:formatCode>
                <c:ptCount val="11"/>
                <c:pt idx="0">
                  <c:v>100</c:v>
                </c:pt>
                <c:pt idx="1">
                  <c:v>99.876791388366513</c:v>
                </c:pt>
                <c:pt idx="2">
                  <c:v>99.520134881006413</c:v>
                </c:pt>
                <c:pt idx="3">
                  <c:v>96.764152778678422</c:v>
                </c:pt>
                <c:pt idx="4">
                  <c:v>96.524220219181629</c:v>
                </c:pt>
                <c:pt idx="5">
                  <c:v>98.502042669087601</c:v>
                </c:pt>
                <c:pt idx="6">
                  <c:v>101.25154010764543</c:v>
                </c:pt>
                <c:pt idx="7">
                  <c:v>102.33447895726607</c:v>
                </c:pt>
                <c:pt idx="8">
                  <c:v>104.53926463912846</c:v>
                </c:pt>
                <c:pt idx="9">
                  <c:v>106.16691524544453</c:v>
                </c:pt>
                <c:pt idx="10">
                  <c:v>97.15971726865962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47-4D0F-8EBC-27D44E201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76320"/>
        <c:axId val="94811264"/>
      </c:lineChart>
      <c:catAx>
        <c:axId val="947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81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81126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.0\ " sourceLinked="1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776320"/>
        <c:crosses val="autoZero"/>
        <c:crossBetween val="between"/>
        <c:majorUnit val="5"/>
        <c:minorUnit val="1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490674318507896"/>
          <c:y val="0.87401729803459638"/>
          <c:w val="0.67934002869440491"/>
          <c:h val="7.08663139548501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&amp;LBundesministerium für 
Ernährung und Landwirtschaft 
Referat 723 
BLE (BZL Referat 424)&amp;R&amp;D</c:oddHeader>
      <c:oddFooter>&amp;L&amp;8Erhebungen Stand: 30. September.&amp;R&amp;8Quelle: BIBB</c:oddFooter>
    </c:headerFooter>
    <c:pageMargins b="0.59055118110236227" l="0.39370078740157483" r="0.39370078740157483" t="1.1811023622047245" header="0.51181102362204722" footer="0.31496062992125984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de-DE"/>
              <a:t>Ausbildungsverträge nach Ausbildungsbereichen</a:t>
            </a:r>
          </a:p>
        </c:rich>
      </c:tx>
      <c:layout>
        <c:manualLayout>
          <c:xMode val="edge"/>
          <c:yMode val="edge"/>
          <c:x val="0.36721991701244827"/>
          <c:y val="8.0001082338934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016597510373488E-2"/>
          <c:y val="0.48000625008138126"/>
          <c:w val="0.76970954356846544"/>
          <c:h val="0.29333715282751077"/>
        </c:manualLayout>
      </c:layout>
      <c:lineChart>
        <c:grouping val="standard"/>
        <c:varyColors val="0"/>
        <c:ser>
          <c:idx val="0"/>
          <c:order val="0"/>
          <c:tx>
            <c:strRef>
              <c:f>'Schaubild2 - 2019'!$A$63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val>
            <c:numRef>
              <c:f>'Schaubild2 - 2019'!$B$63:$H$63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B-4F24-A47A-1212320F8F01}"/>
            </c:ext>
          </c:extLst>
        </c:ser>
        <c:ser>
          <c:idx val="1"/>
          <c:order val="1"/>
          <c:tx>
            <c:strRef>
              <c:f>'Schaubild2 - 2019'!$A$64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'Schaubild2 - 2019'!$B$64:$H$64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B-4F24-A47A-1212320F8F01}"/>
            </c:ext>
          </c:extLst>
        </c:ser>
        <c:ser>
          <c:idx val="2"/>
          <c:order val="2"/>
          <c:tx>
            <c:strRef>
              <c:f>'Schaubild2 - 2019'!$A$65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'Schaubild2 - 2019'!$B$65:$H$65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B-4F24-A47A-1212320F8F01}"/>
            </c:ext>
          </c:extLst>
        </c:ser>
        <c:ser>
          <c:idx val="3"/>
          <c:order val="3"/>
          <c:tx>
            <c:strRef>
              <c:f>'Schaubild2 - 2019'!$A$66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'Schaubild2 - 2019'!$B$66:$H$66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BB-4F24-A47A-1212320F8F01}"/>
            </c:ext>
          </c:extLst>
        </c:ser>
        <c:ser>
          <c:idx val="4"/>
          <c:order val="4"/>
          <c:tx>
            <c:strRef>
              <c:f>'Schaubild2 - 2019'!$A$67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val>
            <c:numRef>
              <c:f>'Schaubild2 - 2019'!$B$67:$H$67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BB-4F24-A47A-1212320F8F01}"/>
            </c:ext>
          </c:extLst>
        </c:ser>
        <c:ser>
          <c:idx val="5"/>
          <c:order val="5"/>
          <c:tx>
            <c:strRef>
              <c:f>'Schaubild2 - 2019'!$A$68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'Schaubild2 - 2019'!$B$68:$H$68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BB-4F24-A47A-1212320F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43168"/>
        <c:axId val="94753536"/>
      </c:lineChart>
      <c:catAx>
        <c:axId val="947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475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53536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4743168"/>
        <c:crosses val="autoZero"/>
        <c:crossBetween val="between"/>
        <c:minorUnit val="10"/>
      </c:valAx>
      <c:spPr>
        <a:solidFill>
          <a:srgbClr val="FFFF99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986259497645753"/>
          <c:y val="0.41237113402061859"/>
          <c:w val="0.265560529000265"/>
          <c:h val="0.5257731958762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de-DE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Neu abgeschlossene Ausbildungsverträge nach Wirtschaftsbereichen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2010 = 100</a:t>
            </a:r>
          </a:p>
        </c:rich>
      </c:tx>
      <c:layout>
        <c:manualLayout>
          <c:xMode val="edge"/>
          <c:yMode val="edge"/>
          <c:x val="0.22544733421976901"/>
          <c:y val="2.9661093932247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418862478023989E-2"/>
          <c:y val="0.1567798232047628"/>
          <c:w val="0.8504053782364297"/>
          <c:h val="0.63983117037619475"/>
        </c:manualLayout>
      </c:layout>
      <c:lineChart>
        <c:grouping val="standard"/>
        <c:varyColors val="0"/>
        <c:ser>
          <c:idx val="0"/>
          <c:order val="0"/>
          <c:tx>
            <c:strRef>
              <c:f>'Schaubild2 - 2019'!$A$39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009900"/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2 - 2019'!$C$54:$M$54</c:f>
              <c:numCache>
                <c:formatCode>#\ ##0.0\ </c:formatCode>
                <c:ptCount val="11"/>
                <c:pt idx="0">
                  <c:v>100.71319824555044</c:v>
                </c:pt>
                <c:pt idx="1">
                  <c:v>100</c:v>
                </c:pt>
                <c:pt idx="2">
                  <c:v>103.54605430093885</c:v>
                </c:pt>
                <c:pt idx="3">
                  <c:v>100.47667379562837</c:v>
                </c:pt>
                <c:pt idx="4">
                  <c:v>100</c:v>
                </c:pt>
                <c:pt idx="5">
                  <c:v>94.166636459201797</c:v>
                </c:pt>
                <c:pt idx="6">
                  <c:v>93.112698009932217</c:v>
                </c:pt>
                <c:pt idx="7">
                  <c:v>91.92191974480734</c:v>
                </c:pt>
                <c:pt idx="8">
                  <c:v>91.912857505346722</c:v>
                </c:pt>
                <c:pt idx="9">
                  <c:v>93.59209047739877</c:v>
                </c:pt>
                <c:pt idx="10">
                  <c:v>92.009823467575302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8-4FF2-8523-E6942E9D383A}"/>
            </c:ext>
          </c:extLst>
        </c:ser>
        <c:ser>
          <c:idx val="1"/>
          <c:order val="1"/>
          <c:tx>
            <c:strRef>
              <c:f>'Schaubild2 - 2019'!$A$40</c:f>
              <c:strCache>
                <c:ptCount val="1"/>
                <c:pt idx="0">
                  <c:v>Handwerk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2 - 2019'!$C$55:$M$55</c:f>
              <c:numCache>
                <c:formatCode>#\ ##0.0\ </c:formatCode>
                <c:ptCount val="11"/>
                <c:pt idx="0">
                  <c:v>100.26099060433825</c:v>
                </c:pt>
                <c:pt idx="1">
                  <c:v>100</c:v>
                </c:pt>
                <c:pt idx="2">
                  <c:v>99.566948923172106</c:v>
                </c:pt>
                <c:pt idx="3">
                  <c:v>94.940648803309742</c:v>
                </c:pt>
                <c:pt idx="4">
                  <c:v>100</c:v>
                </c:pt>
                <c:pt idx="5">
                  <c:v>91.014190155821055</c:v>
                </c:pt>
                <c:pt idx="6">
                  <c:v>91.193983683254075</c:v>
                </c:pt>
                <c:pt idx="7">
                  <c:v>91.358311100800364</c:v>
                </c:pt>
                <c:pt idx="8">
                  <c:v>92.614932529095626</c:v>
                </c:pt>
                <c:pt idx="9">
                  <c:v>93.639562309090209</c:v>
                </c:pt>
                <c:pt idx="10">
                  <c:v>92.071685419324908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8-4FF2-8523-E6942E9D383A}"/>
            </c:ext>
          </c:extLst>
        </c:ser>
        <c:ser>
          <c:idx val="2"/>
          <c:order val="2"/>
          <c:tx>
            <c:strRef>
              <c:f>'Schaubild2 - 2019'!$A$41</c:f>
              <c:strCache>
                <c:ptCount val="1"/>
                <c:pt idx="0">
                  <c:v>Öffentlicher Dienst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2 - 2019'!$C$56:$M$56</c:f>
              <c:numCache>
                <c:formatCode>#\ ##0.0\ </c:formatCode>
                <c:ptCount val="11"/>
                <c:pt idx="0">
                  <c:v>101.26162018592298</c:v>
                </c:pt>
                <c:pt idx="1">
                  <c:v>100</c:v>
                </c:pt>
                <c:pt idx="2">
                  <c:v>91.500664010624163</c:v>
                </c:pt>
                <c:pt idx="3">
                  <c:v>88.601150951748565</c:v>
                </c:pt>
                <c:pt idx="4">
                  <c:v>100</c:v>
                </c:pt>
                <c:pt idx="5">
                  <c:v>91.611332447985831</c:v>
                </c:pt>
                <c:pt idx="6">
                  <c:v>97.985834440017712</c:v>
                </c:pt>
                <c:pt idx="7">
                  <c:v>101.7485613103143</c:v>
                </c:pt>
                <c:pt idx="8">
                  <c:v>105.15714918105357</c:v>
                </c:pt>
                <c:pt idx="9">
                  <c:v>106.5958388667552</c:v>
                </c:pt>
                <c:pt idx="10">
                  <c:v>111.35458167330677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8-4FF2-8523-E6942E9D383A}"/>
            </c:ext>
          </c:extLst>
        </c:ser>
        <c:ser>
          <c:idx val="3"/>
          <c:order val="3"/>
          <c:tx>
            <c:strRef>
              <c:f>'Schaubild2 - 2019'!$A$42</c:f>
              <c:strCache>
                <c:ptCount val="1"/>
                <c:pt idx="0">
                  <c:v>Landwirtschaft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x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2 - 2019'!$C$57:$M$57</c:f>
              <c:numCache>
                <c:formatCode>#\ ##0.0\ </c:formatCode>
                <c:ptCount val="11"/>
                <c:pt idx="0">
                  <c:v>105.19284636931695</c:v>
                </c:pt>
                <c:pt idx="1">
                  <c:v>100</c:v>
                </c:pt>
                <c:pt idx="2">
                  <c:v>96.832579185520359</c:v>
                </c:pt>
                <c:pt idx="3">
                  <c:v>95.238095238095241</c:v>
                </c:pt>
                <c:pt idx="4">
                  <c:v>100</c:v>
                </c:pt>
                <c:pt idx="5">
                  <c:v>94.54858866623573</c:v>
                </c:pt>
                <c:pt idx="6">
                  <c:v>97.328162034044382</c:v>
                </c:pt>
                <c:pt idx="7">
                  <c:v>97.435897435897431</c:v>
                </c:pt>
                <c:pt idx="8">
                  <c:v>98.405516052574882</c:v>
                </c:pt>
                <c:pt idx="9">
                  <c:v>96.703296703296701</c:v>
                </c:pt>
                <c:pt idx="10">
                  <c:v>96.01379013143719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8-4FF2-8523-E6942E9D383A}"/>
            </c:ext>
          </c:extLst>
        </c:ser>
        <c:ser>
          <c:idx val="4"/>
          <c:order val="4"/>
          <c:tx>
            <c:strRef>
              <c:f>'Schaubild2 - 2019'!$A$43</c:f>
              <c:strCache>
                <c:ptCount val="1"/>
                <c:pt idx="0">
                  <c:v>Sonstige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'Anlage 2 - 2019'!$C$37:$M$37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'Anlage 2 - 2019'!$C$58:$M$58</c:f>
              <c:numCache>
                <c:formatCode>#\ ##0.0\ </c:formatCode>
                <c:ptCount val="11"/>
                <c:pt idx="0">
                  <c:v>101.48498800337202</c:v>
                </c:pt>
                <c:pt idx="1">
                  <c:v>100</c:v>
                </c:pt>
                <c:pt idx="2">
                  <c:v>99.876791388366513</c:v>
                </c:pt>
                <c:pt idx="3">
                  <c:v>99.520134881006413</c:v>
                </c:pt>
                <c:pt idx="4">
                  <c:v>100</c:v>
                </c:pt>
                <c:pt idx="5">
                  <c:v>96.524220219181629</c:v>
                </c:pt>
                <c:pt idx="6">
                  <c:v>98.502042669087601</c:v>
                </c:pt>
                <c:pt idx="7">
                  <c:v>101.25154010764543</c:v>
                </c:pt>
                <c:pt idx="8">
                  <c:v>102.33447895726607</c:v>
                </c:pt>
                <c:pt idx="9">
                  <c:v>104.53926463912846</c:v>
                </c:pt>
                <c:pt idx="10">
                  <c:v>106.24473121068672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E8-4FF2-8523-E6942E9D3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76320"/>
        <c:axId val="94811264"/>
      </c:lineChart>
      <c:catAx>
        <c:axId val="947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81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811264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.0\ " sourceLinked="1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776320"/>
        <c:crosses val="autoZero"/>
        <c:crossBetween val="between"/>
        <c:majorUnit val="5"/>
        <c:minorUnit val="1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490674318507896"/>
          <c:y val="0.87401729803459638"/>
          <c:w val="0.67934002869440491"/>
          <c:h val="7.08663139548501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&amp;LBundesministerium für 
Ernährung und Landwirtschaft 
Referat 723 
BLE (BZL Referat 424)&amp;R&amp;D</c:oddHeader>
      <c:oddFooter>&amp;L&amp;8Erhebungen Stand: 30. September.&amp;R&amp;8Quelle: BIBB</c:oddFooter>
    </c:headerFooter>
    <c:pageMargins b="0.59055118110236227" l="0.39370078740157483" r="0.39370078740157483" t="1.1811023622047245" header="0.51181102362204722" footer="0.31496062992125984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de-DE"/>
              <a:t>Ausbildungsverträge nach Ausbildungsbereichen</a:t>
            </a:r>
          </a:p>
        </c:rich>
      </c:tx>
      <c:layout>
        <c:manualLayout>
          <c:xMode val="edge"/>
          <c:yMode val="edge"/>
          <c:x val="0.34158429664377066"/>
          <c:y val="8.0001082338934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31683168316849E-2"/>
          <c:y val="0.48000625008138126"/>
          <c:w val="0.75495049504950507"/>
          <c:h val="0.29333715282751077"/>
        </c:manualLayout>
      </c:layout>
      <c:lineChart>
        <c:grouping val="standard"/>
        <c:varyColors val="0"/>
        <c:ser>
          <c:idx val="0"/>
          <c:order val="0"/>
          <c:tx>
            <c:strRef>
              <c:f>'Anlage 2 - 2020'!$B$71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'Anlage 2 - 2020'!$C$71:$I$71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0-4E41-938A-F2C26AED8373}"/>
            </c:ext>
          </c:extLst>
        </c:ser>
        <c:ser>
          <c:idx val="1"/>
          <c:order val="1"/>
          <c:tx>
            <c:strRef>
              <c:f>'Anlage 2 - 2020'!$B$72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'Anlage 2 - 2020'!$C$72:$I$72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0-4E41-938A-F2C26AED8373}"/>
            </c:ext>
          </c:extLst>
        </c:ser>
        <c:ser>
          <c:idx val="2"/>
          <c:order val="2"/>
          <c:tx>
            <c:strRef>
              <c:f>'Anlage 2 - 2020'!$B$73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'Anlage 2 - 2020'!$C$73:$I$73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0-4E41-938A-F2C26AED8373}"/>
            </c:ext>
          </c:extLst>
        </c:ser>
        <c:ser>
          <c:idx val="3"/>
          <c:order val="3"/>
          <c:tx>
            <c:strRef>
              <c:f>'Anlage 2 - 2020'!$B$74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'Anlage 2 - 2020'!$C$74:$I$74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30-4E41-938A-F2C26AED8373}"/>
            </c:ext>
          </c:extLst>
        </c:ser>
        <c:ser>
          <c:idx val="4"/>
          <c:order val="4"/>
          <c:tx>
            <c:strRef>
              <c:f>'Anlage 2 - 2020'!$B$75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'Anlage 2 - 2020'!$C$75:$I$75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30-4E41-938A-F2C26AED8373}"/>
            </c:ext>
          </c:extLst>
        </c:ser>
        <c:ser>
          <c:idx val="5"/>
          <c:order val="5"/>
          <c:tx>
            <c:strRef>
              <c:f>'Anlage 2 - 2020'!$B$76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'Anlage 2 - 2020'!$C$76:$I$76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30-4E41-938A-F2C26AED8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67360"/>
        <c:axId val="101969280"/>
      </c:lineChart>
      <c:catAx>
        <c:axId val="1019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10196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69280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101967360"/>
        <c:crosses val="autoZero"/>
        <c:crossBetween val="between"/>
        <c:minorUnit val="10"/>
      </c:valAx>
      <c:spPr>
        <a:solidFill>
          <a:srgbClr val="FFFF99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484559110962203"/>
          <c:y val="0.42268041237113402"/>
          <c:w val="0.31587625810276176"/>
          <c:h val="0.5257731958762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de-DE"/>
              <a:t>Ausbildungsverträge nach Ausbildungsbereichen</a:t>
            </a:r>
          </a:p>
        </c:rich>
      </c:tx>
      <c:layout>
        <c:manualLayout>
          <c:xMode val="edge"/>
          <c:yMode val="edge"/>
          <c:x val="0.34158429664377066"/>
          <c:y val="8.0001082338934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31683168316849E-2"/>
          <c:y val="0.48000625008138126"/>
          <c:w val="0.75495049504950507"/>
          <c:h val="0.29333715282751077"/>
        </c:manualLayout>
      </c:layout>
      <c:lineChart>
        <c:grouping val="standard"/>
        <c:varyColors val="0"/>
        <c:ser>
          <c:idx val="0"/>
          <c:order val="0"/>
          <c:tx>
            <c:strRef>
              <c:f>'Anlage 2 - 2019'!$B$71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'Anlage 2 - 2019'!$C$71:$I$71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4-4D6B-A050-2CD80D48422E}"/>
            </c:ext>
          </c:extLst>
        </c:ser>
        <c:ser>
          <c:idx val="1"/>
          <c:order val="1"/>
          <c:tx>
            <c:strRef>
              <c:f>'Anlage 2 - 2019'!$B$72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'Anlage 2 - 2019'!$C$72:$I$72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4-4D6B-A050-2CD80D48422E}"/>
            </c:ext>
          </c:extLst>
        </c:ser>
        <c:ser>
          <c:idx val="2"/>
          <c:order val="2"/>
          <c:tx>
            <c:strRef>
              <c:f>'Anlage 2 - 2019'!$B$73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'Anlage 2 - 2019'!$C$73:$I$73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4-4D6B-A050-2CD80D48422E}"/>
            </c:ext>
          </c:extLst>
        </c:ser>
        <c:ser>
          <c:idx val="3"/>
          <c:order val="3"/>
          <c:tx>
            <c:strRef>
              <c:f>'Anlage 2 - 2019'!$B$74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'Anlage 2 - 2019'!$C$74:$I$74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44-4D6B-A050-2CD80D48422E}"/>
            </c:ext>
          </c:extLst>
        </c:ser>
        <c:ser>
          <c:idx val="4"/>
          <c:order val="4"/>
          <c:tx>
            <c:strRef>
              <c:f>'Anlage 2 - 2019'!$B$75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'Anlage 2 - 2019'!$C$75:$I$75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44-4D6B-A050-2CD80D48422E}"/>
            </c:ext>
          </c:extLst>
        </c:ser>
        <c:ser>
          <c:idx val="5"/>
          <c:order val="5"/>
          <c:tx>
            <c:strRef>
              <c:f>'Anlage 2 - 2019'!$B$76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'Anlage 2 - 2019'!$C$76:$I$76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44-4D6B-A050-2CD80D484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67360"/>
        <c:axId val="101969280"/>
      </c:lineChart>
      <c:catAx>
        <c:axId val="1019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10196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69280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101967360"/>
        <c:crosses val="autoZero"/>
        <c:crossBetween val="between"/>
        <c:minorUnit val="10"/>
      </c:valAx>
      <c:spPr>
        <a:solidFill>
          <a:srgbClr val="FFFF99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484559110962203"/>
          <c:y val="0.42268041237113402"/>
          <c:w val="0.31587625810276176"/>
          <c:h val="0.5257731958762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de-DE"/>
              <a:t>Ausbildungsverträge nach Ausbildungsbereichen</a:t>
            </a:r>
          </a:p>
        </c:rich>
      </c:tx>
      <c:layout>
        <c:manualLayout>
          <c:xMode val="edge"/>
          <c:yMode val="edge"/>
          <c:x val="0.36721991701244827"/>
          <c:y val="8.0001082338934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016597510373467E-2"/>
          <c:y val="0.48000625008138126"/>
          <c:w val="0.76970954356846499"/>
          <c:h val="0.29333715282751077"/>
        </c:manualLayout>
      </c:layout>
      <c:lineChart>
        <c:grouping val="standard"/>
        <c:varyColors val="0"/>
        <c:ser>
          <c:idx val="0"/>
          <c:order val="0"/>
          <c:tx>
            <c:strRef>
              <c:f>'Schaubild1 - 2025 Index 2020'!$A$48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'Schaubild1 - 2025 Index 2020'!$B$48:$H$48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1-4853-9763-2DA7585F2461}"/>
            </c:ext>
          </c:extLst>
        </c:ser>
        <c:ser>
          <c:idx val="1"/>
          <c:order val="1"/>
          <c:tx>
            <c:strRef>
              <c:f>'Schaubild1 - 2025 Index 2020'!$A$49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'Schaubild1 - 2025 Index 2020'!$B$49:$H$49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1-4853-9763-2DA7585F2461}"/>
            </c:ext>
          </c:extLst>
        </c:ser>
        <c:ser>
          <c:idx val="2"/>
          <c:order val="2"/>
          <c:tx>
            <c:strRef>
              <c:f>'Schaubild1 - 2025 Index 2020'!$A$50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'Schaubild1 - 2025 Index 2020'!$B$50:$H$50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1-4853-9763-2DA7585F2461}"/>
            </c:ext>
          </c:extLst>
        </c:ser>
        <c:ser>
          <c:idx val="3"/>
          <c:order val="3"/>
          <c:tx>
            <c:strRef>
              <c:f>'Schaubild1 - 2025 Index 2020'!$A$51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'Schaubild1 - 2025 Index 2020'!$B$51:$H$51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F1-4853-9763-2DA7585F2461}"/>
            </c:ext>
          </c:extLst>
        </c:ser>
        <c:ser>
          <c:idx val="4"/>
          <c:order val="4"/>
          <c:tx>
            <c:strRef>
              <c:f>'Schaubild1 - 2025 Index 2020'!$A$52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'Schaubild1 - 2025 Index 2020'!$B$52:$H$52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F1-4853-9763-2DA7585F2461}"/>
            </c:ext>
          </c:extLst>
        </c:ser>
        <c:ser>
          <c:idx val="5"/>
          <c:order val="5"/>
          <c:tx>
            <c:strRef>
              <c:f>'Schaubild1 - 2025 Index 2020'!$A$53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'Schaubild1 - 2025 Index 2020'!$B$53:$H$53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F1-4853-9763-2DA7585F2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15840"/>
        <c:axId val="93317760"/>
      </c:lineChart>
      <c:catAx>
        <c:axId val="933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331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17760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3315840"/>
        <c:crosses val="autoZero"/>
        <c:crossBetween val="between"/>
        <c:minorUnit val="10"/>
      </c:valAx>
      <c:spPr>
        <a:solidFill>
          <a:srgbClr val="FFFF99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24572084091141"/>
          <c:y val="0.42268041237113402"/>
          <c:w val="0.265560529000265"/>
          <c:h val="0.5257731958762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Neu abgeschlossene Ausbildungsverträge nach Wirtschaftsbereichen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2020 = 100</a:t>
            </a:r>
          </a:p>
        </c:rich>
      </c:tx>
      <c:layout>
        <c:manualLayout>
          <c:xMode val="edge"/>
          <c:yMode val="edge"/>
          <c:x val="0.24377187546039714"/>
          <c:y val="3.1968243586948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418862478023962E-2"/>
          <c:y val="0.1567798232047628"/>
          <c:w val="0.8504053782364297"/>
          <c:h val="0.63983117037619441"/>
        </c:manualLayout>
      </c:layout>
      <c:lineChart>
        <c:grouping val="standard"/>
        <c:varyColors val="0"/>
        <c:ser>
          <c:idx val="0"/>
          <c:order val="0"/>
          <c:tx>
            <c:strRef>
              <c:f>'Abg. AV nach Ausbildungsbereich'!$B$49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009900"/>
                </a:solidFill>
                <a:prstDash val="solid"/>
              </a:ln>
            </c:spPr>
          </c:marker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Ausbildungsbereich'!$K$49:$S$49</c:f>
              <c:numCache>
                <c:formatCode>#\ ##0.0\ </c:formatCode>
                <c:ptCount val="9"/>
                <c:pt idx="0">
                  <c:v>116.04311114162147</c:v>
                </c:pt>
                <c:pt idx="1">
                  <c:v>118.16319992677514</c:v>
                </c:pt>
                <c:pt idx="2">
                  <c:v>116.16553396947438</c:v>
                </c:pt>
                <c:pt idx="3">
                  <c:v>100</c:v>
                </c:pt>
                <c:pt idx="4">
                  <c:v>98.922221459463174</c:v>
                </c:pt>
                <c:pt idx="5">
                  <c:v>101.5468753575433</c:v>
                </c:pt>
                <c:pt idx="6">
                  <c:v>106.12228553122354</c:v>
                </c:pt>
                <c:pt idx="7">
                  <c:v>104.30310519210087</c:v>
                </c:pt>
                <c:pt idx="8">
                  <c:v>99.487425917027068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B-44FD-9C11-D579643AC8B1}"/>
            </c:ext>
          </c:extLst>
        </c:ser>
        <c:ser>
          <c:idx val="2"/>
          <c:order val="1"/>
          <c:tx>
            <c:strRef>
              <c:f>'Abg. AV nach Ausbildungsbereich'!$B$50</c:f>
              <c:strCache>
                <c:ptCount val="1"/>
                <c:pt idx="0">
                  <c:v>Handwerk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Ausbildungsbereich'!$K$50:$S$50</c:f>
              <c:numCache>
                <c:formatCode>#\ ##0.0\ </c:formatCode>
                <c:ptCount val="9"/>
                <c:pt idx="0">
                  <c:v>108.71666855781233</c:v>
                </c:pt>
                <c:pt idx="1">
                  <c:v>109.91943719505277</c:v>
                </c:pt>
                <c:pt idx="2">
                  <c:v>108.07897424259616</c:v>
                </c:pt>
                <c:pt idx="3">
                  <c:v>100</c:v>
                </c:pt>
                <c:pt idx="4">
                  <c:v>102.95472597299444</c:v>
                </c:pt>
                <c:pt idx="5">
                  <c:v>100.72166118234426</c:v>
                </c:pt>
                <c:pt idx="6">
                  <c:v>101.9584704413934</c:v>
                </c:pt>
                <c:pt idx="7">
                  <c:v>102.1604447974583</c:v>
                </c:pt>
                <c:pt idx="8">
                  <c:v>102.53035288777942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5B-44FD-9C11-D579643AC8B1}"/>
            </c:ext>
          </c:extLst>
        </c:ser>
        <c:ser>
          <c:idx val="3"/>
          <c:order val="2"/>
          <c:tx>
            <c:strRef>
              <c:f>'Abg. AV nach Ausbildungsbereich'!$B$51</c:f>
              <c:strCache>
                <c:ptCount val="1"/>
                <c:pt idx="0">
                  <c:v>Öffentlicher Dienst </c:v>
                </c:pt>
              </c:strCache>
            </c:strRef>
          </c:tx>
          <c:spPr>
            <a:ln w="25400">
              <a:solidFill>
                <a:srgbClr val="0099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9900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Ausbildungsbereich'!$K$51:$S$51</c:f>
              <c:numCache>
                <c:formatCode>#\ ##0.0\ </c:formatCode>
                <c:ptCount val="9"/>
                <c:pt idx="0">
                  <c:v>97.316673494469484</c:v>
                </c:pt>
                <c:pt idx="1">
                  <c:v>98.648095043015161</c:v>
                </c:pt>
                <c:pt idx="2">
                  <c:v>103.01106104055715</c:v>
                </c:pt>
                <c:pt idx="3">
                  <c:v>100</c:v>
                </c:pt>
                <c:pt idx="4">
                  <c:v>96.845555100368699</c:v>
                </c:pt>
                <c:pt idx="5">
                  <c:v>95.575583777140523</c:v>
                </c:pt>
                <c:pt idx="6">
                  <c:v>102.08930766079476</c:v>
                </c:pt>
                <c:pt idx="7">
                  <c:v>103.21589512494879</c:v>
                </c:pt>
                <c:pt idx="8">
                  <c:v>101.18803768947153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5B-44FD-9C11-D579643AC8B1}"/>
            </c:ext>
          </c:extLst>
        </c:ser>
        <c:ser>
          <c:idx val="4"/>
          <c:order val="3"/>
          <c:tx>
            <c:strRef>
              <c:f>'Abg. AV nach Ausbildungsbereich'!$B$52</c:f>
              <c:strCache>
                <c:ptCount val="1"/>
                <c:pt idx="0">
                  <c:v>Landwirtschaft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Ausbildungsbereich'!$K$52:$R$52</c:f>
              <c:numCache>
                <c:formatCode>#\ ##0.0\ </c:formatCode>
                <c:ptCount val="8"/>
                <c:pt idx="0">
                  <c:v>101.57918149466192</c:v>
                </c:pt>
                <c:pt idx="1">
                  <c:v>99.822064056939496</c:v>
                </c:pt>
                <c:pt idx="2">
                  <c:v>99.110320284697508</c:v>
                </c:pt>
                <c:pt idx="3">
                  <c:v>100</c:v>
                </c:pt>
                <c:pt idx="4">
                  <c:v>105.62722419928825</c:v>
                </c:pt>
                <c:pt idx="5">
                  <c:v>98.709964412811388</c:v>
                </c:pt>
                <c:pt idx="6">
                  <c:v>102.1797153024911</c:v>
                </c:pt>
                <c:pt idx="7">
                  <c:v>101.46797153024912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5B-44FD-9C11-D579643AC8B1}"/>
            </c:ext>
          </c:extLst>
        </c:ser>
        <c:ser>
          <c:idx val="1"/>
          <c:order val="4"/>
          <c:tx>
            <c:strRef>
              <c:f>'Abg. AV nach Ausbildungsbereich'!$B$53</c:f>
              <c:strCache>
                <c:ptCount val="1"/>
                <c:pt idx="0">
                  <c:v>Sonstige </c:v>
                </c:pt>
              </c:strCache>
            </c:strRef>
          </c:tx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Ausbildungsbereich'!$K$53:$S$53</c:f>
              <c:numCache>
                <c:formatCode>#\ ##0.0\ </c:formatCode>
                <c:ptCount val="9"/>
                <c:pt idx="0">
                  <c:v>105.32603617433091</c:v>
                </c:pt>
                <c:pt idx="1">
                  <c:v>107.59527464459721</c:v>
                </c:pt>
                <c:pt idx="2">
                  <c:v>109.27050657411733</c:v>
                </c:pt>
                <c:pt idx="3">
                  <c:v>100</c:v>
                </c:pt>
                <c:pt idx="4">
                  <c:v>109.33724888206635</c:v>
                </c:pt>
                <c:pt idx="5">
                  <c:v>107.72875926049522</c:v>
                </c:pt>
                <c:pt idx="6">
                  <c:v>105.45952079022892</c:v>
                </c:pt>
                <c:pt idx="7">
                  <c:v>108.83000734165387</c:v>
                </c:pt>
                <c:pt idx="8">
                  <c:v>113.535340052059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8-4700-B0F6-548DB6EE1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97568"/>
        <c:axId val="94399488"/>
      </c:lineChart>
      <c:catAx>
        <c:axId val="943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39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99488"/>
        <c:scaling>
          <c:orientation val="minMax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.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39756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025650372763234"/>
          <c:y val="0.85365949683118891"/>
          <c:w val="0.7748465371320773"/>
          <c:h val="0.14634058253288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&amp;L&amp;"Arial,Standard"BLE (BZL Referat 414)&amp;R&amp;"Arial,Standard"&amp;D</c:oddHeader>
      <c:oddFooter>&amp;L&amp;"Arial,Standard"Erhebungen Stand: 30. September.&amp;R&amp;"Arial,Standard"Quelle: Bundesinstitut für Berufsbildung (BiBB).</c:oddFooter>
    </c:headerFooter>
    <c:pageMargins b="0.59055118110236227" l="0.39370078740157483" r="0.39370078740157483" t="1.1811023622047245" header="0.51181102362204722" footer="0.31496062992125984"/>
    <c:pageSetup paperSize="9" orientation="landscape" draft="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de-DE"/>
              <a:t>Ausbildungsverträge nach Ausbildungsbereichen</a:t>
            </a:r>
          </a:p>
        </c:rich>
      </c:tx>
      <c:layout>
        <c:manualLayout>
          <c:xMode val="edge"/>
          <c:yMode val="edge"/>
          <c:x val="0.36721991701244827"/>
          <c:y val="8.0001082338934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016597510373467E-2"/>
          <c:y val="0.48000625008138126"/>
          <c:w val="0.76970954356846499"/>
          <c:h val="0.29333715282751077"/>
        </c:manualLayout>
      </c:layout>
      <c:lineChart>
        <c:grouping val="standard"/>
        <c:varyColors val="0"/>
        <c:ser>
          <c:idx val="0"/>
          <c:order val="0"/>
          <c:tx>
            <c:strRef>
              <c:f>'Schaubild1 - 2025 Index 2015'!$A$48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'Schaubild1 - 2025 Index 2015'!$B$48:$H$48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4-48CC-BFEB-B14D76BC898E}"/>
            </c:ext>
          </c:extLst>
        </c:ser>
        <c:ser>
          <c:idx val="1"/>
          <c:order val="1"/>
          <c:tx>
            <c:strRef>
              <c:f>'Schaubild1 - 2025 Index 2015'!$A$49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'Schaubild1 - 2025 Index 2015'!$B$49:$H$49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4-48CC-BFEB-B14D76BC898E}"/>
            </c:ext>
          </c:extLst>
        </c:ser>
        <c:ser>
          <c:idx val="2"/>
          <c:order val="2"/>
          <c:tx>
            <c:strRef>
              <c:f>'Schaubild1 - 2025 Index 2015'!$A$50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'Schaubild1 - 2025 Index 2015'!$B$50:$H$50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84-48CC-BFEB-B14D76BC898E}"/>
            </c:ext>
          </c:extLst>
        </c:ser>
        <c:ser>
          <c:idx val="3"/>
          <c:order val="3"/>
          <c:tx>
            <c:strRef>
              <c:f>'Schaubild1 - 2025 Index 2015'!$A$51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'Schaubild1 - 2025 Index 2015'!$B$51:$H$51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84-48CC-BFEB-B14D76BC898E}"/>
            </c:ext>
          </c:extLst>
        </c:ser>
        <c:ser>
          <c:idx val="4"/>
          <c:order val="4"/>
          <c:tx>
            <c:strRef>
              <c:f>'Schaubild1 - 2025 Index 2015'!$A$52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'Schaubild1 - 2025 Index 2015'!$B$52:$H$52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84-48CC-BFEB-B14D76BC898E}"/>
            </c:ext>
          </c:extLst>
        </c:ser>
        <c:ser>
          <c:idx val="5"/>
          <c:order val="5"/>
          <c:tx>
            <c:strRef>
              <c:f>'Schaubild1 - 2025 Index 2015'!$A$53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'Schaubild1 - 2025 Index 2015'!$B$53:$H$53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84-48CC-BFEB-B14D76BC8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15840"/>
        <c:axId val="93317760"/>
      </c:lineChart>
      <c:catAx>
        <c:axId val="933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331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17760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3315840"/>
        <c:crosses val="autoZero"/>
        <c:crossBetween val="between"/>
        <c:minorUnit val="10"/>
      </c:valAx>
      <c:spPr>
        <a:solidFill>
          <a:srgbClr val="FFFF99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24572084091141"/>
          <c:y val="0.42268041237113402"/>
          <c:w val="0.265560529000265"/>
          <c:h val="0.5257731958762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Neu abgeschlossene Ausbildungsverträge nach Wirtschaftsbereichen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= 100</a:t>
            </a:r>
          </a:p>
        </c:rich>
      </c:tx>
      <c:layout>
        <c:manualLayout>
          <c:xMode val="edge"/>
          <c:yMode val="edge"/>
          <c:x val="0.24377187546039714"/>
          <c:y val="3.1968243586948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418862478023962E-2"/>
          <c:y val="0.1567798232047628"/>
          <c:w val="0.8504053782364297"/>
          <c:h val="0.63983117037619441"/>
        </c:manualLayout>
      </c:layout>
      <c:lineChart>
        <c:grouping val="standard"/>
        <c:varyColors val="0"/>
        <c:ser>
          <c:idx val="0"/>
          <c:order val="0"/>
          <c:tx>
            <c:strRef>
              <c:f>'Abg. AV nach Ausbildungsbereich'!$B$35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009900"/>
                </a:solidFill>
                <a:prstDash val="solid"/>
              </a:ln>
            </c:spPr>
          </c:marker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Ausbildungsbereich'!$K$35:$S$35</c:f>
              <c:numCache>
                <c:formatCode>#\ ##0.0\ </c:formatCode>
                <c:ptCount val="9"/>
                <c:pt idx="0">
                  <c:v>98.711410441079138</c:v>
                </c:pt>
                <c:pt idx="1">
                  <c:v>100.51485187059602</c:v>
                </c:pt>
                <c:pt idx="2">
                  <c:v>98.815548721142989</c:v>
                </c:pt>
                <c:pt idx="3">
                  <c:v>85.064429477946049</c:v>
                </c:pt>
                <c:pt idx="4">
                  <c:v>84.147623311402654</c:v>
                </c:pt>
                <c:pt idx="5">
                  <c:v>86.380270175575191</c:v>
                </c:pt>
                <c:pt idx="6">
                  <c:v>90.272316736092193</c:v>
                </c:pt>
                <c:pt idx="7">
                  <c:v>88.724841359442522</c:v>
                </c:pt>
                <c:pt idx="8">
                  <c:v>84.628411258613312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8-4AB8-8BFE-710FD3888257}"/>
            </c:ext>
          </c:extLst>
        </c:ser>
        <c:ser>
          <c:idx val="2"/>
          <c:order val="1"/>
          <c:tx>
            <c:strRef>
              <c:f>'Abg. AV nach Ausbildungsbereich'!$B$36</c:f>
              <c:strCache>
                <c:ptCount val="1"/>
                <c:pt idx="0">
                  <c:v>Handwerk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Ausbildungsbereich'!$K$36:$S$36</c:f>
              <c:numCache>
                <c:formatCode>#\ ##0.0\ </c:formatCode>
                <c:ptCount val="9"/>
                <c:pt idx="0">
                  <c:v>101.5581607343495</c:v>
                </c:pt>
                <c:pt idx="1">
                  <c:v>102.68173242034301</c:v>
                </c:pt>
                <c:pt idx="2">
                  <c:v>100.9624557461152</c:v>
                </c:pt>
                <c:pt idx="3">
                  <c:v>93.415445930762544</c:v>
                </c:pt>
                <c:pt idx="4">
                  <c:v>96.175616374467367</c:v>
                </c:pt>
                <c:pt idx="5">
                  <c:v>94.08958894235866</c:v>
                </c:pt>
                <c:pt idx="6">
                  <c:v>95.244959827012366</c:v>
                </c:pt>
                <c:pt idx="7">
                  <c:v>95.433635072396171</c:v>
                </c:pt>
                <c:pt idx="8">
                  <c:v>95.779186364503616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8-4AB8-8BFE-710FD3888257}"/>
            </c:ext>
          </c:extLst>
        </c:ser>
        <c:ser>
          <c:idx val="3"/>
          <c:order val="2"/>
          <c:tx>
            <c:strRef>
              <c:f>'Abg. AV nach Ausbildungsbereich'!$B$37</c:f>
              <c:strCache>
                <c:ptCount val="1"/>
                <c:pt idx="0">
                  <c:v>Öffentlicher Dienst</c:v>
                </c:pt>
              </c:strCache>
            </c:strRef>
          </c:tx>
          <c:spPr>
            <a:ln w="25400">
              <a:solidFill>
                <a:srgbClr val="0099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9900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Ausbildungsbereich'!$K$37:$S$37</c:f>
              <c:numCache>
                <c:formatCode>#\ ##0.0\ </c:formatCode>
                <c:ptCount val="9"/>
                <c:pt idx="0">
                  <c:v>107.31872599954822</c:v>
                </c:pt>
                <c:pt idx="1">
                  <c:v>108.78698893155637</c:v>
                </c:pt>
                <c:pt idx="2">
                  <c:v>113.59837361644455</c:v>
                </c:pt>
                <c:pt idx="3">
                  <c:v>110.27784052405693</c:v>
                </c:pt>
                <c:pt idx="4">
                  <c:v>106.79918680822227</c:v>
                </c:pt>
                <c:pt idx="5">
                  <c:v>105.39868985769144</c:v>
                </c:pt>
                <c:pt idx="6">
                  <c:v>112.58188389428507</c:v>
                </c:pt>
                <c:pt idx="7">
                  <c:v>113.82426022136887</c:v>
                </c:pt>
                <c:pt idx="8">
                  <c:v>111.58798283261802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8-4AB8-8BFE-710FD3888257}"/>
            </c:ext>
          </c:extLst>
        </c:ser>
        <c:ser>
          <c:idx val="4"/>
          <c:order val="3"/>
          <c:tx>
            <c:strRef>
              <c:f>'Abg. AV nach Ausbildungsbereich'!$B$38</c:f>
              <c:strCache>
                <c:ptCount val="1"/>
                <c:pt idx="0">
                  <c:v>Landwirtschaft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Ausbildungsbereich'!$K$38:$S$38</c:f>
              <c:numCache>
                <c:formatCode>#\ ##0.0\ </c:formatCode>
                <c:ptCount val="9"/>
                <c:pt idx="0">
                  <c:v>101.10692937790569</c:v>
                </c:pt>
                <c:pt idx="1">
                  <c:v>99.3579809608147</c:v>
                </c:pt>
                <c:pt idx="2">
                  <c:v>98.649546158955062</c:v>
                </c:pt>
                <c:pt idx="3">
                  <c:v>99.535089661279613</c:v>
                </c:pt>
                <c:pt idx="4">
                  <c:v>105.1361523134824</c:v>
                </c:pt>
                <c:pt idx="5">
                  <c:v>98.251051582909014</c:v>
                </c:pt>
                <c:pt idx="6">
                  <c:v>101.70467124197476</c:v>
                </c:pt>
                <c:pt idx="7">
                  <c:v>100.99623644011513</c:v>
                </c:pt>
                <c:pt idx="8">
                  <c:v>101.06265220278947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88-4AB8-8BFE-710FD3888257}"/>
            </c:ext>
          </c:extLst>
        </c:ser>
        <c:ser>
          <c:idx val="1"/>
          <c:order val="4"/>
          <c:tx>
            <c:strRef>
              <c:f>'Abg. AV nach Ausbildungsbereich'!$B$39</c:f>
              <c:strCache>
                <c:ptCount val="1"/>
                <c:pt idx="0">
                  <c:v>Sonstige</c:v>
                </c:pt>
              </c:strCache>
            </c:strRef>
          </c:tx>
          <c:cat>
            <c:numRef>
              <c:f>'Abg. AV nach Ausbildungsbereich'!$K$47:$S$47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'Abg. AV nach Ausbildungsbereich'!$K$39:$S$39</c:f>
              <c:numCache>
                <c:formatCode>#\ ##0.0\ </c:formatCode>
                <c:ptCount val="9"/>
                <c:pt idx="0">
                  <c:v>103.89071757735353</c:v>
                </c:pt>
                <c:pt idx="1">
                  <c:v>106.12903225806451</c:v>
                </c:pt>
                <c:pt idx="2">
                  <c:v>107.78143515470704</c:v>
                </c:pt>
                <c:pt idx="3">
                  <c:v>98.637261356155364</c:v>
                </c:pt>
                <c:pt idx="4">
                  <c:v>107.84726793943383</c:v>
                </c:pt>
                <c:pt idx="5">
                  <c:v>106.2606978275181</c:v>
                </c:pt>
                <c:pt idx="6">
                  <c:v>104.02238314680712</c:v>
                </c:pt>
                <c:pt idx="7">
                  <c:v>107.34693877551021</c:v>
                </c:pt>
                <c:pt idx="8">
                  <c:v>111.98815009874917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88-4AB8-8BFE-710FD388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97568"/>
        <c:axId val="94399488"/>
      </c:lineChart>
      <c:catAx>
        <c:axId val="943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39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99488"/>
        <c:scaling>
          <c:orientation val="minMax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.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39756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025650372763234"/>
          <c:y val="0.85365949683118891"/>
          <c:w val="0.7748465371320773"/>
          <c:h val="0.14634058253288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&amp;L&amp;"Arial,Standard"BLE (BZL Referat 414)&amp;R&amp;"Arial,Standard"&amp;D</c:oddHeader>
      <c:oddFooter>&amp;L&amp;"Arial,Standard"Erhebungen Stand: 30. September.&amp;R&amp;"Arial,Standard"Quelle: Bundesinstitut für Berufsbildung (BiBB).</c:oddFooter>
    </c:headerFooter>
    <c:pageMargins b="0.59055118110236227" l="0.39370078740157483" r="0.39370078740157483" t="1.1811023622047245" header="0.51181102362204722" footer="0.31496062992125984"/>
    <c:pageSetup paperSize="9" orientation="landscape" draft="1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de-DE"/>
              <a:t>Ausbildungsverträge nach Ausbildungsbereichen</a:t>
            </a:r>
          </a:p>
        </c:rich>
      </c:tx>
      <c:layout>
        <c:manualLayout>
          <c:xMode val="edge"/>
          <c:yMode val="edge"/>
          <c:x val="0.36721991701244827"/>
          <c:y val="8.0001082338934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016597510373467E-2"/>
          <c:y val="0.48000625008138126"/>
          <c:w val="0.76970954356846499"/>
          <c:h val="0.29333715282751077"/>
        </c:manualLayout>
      </c:layout>
      <c:lineChart>
        <c:grouping val="standard"/>
        <c:varyColors val="0"/>
        <c:ser>
          <c:idx val="0"/>
          <c:order val="0"/>
          <c:tx>
            <c:strRef>
              <c:f>'Schaubild1 - 2020 Index 2000 '!$A$64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'Schaubild1 - 2020 Index 2000 '!$B$64:$H$64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D-46D7-95C1-513A631492E3}"/>
            </c:ext>
          </c:extLst>
        </c:ser>
        <c:ser>
          <c:idx val="1"/>
          <c:order val="1"/>
          <c:tx>
            <c:strRef>
              <c:f>'Schaubild1 - 2020 Index 2000 '!$A$65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'Schaubild1 - 2020 Index 2000 '!$B$65:$H$65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D-46D7-95C1-513A631492E3}"/>
            </c:ext>
          </c:extLst>
        </c:ser>
        <c:ser>
          <c:idx val="2"/>
          <c:order val="2"/>
          <c:tx>
            <c:strRef>
              <c:f>'Schaubild1 - 2020 Index 2000 '!$A$66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'Schaubild1 - 2020 Index 2000 '!$B$66:$H$66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D-46D7-95C1-513A631492E3}"/>
            </c:ext>
          </c:extLst>
        </c:ser>
        <c:ser>
          <c:idx val="3"/>
          <c:order val="3"/>
          <c:tx>
            <c:strRef>
              <c:f>'Schaubild1 - 2020 Index 2000 '!$A$67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'Schaubild1 - 2020 Index 2000 '!$B$67:$H$67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ED-46D7-95C1-513A631492E3}"/>
            </c:ext>
          </c:extLst>
        </c:ser>
        <c:ser>
          <c:idx val="4"/>
          <c:order val="4"/>
          <c:tx>
            <c:strRef>
              <c:f>'Schaubild1 - 2020 Index 2000 '!$A$68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424242"/>
                </a:solidFill>
                <a:prstDash val="solid"/>
              </a:ln>
            </c:spPr>
          </c:marker>
          <c:val>
            <c:numRef>
              <c:f>'Schaubild1 - 2020 Index 2000 '!$B$68:$H$68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ED-46D7-95C1-513A631492E3}"/>
            </c:ext>
          </c:extLst>
        </c:ser>
        <c:ser>
          <c:idx val="5"/>
          <c:order val="5"/>
          <c:tx>
            <c:strRef>
              <c:f>'Schaubild1 - 2020 Index 2000 '!$A$69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'Schaubild1 - 2020 Index 2000 '!$B$69:$H$69</c:f>
              <c:numCache>
                <c:formatCode>#\ ##0.0\ 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ED-46D7-95C1-513A63149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15840"/>
        <c:axId val="93317760"/>
      </c:lineChart>
      <c:catAx>
        <c:axId val="933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331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17760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de-DE"/>
          </a:p>
        </c:txPr>
        <c:crossAx val="93315840"/>
        <c:crosses val="autoZero"/>
        <c:crossBetween val="between"/>
        <c:minorUnit val="10"/>
      </c:valAx>
      <c:spPr>
        <a:solidFill>
          <a:srgbClr val="FFFF99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24572084091141"/>
          <c:y val="0.42268041237113402"/>
          <c:w val="0.265560529000265"/>
          <c:h val="0.5257731958762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Neu abgeschlossene Ausbildungsverträge nach Wirtschaftsbereichen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2000 = 100</a:t>
            </a:r>
          </a:p>
        </c:rich>
      </c:tx>
      <c:layout>
        <c:manualLayout>
          <c:xMode val="edge"/>
          <c:yMode val="edge"/>
          <c:x val="0.24377187546039714"/>
          <c:y val="3.1968243586948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418862478023962E-2"/>
          <c:y val="0.1567798232047628"/>
          <c:w val="0.8504053782364297"/>
          <c:h val="0.63983117037619441"/>
        </c:manualLayout>
      </c:layout>
      <c:lineChart>
        <c:grouping val="standard"/>
        <c:varyColors val="0"/>
        <c:ser>
          <c:idx val="0"/>
          <c:order val="0"/>
          <c:tx>
            <c:strRef>
              <c:f>'Anlage 2 - 2020'!$B$39</c:f>
              <c:strCache>
                <c:ptCount val="1"/>
                <c:pt idx="0">
                  <c:v>Industrie und Handel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009900"/>
                </a:solidFill>
                <a:prstDash val="solid"/>
              </a:ln>
            </c:spPr>
          </c:marker>
          <c:cat>
            <c:numRef>
              <c:f>'Anlage 2 - 2020'!$C$37:$M$37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2 - 2020'!$C$39:$M$39</c:f>
              <c:numCache>
                <c:formatCode>#\ ##0.0\ </c:formatCode>
                <c:ptCount val="11"/>
                <c:pt idx="0">
                  <c:v>98.990787006719117</c:v>
                </c:pt>
                <c:pt idx="1">
                  <c:v>102.50105406690409</c:v>
                </c:pt>
                <c:pt idx="2">
                  <c:v>99.462650148466452</c:v>
                </c:pt>
                <c:pt idx="3">
                  <c:v>94.870506759484357</c:v>
                </c:pt>
                <c:pt idx="4">
                  <c:v>93.216294528719956</c:v>
                </c:pt>
                <c:pt idx="5">
                  <c:v>92.172992563221584</c:v>
                </c:pt>
                <c:pt idx="6">
                  <c:v>90.994231787069509</c:v>
                </c:pt>
                <c:pt idx="7">
                  <c:v>90.985261004907017</c:v>
                </c:pt>
                <c:pt idx="8">
                  <c:v>92.647546939617669</c:v>
                </c:pt>
                <c:pt idx="9">
                  <c:v>91.081248374045728</c:v>
                </c:pt>
                <c:pt idx="10">
                  <c:v>78.406430256654076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5-432D-AAAC-D4455AA70177}"/>
            </c:ext>
          </c:extLst>
        </c:ser>
        <c:ser>
          <c:idx val="1"/>
          <c:order val="1"/>
          <c:tx>
            <c:strRef>
              <c:f>'Anlage 2 - 2020'!$B$40</c:f>
              <c:strCache>
                <c:ptCount val="1"/>
                <c:pt idx="0">
                  <c:v>Handwerk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4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numRef>
              <c:f>'Anlage 2 - 2020'!$C$37:$M$37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2 - 2020'!$C$40:$M$40</c:f>
              <c:numCache>
                <c:formatCode>#\ ##0.0\ </c:formatCode>
                <c:ptCount val="11"/>
                <c:pt idx="0">
                  <c:v>77.790477336301024</c:v>
                </c:pt>
                <c:pt idx="1">
                  <c:v>77.453604836526608</c:v>
                </c:pt>
                <c:pt idx="2">
                  <c:v>73.854783890275812</c:v>
                </c:pt>
                <c:pt idx="3">
                  <c:v>71.253045387553769</c:v>
                </c:pt>
                <c:pt idx="4">
                  <c:v>70.800372965981893</c:v>
                </c:pt>
                <c:pt idx="5">
                  <c:v>70.940235209191812</c:v>
                </c:pt>
                <c:pt idx="6">
                  <c:v>71.068066291695487</c:v>
                </c:pt>
                <c:pt idx="7">
                  <c:v>72.045598099076614</c:v>
                </c:pt>
                <c:pt idx="8">
                  <c:v>72.842662495864289</c:v>
                </c:pt>
                <c:pt idx="9">
                  <c:v>71.623003579270303</c:v>
                </c:pt>
                <c:pt idx="10">
                  <c:v>66.269137064998347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5-432D-AAAC-D4455AA70177}"/>
            </c:ext>
          </c:extLst>
        </c:ser>
        <c:ser>
          <c:idx val="2"/>
          <c:order val="2"/>
          <c:tx>
            <c:strRef>
              <c:f>'Anlage 2 - 2020'!$B$41</c:f>
              <c:strCache>
                <c:ptCount val="1"/>
                <c:pt idx="0">
                  <c:v>Öffentlicher Dienst 1)2)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cat>
            <c:numRef>
              <c:f>'Anlage 2 - 2020'!$C$37:$M$37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2 - 2020'!$C$41:$M$41</c:f>
              <c:numCache>
                <c:formatCode>#\ ##0.0\ </c:formatCode>
                <c:ptCount val="11"/>
                <c:pt idx="0">
                  <c:v>87.018489984591682</c:v>
                </c:pt>
                <c:pt idx="1">
                  <c:v>79.622496147919875</c:v>
                </c:pt>
                <c:pt idx="2">
                  <c:v>77.099383667180277</c:v>
                </c:pt>
                <c:pt idx="3">
                  <c:v>78.428351309707239</c:v>
                </c:pt>
                <c:pt idx="4">
                  <c:v>79.718798151001536</c:v>
                </c:pt>
                <c:pt idx="5">
                  <c:v>85.265793528505398</c:v>
                </c:pt>
                <c:pt idx="6">
                  <c:v>88.540061633281965</c:v>
                </c:pt>
                <c:pt idx="7">
                  <c:v>91.506163328197232</c:v>
                </c:pt>
                <c:pt idx="8">
                  <c:v>92.758089368258865</c:v>
                </c:pt>
                <c:pt idx="9">
                  <c:v>96.860554699537744</c:v>
                </c:pt>
                <c:pt idx="10">
                  <c:v>94.029275808936831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65-432D-AAAC-D4455AA70177}"/>
            </c:ext>
          </c:extLst>
        </c:ser>
        <c:ser>
          <c:idx val="3"/>
          <c:order val="3"/>
          <c:tx>
            <c:strRef>
              <c:f>'Anlage 2 - 2020'!$B$42</c:f>
              <c:strCache>
                <c:ptCount val="1"/>
                <c:pt idx="0">
                  <c:v>Landwirtschaft</c:v>
                </c:pt>
              </c:strCache>
            </c:strRef>
          </c:tx>
          <c:spPr>
            <a:ln w="25400">
              <a:solidFill>
                <a:srgbClr val="0099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9900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'Anlage 2 - 2020'!$C$37:$M$37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2 - 2020'!$C$42:$M$42</c:f>
              <c:numCache>
                <c:formatCode>#\ ##0.0\ </c:formatCode>
                <c:ptCount val="11"/>
                <c:pt idx="0">
                  <c:v>94.482899022801305</c:v>
                </c:pt>
                <c:pt idx="1">
                  <c:v>91.490228013029309</c:v>
                </c:pt>
                <c:pt idx="2">
                  <c:v>89.983713355048863</c:v>
                </c:pt>
                <c:pt idx="3">
                  <c:v>89.291530944625407</c:v>
                </c:pt>
                <c:pt idx="4">
                  <c:v>89.332247557003257</c:v>
                </c:pt>
                <c:pt idx="5">
                  <c:v>91.958469055374593</c:v>
                </c:pt>
                <c:pt idx="6">
                  <c:v>92.060260586319217</c:v>
                </c:pt>
                <c:pt idx="7">
                  <c:v>92.976384364820845</c:v>
                </c:pt>
                <c:pt idx="8">
                  <c:v>91.368078175895761</c:v>
                </c:pt>
                <c:pt idx="9">
                  <c:v>90.716612377850169</c:v>
                </c:pt>
                <c:pt idx="10">
                  <c:v>91.530944625407173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65-432D-AAAC-D4455AA70177}"/>
            </c:ext>
          </c:extLst>
        </c:ser>
        <c:ser>
          <c:idx val="4"/>
          <c:order val="4"/>
          <c:tx>
            <c:strRef>
              <c:f>'Schaubild1 - 2020 Index 2000 '!$A$44</c:f>
              <c:strCache>
                <c:ptCount val="1"/>
                <c:pt idx="0">
                  <c:v>Sonstige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'Anlage 2 - 2020'!$C$37:$M$37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'Anlage 2 - 2020'!$C$43:$M$43</c:f>
              <c:numCache>
                <c:formatCode>#\ ##0.0\ </c:formatCode>
                <c:ptCount val="11"/>
                <c:pt idx="0">
                  <c:v>80.481185741871514</c:v>
                </c:pt>
                <c:pt idx="1">
                  <c:v>80.382025990292789</c:v>
                </c:pt>
                <c:pt idx="2">
                  <c:v>80.094984604143832</c:v>
                </c:pt>
                <c:pt idx="3">
                  <c:v>77.87693752935651</c:v>
                </c:pt>
                <c:pt idx="4">
                  <c:v>77.68383696049267</c:v>
                </c:pt>
                <c:pt idx="5">
                  <c:v>79.275611920045932</c:v>
                </c:pt>
                <c:pt idx="6">
                  <c:v>81.488440060539631</c:v>
                </c:pt>
                <c:pt idx="7">
                  <c:v>82.360002087573719</c:v>
                </c:pt>
                <c:pt idx="8">
                  <c:v>84.134439747403576</c:v>
                </c:pt>
                <c:pt idx="9">
                  <c:v>85.444392255101505</c:v>
                </c:pt>
                <c:pt idx="10">
                  <c:v>78.195292521267163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65-432D-AAAC-D4455AA70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97568"/>
        <c:axId val="94399488"/>
      </c:lineChart>
      <c:catAx>
        <c:axId val="943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39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99488"/>
        <c:scaling>
          <c:orientation val="minMax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.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39756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025650372763234"/>
          <c:y val="0.85365949683118891"/>
          <c:w val="0.67806295847634435"/>
          <c:h val="7.0731707317073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&amp;LBundesministerium für 
Ernährung und Landwirtschaft 
Referat 723 
BLE (BZL Referat 424)&amp;R&amp;D</c:oddHeader>
      <c:oddFooter>&amp;L&amp;8Erhebungen Stand: 30. September.&amp;R&amp;8Quelle: BIBB</c:oddFooter>
    </c:headerFooter>
    <c:pageMargins b="0.59055118110236227" l="0.39370078740157483" r="0.39370078740157483" t="1.1811023622047245" header="0.51181102362204722" footer="0.31496062992125984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118</xdr:row>
      <xdr:rowOff>60960</xdr:rowOff>
    </xdr:from>
    <xdr:to>
      <xdr:col>10</xdr:col>
      <xdr:colOff>236220</xdr:colOff>
      <xdr:row>122</xdr:row>
      <xdr:rowOff>129540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122</xdr:row>
      <xdr:rowOff>60960</xdr:rowOff>
    </xdr:from>
    <xdr:to>
      <xdr:col>9</xdr:col>
      <xdr:colOff>236220</xdr:colOff>
      <xdr:row>126</xdr:row>
      <xdr:rowOff>129540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122</xdr:row>
      <xdr:rowOff>60960</xdr:rowOff>
    </xdr:from>
    <xdr:to>
      <xdr:col>9</xdr:col>
      <xdr:colOff>236220</xdr:colOff>
      <xdr:row>126</xdr:row>
      <xdr:rowOff>129540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99</xdr:row>
      <xdr:rowOff>60960</xdr:rowOff>
    </xdr:from>
    <xdr:to>
      <xdr:col>8</xdr:col>
      <xdr:colOff>243840</xdr:colOff>
      <xdr:row>103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17</xdr:col>
      <xdr:colOff>36635</xdr:colOff>
      <xdr:row>36</xdr:row>
      <xdr:rowOff>11650</xdr:rowOff>
    </xdr:to>
    <xdr:graphicFrame macro="">
      <xdr:nvGraphicFramePr>
        <xdr:cNvPr id="3" name="Chart 4" descr="dieses Diagramm bildet den Verlauf der neu abgeschlossenen Ausbildungsverträge nach Wirtschaftsbereichen ab 2017 ab. Index 2020" title="Neu abgeschlossene Ausbildungsverträge nach Wirtschaftsbereich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99</xdr:row>
      <xdr:rowOff>60960</xdr:rowOff>
    </xdr:from>
    <xdr:to>
      <xdr:col>8</xdr:col>
      <xdr:colOff>243840</xdr:colOff>
      <xdr:row>103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17</xdr:col>
      <xdr:colOff>36635</xdr:colOff>
      <xdr:row>36</xdr:row>
      <xdr:rowOff>11650</xdr:rowOff>
    </xdr:to>
    <xdr:graphicFrame macro="">
      <xdr:nvGraphicFramePr>
        <xdr:cNvPr id="3" name="Chart 4" descr="Dieses Diagramm bildet den Verlauf der neu abgeschlossenen Ausbildungsverträge nach Wirtschaftsbereichen ab Jahr 2017 ab. Index 2015" title="Neu abgeschlossene Ausbildungsverträge nach Wirtschaftsbereich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115</xdr:row>
      <xdr:rowOff>60960</xdr:rowOff>
    </xdr:from>
    <xdr:to>
      <xdr:col>8</xdr:col>
      <xdr:colOff>243840</xdr:colOff>
      <xdr:row>119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274954</xdr:colOff>
      <xdr:row>1</xdr:row>
      <xdr:rowOff>63499</xdr:rowOff>
    </xdr:from>
    <xdr:to>
      <xdr:col>16</xdr:col>
      <xdr:colOff>99586</xdr:colOff>
      <xdr:row>36</xdr:row>
      <xdr:rowOff>11649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115</xdr:row>
      <xdr:rowOff>60960</xdr:rowOff>
    </xdr:from>
    <xdr:to>
      <xdr:col>8</xdr:col>
      <xdr:colOff>243840</xdr:colOff>
      <xdr:row>119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274954</xdr:colOff>
      <xdr:row>1</xdr:row>
      <xdr:rowOff>63499</xdr:rowOff>
    </xdr:from>
    <xdr:to>
      <xdr:col>16</xdr:col>
      <xdr:colOff>99586</xdr:colOff>
      <xdr:row>36</xdr:row>
      <xdr:rowOff>11649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114</xdr:row>
      <xdr:rowOff>60960</xdr:rowOff>
    </xdr:from>
    <xdr:to>
      <xdr:col>8</xdr:col>
      <xdr:colOff>243840</xdr:colOff>
      <xdr:row>118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290830</xdr:colOff>
      <xdr:row>0</xdr:row>
      <xdr:rowOff>22860</xdr:rowOff>
    </xdr:from>
    <xdr:to>
      <xdr:col>16</xdr:col>
      <xdr:colOff>177165</xdr:colOff>
      <xdr:row>34</xdr:row>
      <xdr:rowOff>129540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114</xdr:row>
      <xdr:rowOff>60960</xdr:rowOff>
    </xdr:from>
    <xdr:to>
      <xdr:col>8</xdr:col>
      <xdr:colOff>243840</xdr:colOff>
      <xdr:row>118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290830</xdr:colOff>
      <xdr:row>0</xdr:row>
      <xdr:rowOff>22860</xdr:rowOff>
    </xdr:from>
    <xdr:to>
      <xdr:col>16</xdr:col>
      <xdr:colOff>177165</xdr:colOff>
      <xdr:row>34</xdr:row>
      <xdr:rowOff>129540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I84"/>
  <sheetViews>
    <sheetView tabSelected="1" zoomScale="110" zoomScaleNormal="110" workbookViewId="0"/>
  </sheetViews>
  <sheetFormatPr baseColWidth="10" defaultRowHeight="16.5" x14ac:dyDescent="0.35"/>
  <cols>
    <col min="1" max="1" width="24.6640625" style="274" customWidth="1"/>
    <col min="2" max="2" width="8.1640625" style="274" customWidth="1"/>
    <col min="3" max="6" width="8.33203125" style="274" customWidth="1"/>
    <col min="7" max="10" width="9.1640625" style="327" customWidth="1"/>
    <col min="11" max="15" width="13.83203125" style="327" customWidth="1"/>
    <col min="16" max="16" width="13.83203125" style="274" customWidth="1"/>
    <col min="17" max="20" width="8.33203125" style="274" customWidth="1"/>
    <col min="21" max="22" width="13.83203125" style="274" customWidth="1"/>
    <col min="23" max="25" width="8.33203125" style="274" customWidth="1"/>
    <col min="26" max="26" width="8.83203125" style="274" customWidth="1"/>
    <col min="27" max="30" width="8.33203125" style="274" customWidth="1"/>
    <col min="31" max="32" width="13.83203125" style="274" customWidth="1"/>
    <col min="33" max="33" width="10.6640625" style="274" customWidth="1"/>
    <col min="34" max="16384" width="12" style="274"/>
  </cols>
  <sheetData>
    <row r="1" spans="1:35" ht="18" x14ac:dyDescent="0.35">
      <c r="A1" s="463" t="s">
        <v>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</row>
    <row r="2" spans="1:35" ht="17.25" x14ac:dyDescent="0.35">
      <c r="A2" s="465" t="s">
        <v>106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</row>
    <row r="3" spans="1:35" s="276" customFormat="1" ht="49.5" x14ac:dyDescent="0.35">
      <c r="A3" s="277" t="s">
        <v>0</v>
      </c>
      <c r="B3" s="369" t="s">
        <v>97</v>
      </c>
      <c r="C3" s="277">
        <v>2018</v>
      </c>
      <c r="D3" s="277">
        <v>2019</v>
      </c>
      <c r="E3" s="277">
        <v>2020</v>
      </c>
      <c r="F3" s="277">
        <v>2021</v>
      </c>
      <c r="G3" s="277">
        <v>2022</v>
      </c>
      <c r="H3" s="277">
        <v>2023</v>
      </c>
      <c r="I3" s="277">
        <v>2024</v>
      </c>
      <c r="J3" s="277">
        <v>2025</v>
      </c>
      <c r="K3" s="525" t="s">
        <v>108</v>
      </c>
      <c r="L3" s="525" t="s">
        <v>116</v>
      </c>
      <c r="M3" s="525" t="s">
        <v>109</v>
      </c>
      <c r="N3" s="525" t="s">
        <v>122</v>
      </c>
      <c r="O3" s="563" t="s">
        <v>123</v>
      </c>
      <c r="P3" s="275" t="s">
        <v>134</v>
      </c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  <c r="AE3" s="458"/>
      <c r="AF3" s="458"/>
    </row>
    <row r="4" spans="1:35" s="276" customFormat="1" x14ac:dyDescent="0.35">
      <c r="A4" s="279" t="s">
        <v>3</v>
      </c>
      <c r="B4" s="279"/>
      <c r="C4" s="280">
        <v>84288</v>
      </c>
      <c r="D4" s="280">
        <v>82740</v>
      </c>
      <c r="E4" s="280">
        <v>74637</v>
      </c>
      <c r="F4" s="280">
        <v>76149</v>
      </c>
      <c r="G4" s="280">
        <v>77205</v>
      </c>
      <c r="H4" s="280">
        <v>82158</v>
      </c>
      <c r="I4" s="280">
        <v>82512</v>
      </c>
      <c r="J4" s="280">
        <v>77817</v>
      </c>
      <c r="K4" s="281">
        <v>-9.7899999999999991</v>
      </c>
      <c r="L4" s="281">
        <v>2.0299999999999998</v>
      </c>
      <c r="M4" s="281">
        <v>1.39</v>
      </c>
      <c r="N4" s="281">
        <v>6.42</v>
      </c>
      <c r="O4" s="281">
        <v>0.43</v>
      </c>
      <c r="P4" s="281">
        <v>-5.68</v>
      </c>
      <c r="Q4" s="565"/>
      <c r="R4" s="566"/>
      <c r="S4" s="566"/>
      <c r="T4" s="280"/>
      <c r="U4" s="456"/>
      <c r="V4" s="456"/>
      <c r="W4" s="291"/>
      <c r="X4" s="291"/>
      <c r="Y4" s="291"/>
      <c r="Z4" s="291"/>
      <c r="AA4" s="291"/>
      <c r="AB4" s="280"/>
      <c r="AC4" s="280"/>
      <c r="AD4" s="280"/>
      <c r="AE4" s="456"/>
      <c r="AF4" s="456"/>
    </row>
    <row r="5" spans="1:35" s="276" customFormat="1" x14ac:dyDescent="0.35">
      <c r="A5" s="287" t="s">
        <v>4</v>
      </c>
      <c r="B5" s="287"/>
      <c r="C5" s="280">
        <v>111669</v>
      </c>
      <c r="D5" s="280">
        <v>108270</v>
      </c>
      <c r="E5" s="280">
        <v>99603</v>
      </c>
      <c r="F5" s="280">
        <v>97506</v>
      </c>
      <c r="G5" s="280">
        <v>100722</v>
      </c>
      <c r="H5" s="280">
        <v>106308</v>
      </c>
      <c r="I5" s="280">
        <v>102720</v>
      </c>
      <c r="J5" s="280">
        <v>98697</v>
      </c>
      <c r="K5" s="281">
        <v>-8</v>
      </c>
      <c r="L5" s="281">
        <v>-2.11</v>
      </c>
      <c r="M5" s="281">
        <v>3.3</v>
      </c>
      <c r="N5" s="281">
        <v>5.55</v>
      </c>
      <c r="O5" s="281">
        <v>-3.37</v>
      </c>
      <c r="P5" s="281">
        <v>-3.91</v>
      </c>
      <c r="Q5" s="280"/>
      <c r="R5" s="566"/>
      <c r="S5" s="566"/>
      <c r="T5" s="280"/>
      <c r="U5" s="456"/>
      <c r="V5" s="456"/>
      <c r="W5" s="291"/>
      <c r="X5" s="291"/>
      <c r="Y5" s="291"/>
      <c r="Z5" s="291"/>
      <c r="AA5" s="291"/>
      <c r="AB5" s="280"/>
      <c r="AC5" s="280"/>
      <c r="AD5" s="280"/>
      <c r="AE5" s="456"/>
      <c r="AF5" s="456"/>
    </row>
    <row r="6" spans="1:35" s="276" customFormat="1" x14ac:dyDescent="0.35">
      <c r="A6" s="287" t="s">
        <v>5</v>
      </c>
      <c r="B6" s="287"/>
      <c r="C6" s="280">
        <v>18066</v>
      </c>
      <c r="D6" s="280">
        <v>17283</v>
      </c>
      <c r="E6" s="280">
        <v>15342</v>
      </c>
      <c r="F6" s="280">
        <v>15537</v>
      </c>
      <c r="G6" s="280">
        <v>16212</v>
      </c>
      <c r="H6" s="280">
        <v>15969</v>
      </c>
      <c r="I6" s="280">
        <v>15741</v>
      </c>
      <c r="J6" s="280">
        <v>15555</v>
      </c>
      <c r="K6" s="281">
        <v>-11.24</v>
      </c>
      <c r="L6" s="281">
        <v>1.28</v>
      </c>
      <c r="M6" s="281">
        <v>4.34</v>
      </c>
      <c r="N6" s="281">
        <v>-1.49</v>
      </c>
      <c r="O6" s="281">
        <v>-1.42</v>
      </c>
      <c r="P6" s="281">
        <v>-1.17</v>
      </c>
      <c r="Q6" s="280"/>
      <c r="R6" s="566"/>
      <c r="S6" s="566"/>
      <c r="T6" s="280"/>
      <c r="U6" s="456"/>
      <c r="V6" s="456"/>
      <c r="W6" s="291"/>
      <c r="X6" s="291"/>
      <c r="Y6" s="291"/>
      <c r="Z6" s="291"/>
      <c r="AA6" s="291"/>
      <c r="AB6" s="280"/>
      <c r="AC6" s="280"/>
      <c r="AD6" s="280"/>
      <c r="AE6" s="456"/>
      <c r="AF6" s="456"/>
    </row>
    <row r="7" spans="1:35" s="276" customFormat="1" x14ac:dyDescent="0.35">
      <c r="A7" s="287" t="s">
        <v>6</v>
      </c>
      <c r="B7" s="287"/>
      <c r="C7" s="280">
        <v>12570</v>
      </c>
      <c r="D7" s="280">
        <v>12321</v>
      </c>
      <c r="E7" s="280">
        <v>12000</v>
      </c>
      <c r="F7" s="280">
        <v>12417</v>
      </c>
      <c r="G7" s="280">
        <v>12744</v>
      </c>
      <c r="H7" s="280">
        <v>13458</v>
      </c>
      <c r="I7" s="280">
        <v>13191</v>
      </c>
      <c r="J7" s="280">
        <v>12768</v>
      </c>
      <c r="K7" s="281">
        <v>-2.61</v>
      </c>
      <c r="L7" s="281">
        <v>3.47</v>
      </c>
      <c r="M7" s="281">
        <v>2.63</v>
      </c>
      <c r="N7" s="281">
        <v>5.6</v>
      </c>
      <c r="O7" s="281">
        <v>-1.98</v>
      </c>
      <c r="P7" s="281">
        <v>-3.19</v>
      </c>
      <c r="Q7" s="280"/>
      <c r="R7" s="566"/>
      <c r="S7" s="566"/>
      <c r="T7" s="280"/>
      <c r="U7" s="456"/>
      <c r="V7" s="456"/>
      <c r="W7" s="291"/>
      <c r="X7" s="291"/>
      <c r="Y7" s="291"/>
      <c r="Z7" s="291"/>
      <c r="AA7" s="291"/>
      <c r="AB7" s="280"/>
      <c r="AC7" s="280"/>
      <c r="AD7" s="280"/>
      <c r="AE7" s="456"/>
      <c r="AF7" s="456"/>
      <c r="AI7" s="276" t="s">
        <v>32</v>
      </c>
    </row>
    <row r="8" spans="1:35" s="276" customFormat="1" x14ac:dyDescent="0.35">
      <c r="A8" s="287" t="s">
        <v>98</v>
      </c>
      <c r="B8" s="287">
        <v>1</v>
      </c>
      <c r="C8" s="280">
        <v>6213</v>
      </c>
      <c r="D8" s="280">
        <v>5973</v>
      </c>
      <c r="E8" s="280">
        <v>5517</v>
      </c>
      <c r="F8" s="280">
        <v>5688</v>
      </c>
      <c r="G8" s="280">
        <v>5877</v>
      </c>
      <c r="H8" s="280">
        <v>6003</v>
      </c>
      <c r="I8" s="280">
        <v>5877</v>
      </c>
      <c r="J8" s="280">
        <v>5706</v>
      </c>
      <c r="K8" s="281">
        <v>-7.67</v>
      </c>
      <c r="L8" s="281">
        <v>3.14</v>
      </c>
      <c r="M8" s="281">
        <v>3.29</v>
      </c>
      <c r="N8" s="281">
        <v>2.16</v>
      </c>
      <c r="O8" s="281">
        <v>-2.09</v>
      </c>
      <c r="P8" s="281">
        <v>-2.89</v>
      </c>
      <c r="Q8" s="280"/>
      <c r="R8" s="566"/>
      <c r="S8" s="566"/>
      <c r="T8" s="280"/>
      <c r="U8" s="456"/>
      <c r="V8" s="456"/>
      <c r="W8" s="291"/>
      <c r="X8" s="291"/>
      <c r="Y8" s="291"/>
      <c r="Z8" s="291"/>
      <c r="AA8" s="291"/>
      <c r="AB8" s="280"/>
      <c r="AC8" s="280"/>
      <c r="AD8" s="280"/>
      <c r="AE8" s="456"/>
      <c r="AF8" s="456"/>
    </row>
    <row r="9" spans="1:35" s="276" customFormat="1" x14ac:dyDescent="0.35">
      <c r="A9" s="287" t="s">
        <v>8</v>
      </c>
      <c r="B9" s="287"/>
      <c r="C9" s="280">
        <v>14031</v>
      </c>
      <c r="D9" s="280">
        <v>13728</v>
      </c>
      <c r="E9" s="280">
        <v>12375</v>
      </c>
      <c r="F9" s="280">
        <v>11835</v>
      </c>
      <c r="G9" s="280">
        <v>12225</v>
      </c>
      <c r="H9" s="280">
        <v>12894</v>
      </c>
      <c r="I9" s="280">
        <v>12825</v>
      </c>
      <c r="J9" s="280">
        <v>12630</v>
      </c>
      <c r="K9" s="281">
        <v>-9.85</v>
      </c>
      <c r="L9" s="281">
        <v>-4.37</v>
      </c>
      <c r="M9" s="281">
        <v>3.29</v>
      </c>
      <c r="N9" s="281">
        <v>5.47</v>
      </c>
      <c r="O9" s="281">
        <v>-0.53</v>
      </c>
      <c r="P9" s="281">
        <v>-1.52</v>
      </c>
      <c r="Q9" s="280"/>
      <c r="R9" s="566"/>
      <c r="S9" s="566"/>
      <c r="T9" s="280"/>
      <c r="U9" s="456"/>
      <c r="V9" s="456"/>
      <c r="W9" s="291"/>
      <c r="X9" s="291"/>
      <c r="Y9" s="291"/>
      <c r="Z9" s="291"/>
      <c r="AA9" s="291"/>
      <c r="AB9" s="280"/>
      <c r="AC9" s="280"/>
      <c r="AD9" s="280"/>
      <c r="AE9" s="456"/>
      <c r="AF9" s="456"/>
    </row>
    <row r="10" spans="1:35" s="276" customFormat="1" x14ac:dyDescent="0.35">
      <c r="A10" s="287" t="s">
        <v>20</v>
      </c>
      <c r="B10" s="287"/>
      <c r="C10" s="280">
        <v>41058</v>
      </c>
      <c r="D10" s="280">
        <v>40947</v>
      </c>
      <c r="E10" s="280">
        <v>36615</v>
      </c>
      <c r="F10" s="280">
        <v>36210</v>
      </c>
      <c r="G10" s="280">
        <v>37443</v>
      </c>
      <c r="H10" s="280">
        <v>39711</v>
      </c>
      <c r="I10" s="280">
        <v>39105</v>
      </c>
      <c r="J10" s="280">
        <v>37077</v>
      </c>
      <c r="K10" s="281">
        <v>-10.58</v>
      </c>
      <c r="L10" s="281">
        <v>-1.1100000000000001</v>
      </c>
      <c r="M10" s="281">
        <v>3.41</v>
      </c>
      <c r="N10" s="281">
        <v>6.05</v>
      </c>
      <c r="O10" s="281">
        <v>-1.52</v>
      </c>
      <c r="P10" s="281">
        <v>-5.18</v>
      </c>
      <c r="Q10" s="280"/>
      <c r="R10" s="566"/>
      <c r="S10" s="566"/>
      <c r="T10" s="280"/>
      <c r="U10" s="456"/>
      <c r="V10" s="456"/>
      <c r="W10" s="291"/>
      <c r="X10" s="291"/>
      <c r="Y10" s="291"/>
      <c r="Z10" s="291"/>
      <c r="AA10" s="291"/>
      <c r="AB10" s="280"/>
      <c r="AC10" s="280"/>
      <c r="AD10" s="280"/>
      <c r="AE10" s="456"/>
      <c r="AF10" s="456"/>
    </row>
    <row r="11" spans="1:35" s="276" customFormat="1" x14ac:dyDescent="0.35">
      <c r="A11" s="287" t="s">
        <v>19</v>
      </c>
      <c r="B11" s="287"/>
      <c r="C11" s="280">
        <v>9612</v>
      </c>
      <c r="D11" s="280">
        <v>9615</v>
      </c>
      <c r="E11" s="280">
        <v>9165</v>
      </c>
      <c r="F11" s="280">
        <v>9708</v>
      </c>
      <c r="G11" s="280">
        <v>9540</v>
      </c>
      <c r="H11" s="280">
        <v>9702</v>
      </c>
      <c r="I11" s="280">
        <v>9438</v>
      </c>
      <c r="J11" s="280">
        <v>9180</v>
      </c>
      <c r="K11" s="281">
        <v>-4.6900000000000004</v>
      </c>
      <c r="L11" s="281">
        <v>5.95</v>
      </c>
      <c r="M11" s="281">
        <v>-1.75</v>
      </c>
      <c r="N11" s="281">
        <v>1.71</v>
      </c>
      <c r="O11" s="281">
        <v>-2.72</v>
      </c>
      <c r="P11" s="281">
        <v>-2.75</v>
      </c>
      <c r="Q11" s="280"/>
      <c r="R11" s="566"/>
      <c r="S11" s="566"/>
      <c r="T11" s="280"/>
      <c r="U11" s="456"/>
      <c r="V11" s="456"/>
      <c r="W11" s="291"/>
      <c r="X11" s="291"/>
      <c r="Y11" s="291"/>
      <c r="Z11" s="291"/>
      <c r="AA11" s="291"/>
      <c r="AB11" s="280"/>
      <c r="AC11" s="280"/>
      <c r="AD11" s="280"/>
      <c r="AE11" s="456"/>
      <c r="AF11" s="456"/>
    </row>
    <row r="12" spans="1:35" s="276" customFormat="1" x14ac:dyDescent="0.35">
      <c r="A12" s="287" t="s">
        <v>99</v>
      </c>
      <c r="B12" s="287">
        <v>2</v>
      </c>
      <c r="C12" s="280">
        <v>59394</v>
      </c>
      <c r="D12" s="280">
        <v>56595</v>
      </c>
      <c r="E12" s="280">
        <v>51384</v>
      </c>
      <c r="F12" s="280">
        <v>53487</v>
      </c>
      <c r="G12" s="280">
        <v>53217</v>
      </c>
      <c r="H12" s="280">
        <v>55095</v>
      </c>
      <c r="I12" s="280">
        <v>54783</v>
      </c>
      <c r="J12" s="280">
        <v>53388</v>
      </c>
      <c r="K12" s="281">
        <v>-9.2100000000000009</v>
      </c>
      <c r="L12" s="281">
        <v>4.09</v>
      </c>
      <c r="M12" s="281">
        <v>-0.51</v>
      </c>
      <c r="N12" s="281">
        <v>3.53</v>
      </c>
      <c r="O12" s="281">
        <v>-0.56000000000000005</v>
      </c>
      <c r="P12" s="281">
        <v>-2.54</v>
      </c>
      <c r="Q12" s="280"/>
      <c r="R12" s="566"/>
      <c r="S12" s="566"/>
      <c r="T12" s="280"/>
      <c r="U12" s="456"/>
      <c r="V12" s="456"/>
      <c r="W12" s="291"/>
      <c r="X12" s="291"/>
      <c r="Y12" s="291"/>
      <c r="Z12" s="291"/>
      <c r="AA12" s="291"/>
      <c r="AB12" s="280"/>
      <c r="AC12" s="280"/>
      <c r="AD12" s="280"/>
      <c r="AE12" s="459"/>
      <c r="AF12" s="459"/>
    </row>
    <row r="13" spans="1:35" s="276" customFormat="1" x14ac:dyDescent="0.35">
      <c r="A13" s="287" t="s">
        <v>10</v>
      </c>
      <c r="B13" s="287"/>
      <c r="C13" s="280">
        <v>127872</v>
      </c>
      <c r="D13" s="280">
        <v>128664</v>
      </c>
      <c r="E13" s="280">
        <v>114468</v>
      </c>
      <c r="F13" s="280">
        <v>118707</v>
      </c>
      <c r="G13" s="280">
        <v>118902</v>
      </c>
      <c r="H13" s="280">
        <v>119922</v>
      </c>
      <c r="I13" s="280">
        <v>119205</v>
      </c>
      <c r="J13" s="280">
        <v>111993</v>
      </c>
      <c r="K13" s="281">
        <v>-11.03</v>
      </c>
      <c r="L13" s="281">
        <v>3.7</v>
      </c>
      <c r="M13" s="281">
        <v>0.17</v>
      </c>
      <c r="N13" s="281">
        <v>0.86</v>
      </c>
      <c r="O13" s="281">
        <v>-0.59</v>
      </c>
      <c r="P13" s="281">
        <v>-6.04</v>
      </c>
      <c r="Q13" s="280"/>
      <c r="R13" s="566"/>
      <c r="S13" s="566"/>
      <c r="T13" s="280"/>
      <c r="U13" s="456"/>
      <c r="V13" s="456"/>
      <c r="W13" s="291"/>
      <c r="X13" s="291"/>
      <c r="Y13" s="291"/>
      <c r="Z13" s="291"/>
      <c r="AA13" s="291"/>
      <c r="AB13" s="280"/>
      <c r="AC13" s="280"/>
      <c r="AD13" s="280"/>
      <c r="AE13" s="459"/>
      <c r="AF13" s="459"/>
    </row>
    <row r="14" spans="1:35" s="276" customFormat="1" x14ac:dyDescent="0.35">
      <c r="A14" s="287" t="s">
        <v>11</v>
      </c>
      <c r="B14" s="287"/>
      <c r="C14" s="280">
        <v>28791</v>
      </c>
      <c r="D14" s="280">
        <v>28224</v>
      </c>
      <c r="E14" s="280">
        <v>26412</v>
      </c>
      <c r="F14" s="280">
        <v>26724</v>
      </c>
      <c r="G14" s="280">
        <v>26517</v>
      </c>
      <c r="H14" s="280">
        <v>27366</v>
      </c>
      <c r="I14" s="280">
        <v>26313</v>
      </c>
      <c r="J14" s="280">
        <v>24897</v>
      </c>
      <c r="K14" s="281">
        <v>-6.42</v>
      </c>
      <c r="L14" s="281">
        <v>1.17</v>
      </c>
      <c r="M14" s="281">
        <v>-0.77</v>
      </c>
      <c r="N14" s="281">
        <v>3.2</v>
      </c>
      <c r="O14" s="281">
        <v>-3.84</v>
      </c>
      <c r="P14" s="281">
        <v>-5.38</v>
      </c>
      <c r="Q14" s="280"/>
      <c r="R14" s="566"/>
      <c r="S14" s="566"/>
      <c r="T14" s="280"/>
      <c r="U14" s="456"/>
      <c r="V14" s="456"/>
      <c r="W14" s="291"/>
      <c r="X14" s="291"/>
      <c r="Y14" s="291"/>
      <c r="Z14" s="291"/>
      <c r="AA14" s="291"/>
      <c r="AB14" s="280"/>
      <c r="AC14" s="280"/>
      <c r="AD14" s="280"/>
      <c r="AE14" s="459"/>
      <c r="AF14" s="459"/>
    </row>
    <row r="15" spans="1:35" s="276" customFormat="1" x14ac:dyDescent="0.35">
      <c r="A15" s="287" t="s">
        <v>12</v>
      </c>
      <c r="B15" s="287"/>
      <c r="C15" s="280">
        <v>7818</v>
      </c>
      <c r="D15" s="280">
        <v>7638</v>
      </c>
      <c r="E15" s="280">
        <v>6522</v>
      </c>
      <c r="F15" s="280">
        <v>6804</v>
      </c>
      <c r="G15" s="280">
        <v>7026</v>
      </c>
      <c r="H15" s="280">
        <v>6909</v>
      </c>
      <c r="I15" s="280">
        <v>6591</v>
      </c>
      <c r="J15" s="280">
        <v>6120</v>
      </c>
      <c r="K15" s="281">
        <v>-14.6</v>
      </c>
      <c r="L15" s="281">
        <v>4.3099999999999996</v>
      </c>
      <c r="M15" s="281">
        <v>3.28</v>
      </c>
      <c r="N15" s="281">
        <v>-1.65</v>
      </c>
      <c r="O15" s="281">
        <v>-4.5999999999999996</v>
      </c>
      <c r="P15" s="281">
        <v>-7.11</v>
      </c>
      <c r="Q15" s="280"/>
      <c r="R15" s="566"/>
      <c r="S15" s="566"/>
      <c r="T15" s="280"/>
      <c r="U15" s="456"/>
      <c r="V15" s="456"/>
      <c r="W15" s="291"/>
      <c r="X15" s="291"/>
      <c r="Y15" s="291"/>
      <c r="Z15" s="291"/>
      <c r="AA15" s="291"/>
      <c r="AB15" s="280"/>
      <c r="AC15" s="280"/>
      <c r="AD15" s="280"/>
      <c r="AE15" s="459"/>
      <c r="AF15" s="459"/>
      <c r="AH15" s="298"/>
    </row>
    <row r="16" spans="1:35" s="276" customFormat="1" x14ac:dyDescent="0.35">
      <c r="A16" s="287" t="s">
        <v>13</v>
      </c>
      <c r="B16" s="287"/>
      <c r="C16" s="280">
        <v>21687</v>
      </c>
      <c r="D16" s="280">
        <v>21243</v>
      </c>
      <c r="E16" s="280">
        <v>20532</v>
      </c>
      <c r="F16" s="280">
        <v>21570</v>
      </c>
      <c r="G16" s="280">
        <v>22449</v>
      </c>
      <c r="H16" s="280">
        <v>22692</v>
      </c>
      <c r="I16" s="280">
        <v>22590</v>
      </c>
      <c r="J16" s="280">
        <v>21834</v>
      </c>
      <c r="K16" s="281">
        <v>-3.36</v>
      </c>
      <c r="L16" s="281">
        <v>5.07</v>
      </c>
      <c r="M16" s="281">
        <v>4.07</v>
      </c>
      <c r="N16" s="281">
        <v>1.0900000000000001</v>
      </c>
      <c r="O16" s="281">
        <v>-0.44</v>
      </c>
      <c r="P16" s="281">
        <v>-3.34</v>
      </c>
      <c r="Q16" s="280"/>
      <c r="R16" s="566"/>
      <c r="S16" s="566"/>
      <c r="T16" s="280"/>
      <c r="U16" s="456"/>
      <c r="V16" s="456"/>
      <c r="W16" s="291"/>
      <c r="X16" s="291"/>
      <c r="Y16" s="291"/>
      <c r="Z16" s="291"/>
      <c r="AA16" s="291"/>
      <c r="AB16" s="280"/>
      <c r="AC16" s="280"/>
      <c r="AD16" s="280"/>
      <c r="AE16" s="459"/>
      <c r="AF16" s="459"/>
    </row>
    <row r="17" spans="1:33" s="276" customFormat="1" x14ac:dyDescent="0.35">
      <c r="A17" s="287" t="s">
        <v>14</v>
      </c>
      <c r="B17" s="287"/>
      <c r="C17" s="280">
        <v>11676</v>
      </c>
      <c r="D17" s="280">
        <v>11586</v>
      </c>
      <c r="E17" s="280">
        <v>11133</v>
      </c>
      <c r="F17" s="280">
        <v>11799</v>
      </c>
      <c r="G17" s="280">
        <v>11661</v>
      </c>
      <c r="H17" s="280">
        <v>11850</v>
      </c>
      <c r="I17" s="280">
        <v>11784</v>
      </c>
      <c r="J17" s="280">
        <v>11253</v>
      </c>
      <c r="K17" s="281">
        <v>-3.9</v>
      </c>
      <c r="L17" s="281">
        <v>5.99</v>
      </c>
      <c r="M17" s="281">
        <v>-1.17</v>
      </c>
      <c r="N17" s="281">
        <v>1.62</v>
      </c>
      <c r="O17" s="281">
        <v>-0.55000000000000004</v>
      </c>
      <c r="P17" s="281">
        <v>-4.5199999999999996</v>
      </c>
      <c r="Q17" s="280"/>
      <c r="R17" s="566"/>
      <c r="S17" s="566"/>
      <c r="T17" s="280"/>
      <c r="U17" s="456"/>
      <c r="V17" s="456"/>
      <c r="W17" s="291"/>
      <c r="X17" s="291"/>
      <c r="Y17" s="291"/>
      <c r="Z17" s="291"/>
      <c r="AA17" s="291"/>
      <c r="AB17" s="280"/>
      <c r="AC17" s="280"/>
      <c r="AD17" s="280"/>
      <c r="AE17" s="459"/>
      <c r="AF17" s="459"/>
    </row>
    <row r="18" spans="1:33" s="276" customFormat="1" x14ac:dyDescent="0.35">
      <c r="A18" s="287" t="s">
        <v>15</v>
      </c>
      <c r="B18" s="287"/>
      <c r="C18" s="280">
        <v>22299</v>
      </c>
      <c r="D18" s="280">
        <v>21804</v>
      </c>
      <c r="E18" s="280">
        <v>20427</v>
      </c>
      <c r="F18" s="280">
        <v>20409</v>
      </c>
      <c r="G18" s="280">
        <v>20457</v>
      </c>
      <c r="H18" s="280">
        <v>20556</v>
      </c>
      <c r="I18" s="280">
        <v>21057</v>
      </c>
      <c r="J18" s="280">
        <v>19776</v>
      </c>
      <c r="K18" s="281">
        <v>-6.32</v>
      </c>
      <c r="L18" s="281">
        <v>-0.09</v>
      </c>
      <c r="M18" s="281">
        <v>0.23</v>
      </c>
      <c r="N18" s="281">
        <v>0.48</v>
      </c>
      <c r="O18" s="281">
        <v>2.4300000000000002</v>
      </c>
      <c r="P18" s="281">
        <v>-6.09</v>
      </c>
      <c r="Q18" s="280"/>
      <c r="R18" s="566"/>
      <c r="S18" s="566"/>
      <c r="T18" s="280"/>
      <c r="U18" s="456"/>
      <c r="V18" s="456"/>
      <c r="W18" s="291"/>
      <c r="X18" s="291"/>
      <c r="Y18" s="291"/>
      <c r="Z18" s="291"/>
      <c r="AA18" s="291"/>
      <c r="AB18" s="280"/>
      <c r="AC18" s="280"/>
      <c r="AD18" s="280"/>
      <c r="AE18" s="459"/>
      <c r="AF18" s="459"/>
    </row>
    <row r="19" spans="1:33" s="276" customFormat="1" x14ac:dyDescent="0.35">
      <c r="A19" s="287" t="s">
        <v>16</v>
      </c>
      <c r="B19" s="370"/>
      <c r="C19" s="299">
        <v>12018</v>
      </c>
      <c r="D19" s="299">
        <v>11529</v>
      </c>
      <c r="E19" s="299">
        <v>11292</v>
      </c>
      <c r="F19" s="299">
        <v>11673</v>
      </c>
      <c r="G19" s="299">
        <v>11808</v>
      </c>
      <c r="H19" s="299">
        <v>12021</v>
      </c>
      <c r="I19" s="299">
        <v>11928</v>
      </c>
      <c r="J19" s="299">
        <v>11634</v>
      </c>
      <c r="K19" s="300">
        <v>-2.06</v>
      </c>
      <c r="L19" s="300">
        <v>3.37</v>
      </c>
      <c r="M19" s="300">
        <v>1.17</v>
      </c>
      <c r="N19" s="300">
        <v>1.8</v>
      </c>
      <c r="O19" s="281">
        <v>-0.77</v>
      </c>
      <c r="P19" s="300">
        <v>-2.46</v>
      </c>
      <c r="Q19" s="280"/>
      <c r="R19" s="566"/>
      <c r="S19" s="566"/>
      <c r="T19" s="280"/>
      <c r="U19" s="456"/>
      <c r="V19" s="456"/>
      <c r="W19" s="291"/>
      <c r="X19" s="291"/>
      <c r="Y19" s="291"/>
      <c r="Z19" s="291"/>
      <c r="AA19" s="291"/>
      <c r="AB19" s="280"/>
      <c r="AC19" s="280"/>
      <c r="AD19" s="280"/>
      <c r="AE19" s="459"/>
      <c r="AF19" s="459"/>
    </row>
    <row r="20" spans="1:33" s="276" customFormat="1" x14ac:dyDescent="0.35">
      <c r="A20" s="302" t="s">
        <v>17</v>
      </c>
      <c r="B20" s="302">
        <v>3</v>
      </c>
      <c r="C20" s="303">
        <v>589068</v>
      </c>
      <c r="D20" s="303">
        <v>578175</v>
      </c>
      <c r="E20" s="303">
        <v>527433</v>
      </c>
      <c r="F20" s="303">
        <v>536238</v>
      </c>
      <c r="G20" s="308">
        <v>544011</v>
      </c>
      <c r="H20" s="308">
        <v>562626</v>
      </c>
      <c r="I20" s="303">
        <v>555666</v>
      </c>
      <c r="J20" s="528">
        <v>530334</v>
      </c>
      <c r="K20" s="305">
        <v>-8.7799999999999994</v>
      </c>
      <c r="L20" s="305">
        <v>1.67</v>
      </c>
      <c r="M20" s="305">
        <v>1.45</v>
      </c>
      <c r="N20" s="305">
        <v>3.42</v>
      </c>
      <c r="O20" s="306">
        <v>-1.23</v>
      </c>
      <c r="P20" s="564">
        <v>-4.55</v>
      </c>
      <c r="Q20" s="303"/>
      <c r="R20" s="566"/>
      <c r="S20" s="566"/>
      <c r="T20" s="303"/>
      <c r="U20" s="460"/>
      <c r="V20" s="460"/>
      <c r="W20" s="291"/>
      <c r="X20" s="291"/>
      <c r="Y20" s="291"/>
      <c r="Z20" s="291"/>
      <c r="AA20" s="291"/>
      <c r="AB20" s="303"/>
      <c r="AC20" s="303"/>
      <c r="AD20" s="303"/>
      <c r="AE20" s="460"/>
      <c r="AF20" s="460"/>
    </row>
    <row r="21" spans="1:33" s="276" customFormat="1" x14ac:dyDescent="0.35">
      <c r="A21" s="287" t="s">
        <v>128</v>
      </c>
      <c r="B21" s="287"/>
      <c r="C21" s="280">
        <v>503433</v>
      </c>
      <c r="D21" s="280">
        <v>494583</v>
      </c>
      <c r="E21" s="280">
        <v>447960</v>
      </c>
      <c r="F21" s="280">
        <v>453516</v>
      </c>
      <c r="G21" s="280">
        <v>459588</v>
      </c>
      <c r="H21" s="280">
        <v>476919</v>
      </c>
      <c r="I21" s="280">
        <v>470988</v>
      </c>
      <c r="J21" s="309">
        <v>448101</v>
      </c>
      <c r="K21" s="281">
        <v>-9.43</v>
      </c>
      <c r="L21" s="281">
        <v>1.24</v>
      </c>
      <c r="M21" s="281">
        <v>1.34</v>
      </c>
      <c r="N21" s="281">
        <v>3.77</v>
      </c>
      <c r="O21" s="281">
        <v>-1.24</v>
      </c>
      <c r="P21" s="282">
        <v>-4.8499999999999996</v>
      </c>
      <c r="Q21" s="280"/>
      <c r="R21" s="566"/>
      <c r="S21" s="566"/>
      <c r="T21" s="280"/>
      <c r="U21" s="456"/>
      <c r="V21" s="456"/>
      <c r="W21" s="291"/>
      <c r="X21" s="291"/>
      <c r="Y21" s="291"/>
      <c r="Z21" s="291"/>
      <c r="AA21" s="291"/>
      <c r="AB21" s="280"/>
      <c r="AC21" s="280"/>
      <c r="AD21" s="280"/>
      <c r="AE21" s="456"/>
      <c r="AF21" s="456"/>
    </row>
    <row r="22" spans="1:33" s="276" customFormat="1" x14ac:dyDescent="0.35">
      <c r="A22" s="287" t="s">
        <v>129</v>
      </c>
      <c r="B22" s="287"/>
      <c r="C22" s="280">
        <v>85626</v>
      </c>
      <c r="D22" s="280">
        <v>83577</v>
      </c>
      <c r="E22" s="280">
        <v>79461</v>
      </c>
      <c r="F22" s="280">
        <v>82707</v>
      </c>
      <c r="G22" s="280">
        <v>84411</v>
      </c>
      <c r="H22" s="280">
        <v>85692</v>
      </c>
      <c r="I22" s="280">
        <v>84672</v>
      </c>
      <c r="J22" s="309">
        <v>82221</v>
      </c>
      <c r="K22" s="281">
        <v>-4.93</v>
      </c>
      <c r="L22" s="281">
        <v>4.09</v>
      </c>
      <c r="M22" s="281">
        <v>2.06</v>
      </c>
      <c r="N22" s="281">
        <v>1.52</v>
      </c>
      <c r="O22" s="281">
        <v>-1.19</v>
      </c>
      <c r="P22" s="282">
        <v>-2.89</v>
      </c>
      <c r="Q22" s="280"/>
      <c r="R22" s="566"/>
      <c r="S22" s="566"/>
      <c r="T22" s="280"/>
      <c r="U22" s="456"/>
      <c r="V22" s="456"/>
      <c r="W22" s="291"/>
      <c r="X22" s="291"/>
      <c r="Y22" s="291"/>
      <c r="Z22" s="291"/>
      <c r="AA22" s="291"/>
      <c r="AB22" s="280"/>
      <c r="AC22" s="280"/>
      <c r="AD22" s="280"/>
      <c r="AE22" s="456"/>
      <c r="AF22" s="456"/>
    </row>
    <row r="23" spans="1:33" x14ac:dyDescent="0.35">
      <c r="A23" s="366" t="s">
        <v>61</v>
      </c>
      <c r="B23" s="366"/>
      <c r="C23" s="299">
        <v>12</v>
      </c>
      <c r="D23" s="299">
        <v>15</v>
      </c>
      <c r="E23" s="299">
        <v>12</v>
      </c>
      <c r="F23" s="299">
        <v>15</v>
      </c>
      <c r="G23" s="299">
        <v>12</v>
      </c>
      <c r="H23" s="299">
        <v>15</v>
      </c>
      <c r="I23" s="299">
        <v>6</v>
      </c>
      <c r="J23" s="310">
        <v>12</v>
      </c>
      <c r="K23" s="300">
        <v>-14.29</v>
      </c>
      <c r="L23" s="300">
        <v>33.33</v>
      </c>
      <c r="M23" s="300">
        <v>-31.25</v>
      </c>
      <c r="N23" s="300">
        <v>27.27</v>
      </c>
      <c r="O23" s="300">
        <v>-60</v>
      </c>
      <c r="P23" s="530">
        <v>71.42</v>
      </c>
      <c r="Q23" s="280"/>
      <c r="R23" s="566"/>
      <c r="S23" s="566"/>
      <c r="T23" s="280"/>
      <c r="U23" s="456"/>
      <c r="V23" s="456"/>
      <c r="W23" s="291"/>
      <c r="X23" s="291"/>
      <c r="Y23" s="291"/>
      <c r="Z23" s="291"/>
      <c r="AA23" s="291"/>
      <c r="AB23" s="457"/>
      <c r="AC23" s="457"/>
      <c r="AD23" s="457"/>
      <c r="AE23" s="457"/>
      <c r="AF23" s="457"/>
    </row>
    <row r="24" spans="1:33" s="276" customFormat="1" x14ac:dyDescent="0.35">
      <c r="A24" s="371" t="s">
        <v>114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13"/>
    </row>
    <row r="25" spans="1:33" x14ac:dyDescent="0.35">
      <c r="A25" s="571" t="s">
        <v>107</v>
      </c>
      <c r="B25" s="571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376"/>
      <c r="Y25" s="376"/>
      <c r="Z25" s="374"/>
      <c r="AA25" s="374"/>
      <c r="AB25" s="374"/>
      <c r="AC25" s="374"/>
      <c r="AD25" s="374"/>
      <c r="AE25" s="374"/>
      <c r="AF25" s="374"/>
    </row>
    <row r="26" spans="1:33" x14ac:dyDescent="0.35">
      <c r="A26" s="466" t="s">
        <v>111</v>
      </c>
      <c r="B26" s="455"/>
      <c r="C26" s="455"/>
      <c r="D26" s="522"/>
      <c r="E26" s="455"/>
      <c r="F26" s="455"/>
      <c r="G26" s="455"/>
      <c r="H26" s="522"/>
      <c r="I26" s="522"/>
      <c r="J26" s="522"/>
      <c r="K26" s="455"/>
      <c r="L26" s="522"/>
      <c r="M26" s="522"/>
      <c r="N26" s="522"/>
      <c r="O26" s="522"/>
      <c r="P26" s="455"/>
      <c r="Q26" s="455"/>
      <c r="R26" s="455"/>
      <c r="S26" s="455"/>
      <c r="T26" s="455"/>
      <c r="U26" s="455"/>
      <c r="V26" s="455"/>
      <c r="W26" s="455"/>
      <c r="X26" s="376"/>
      <c r="Y26" s="376"/>
      <c r="Z26" s="374"/>
      <c r="AA26" s="374"/>
      <c r="AB26" s="374"/>
      <c r="AC26" s="374"/>
      <c r="AD26" s="374"/>
      <c r="AE26" s="374"/>
      <c r="AF26" s="374"/>
    </row>
    <row r="27" spans="1:33" s="276" customFormat="1" x14ac:dyDescent="0.35">
      <c r="A27" s="572" t="s">
        <v>46</v>
      </c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313"/>
    </row>
    <row r="28" spans="1:33" s="276" customFormat="1" x14ac:dyDescent="0.35">
      <c r="A28" s="371" t="s">
        <v>47</v>
      </c>
      <c r="B28" s="371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</row>
    <row r="29" spans="1:33" x14ac:dyDescent="0.35">
      <c r="A29" s="371" t="s">
        <v>59</v>
      </c>
      <c r="B29" s="371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5"/>
    </row>
    <row r="30" spans="1:33" ht="17.25" x14ac:dyDescent="0.4">
      <c r="A30" s="372" t="s">
        <v>96</v>
      </c>
      <c r="B30" s="316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5"/>
      <c r="Y30" s="315"/>
      <c r="Z30" s="314"/>
      <c r="AA30" s="314"/>
      <c r="AB30" s="314"/>
      <c r="AC30" s="314"/>
      <c r="AD30" s="314"/>
      <c r="AE30" s="314"/>
      <c r="AF30" s="314"/>
    </row>
    <row r="31" spans="1:33" x14ac:dyDescent="0.35">
      <c r="A31" s="318"/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20"/>
      <c r="Q31" s="319"/>
      <c r="R31" s="319"/>
      <c r="S31" s="319"/>
      <c r="T31" s="318"/>
      <c r="U31" s="318"/>
      <c r="V31" s="318"/>
      <c r="W31" s="319"/>
      <c r="X31" s="319"/>
      <c r="Y31" s="319"/>
      <c r="Z31" s="318"/>
      <c r="AA31" s="318"/>
      <c r="AB31" s="318"/>
      <c r="AC31" s="318"/>
      <c r="AD31" s="318"/>
      <c r="AE31" s="318"/>
      <c r="AF31" s="321"/>
    </row>
    <row r="32" spans="1:33" x14ac:dyDescent="0.35">
      <c r="A32" s="318"/>
      <c r="B32" s="318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20"/>
      <c r="Q32" s="319"/>
      <c r="R32" s="319"/>
      <c r="S32" s="319"/>
      <c r="T32" s="318"/>
      <c r="U32" s="318"/>
      <c r="V32" s="318"/>
      <c r="W32" s="319"/>
      <c r="X32" s="319"/>
      <c r="Y32" s="319"/>
      <c r="Z32" s="318"/>
      <c r="AA32" s="318"/>
      <c r="AB32" s="318"/>
      <c r="AC32" s="318"/>
      <c r="AD32" s="318"/>
      <c r="AE32" s="318"/>
      <c r="AF32" s="318"/>
    </row>
    <row r="33" spans="1:35" x14ac:dyDescent="0.35">
      <c r="A33" s="322"/>
      <c r="B33" s="322"/>
      <c r="C33" s="276"/>
      <c r="D33" s="276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2"/>
      <c r="Q33" s="276"/>
      <c r="R33" s="319"/>
      <c r="S33" s="319"/>
      <c r="T33" s="318"/>
      <c r="U33" s="318"/>
      <c r="V33" s="318"/>
      <c r="W33" s="319"/>
      <c r="X33" s="319"/>
      <c r="Y33" s="319"/>
      <c r="Z33" s="318"/>
      <c r="AA33" s="318"/>
      <c r="AB33" s="318"/>
      <c r="AC33" s="318"/>
      <c r="AD33" s="318"/>
      <c r="AE33" s="318"/>
      <c r="AF33" s="318"/>
    </row>
    <row r="34" spans="1:35" x14ac:dyDescent="0.35">
      <c r="A34" s="324"/>
      <c r="B34" s="324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20"/>
      <c r="Q34" s="319"/>
      <c r="R34" s="319"/>
      <c r="S34" s="319"/>
      <c r="T34" s="318"/>
      <c r="U34" s="318"/>
      <c r="V34" s="318"/>
      <c r="W34" s="319"/>
      <c r="X34" s="319"/>
      <c r="Y34" s="319"/>
      <c r="Z34" s="318"/>
      <c r="AA34" s="318"/>
      <c r="AB34" s="318"/>
      <c r="AC34" s="318"/>
      <c r="AD34" s="318"/>
      <c r="AE34" s="318"/>
      <c r="AF34" s="318"/>
    </row>
    <row r="35" spans="1:35" x14ac:dyDescent="0.35">
      <c r="A35" s="318"/>
      <c r="B35" s="318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25"/>
      <c r="Q35" s="318"/>
      <c r="R35" s="318"/>
      <c r="S35" s="318"/>
      <c r="T35" s="318"/>
      <c r="U35" s="318"/>
      <c r="V35" s="318"/>
      <c r="W35" s="319"/>
      <c r="X35" s="319"/>
      <c r="Y35" s="319"/>
      <c r="Z35" s="318"/>
      <c r="AA35" s="318"/>
      <c r="AB35" s="318"/>
      <c r="AC35" s="318"/>
      <c r="AD35" s="318"/>
      <c r="AE35" s="318"/>
      <c r="AF35" s="318"/>
    </row>
    <row r="36" spans="1:35" x14ac:dyDescent="0.35">
      <c r="A36" s="318"/>
      <c r="B36" s="318"/>
      <c r="C36" s="319"/>
      <c r="D36" s="319"/>
      <c r="E36" s="319"/>
      <c r="F36" s="319"/>
      <c r="G36" s="326"/>
      <c r="H36" s="326"/>
      <c r="I36" s="326"/>
      <c r="J36" s="326"/>
      <c r="K36" s="326"/>
      <c r="L36" s="326"/>
      <c r="M36" s="326"/>
      <c r="N36" s="326"/>
      <c r="O36" s="326"/>
      <c r="P36" s="320"/>
      <c r="Q36" s="319"/>
      <c r="R36" s="319"/>
      <c r="S36" s="319"/>
      <c r="T36" s="318"/>
      <c r="U36" s="318"/>
      <c r="V36" s="318"/>
      <c r="W36" s="319"/>
      <c r="X36" s="319"/>
      <c r="Y36" s="319"/>
      <c r="Z36" s="318"/>
      <c r="AA36" s="318"/>
      <c r="AB36" s="318"/>
      <c r="AC36" s="318"/>
      <c r="AD36" s="318"/>
      <c r="AE36" s="318"/>
      <c r="AF36" s="318"/>
    </row>
    <row r="37" spans="1:35" x14ac:dyDescent="0.35">
      <c r="A37" s="318"/>
      <c r="B37" s="318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20"/>
      <c r="Q37" s="319"/>
      <c r="R37" s="319"/>
      <c r="S37" s="319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</row>
    <row r="38" spans="1:35" x14ac:dyDescent="0.35">
      <c r="A38" s="318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25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</row>
    <row r="39" spans="1:35" x14ac:dyDescent="0.3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25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</row>
    <row r="40" spans="1:35" x14ac:dyDescent="0.35">
      <c r="X40" s="319"/>
      <c r="Y40" s="319"/>
      <c r="Z40" s="318"/>
      <c r="AA40" s="318"/>
      <c r="AB40" s="318"/>
      <c r="AC40" s="318"/>
      <c r="AD40" s="318"/>
      <c r="AE40" s="318"/>
      <c r="AF40" s="318"/>
    </row>
    <row r="41" spans="1:35" ht="17.25" x14ac:dyDescent="0.4">
      <c r="AH41" s="328"/>
      <c r="AI41" s="328"/>
    </row>
    <row r="42" spans="1:35" x14ac:dyDescent="0.35">
      <c r="G42" s="274"/>
      <c r="H42" s="274"/>
      <c r="I42" s="274"/>
      <c r="J42" s="274"/>
      <c r="K42" s="274"/>
      <c r="L42" s="274"/>
      <c r="M42" s="274"/>
      <c r="N42" s="274"/>
      <c r="O42" s="274"/>
      <c r="P42" s="327"/>
    </row>
    <row r="43" spans="1:35" x14ac:dyDescent="0.35">
      <c r="C43" s="329"/>
      <c r="D43" s="329"/>
      <c r="G43" s="274"/>
      <c r="H43" s="274"/>
      <c r="I43" s="274"/>
      <c r="J43" s="274"/>
      <c r="K43" s="274"/>
      <c r="L43" s="274"/>
      <c r="M43" s="274"/>
      <c r="N43" s="274"/>
      <c r="O43" s="274"/>
      <c r="P43" s="327"/>
    </row>
    <row r="44" spans="1:35" x14ac:dyDescent="0.35">
      <c r="A44" s="330"/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0"/>
      <c r="W44" s="330"/>
      <c r="X44" s="331"/>
      <c r="Y44" s="331"/>
      <c r="Z44" s="332"/>
    </row>
    <row r="45" spans="1:35" ht="17.25" x14ac:dyDescent="0.4">
      <c r="A45" s="333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</row>
    <row r="46" spans="1:35" x14ac:dyDescent="0.35">
      <c r="A46" s="334"/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  <c r="Z46" s="335"/>
      <c r="AA46" s="336"/>
      <c r="AB46" s="336"/>
      <c r="AC46" s="336"/>
    </row>
    <row r="47" spans="1:35" ht="17.25" x14ac:dyDescent="0.4">
      <c r="A47" s="337"/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  <c r="AA47" s="336"/>
      <c r="AB47" s="336"/>
      <c r="AC47" s="336"/>
    </row>
    <row r="48" spans="1:35" ht="17.25" x14ac:dyDescent="0.4">
      <c r="A48" s="337"/>
      <c r="B48" s="337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339"/>
      <c r="U48" s="339"/>
      <c r="V48" s="339"/>
      <c r="W48" s="340"/>
      <c r="X48" s="340"/>
      <c r="Y48" s="340"/>
      <c r="Z48" s="340"/>
      <c r="AA48" s="336"/>
      <c r="AB48" s="337"/>
      <c r="AC48" s="337"/>
      <c r="AD48" s="337"/>
      <c r="AE48" s="337"/>
    </row>
    <row r="49" spans="1:31" ht="17.25" x14ac:dyDescent="0.4">
      <c r="A49" s="337"/>
      <c r="B49" s="337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9"/>
      <c r="U49" s="339"/>
      <c r="V49" s="339"/>
      <c r="W49" s="340"/>
      <c r="X49" s="340"/>
      <c r="Y49" s="340"/>
      <c r="Z49" s="340"/>
      <c r="AA49" s="336"/>
      <c r="AB49" s="337"/>
      <c r="AC49" s="337"/>
      <c r="AD49" s="337"/>
      <c r="AE49" s="337"/>
    </row>
    <row r="50" spans="1:31" ht="17.25" x14ac:dyDescent="0.4">
      <c r="A50" s="337"/>
      <c r="B50" s="337"/>
      <c r="C50" s="338"/>
      <c r="D50" s="338"/>
      <c r="E50" s="338"/>
      <c r="F50" s="338"/>
      <c r="G50" s="341"/>
      <c r="H50" s="341"/>
      <c r="I50" s="341"/>
      <c r="J50" s="341"/>
      <c r="K50" s="341"/>
      <c r="L50" s="341"/>
      <c r="M50" s="341"/>
      <c r="N50" s="341"/>
      <c r="O50" s="341"/>
      <c r="P50" s="338"/>
      <c r="Q50" s="338"/>
      <c r="R50" s="341"/>
      <c r="S50" s="341"/>
      <c r="T50" s="339"/>
      <c r="U50" s="339"/>
      <c r="V50" s="339"/>
      <c r="W50" s="338"/>
      <c r="X50" s="338"/>
      <c r="Y50" s="338"/>
      <c r="Z50" s="341"/>
      <c r="AA50" s="336"/>
      <c r="AB50" s="337"/>
      <c r="AC50" s="337"/>
      <c r="AD50" s="337"/>
      <c r="AE50" s="337"/>
    </row>
    <row r="51" spans="1:31" ht="17.25" x14ac:dyDescent="0.4">
      <c r="A51" s="337"/>
      <c r="B51" s="337"/>
      <c r="C51" s="338"/>
      <c r="D51" s="338"/>
      <c r="E51" s="338"/>
      <c r="F51" s="338"/>
      <c r="G51" s="341"/>
      <c r="H51" s="341"/>
      <c r="I51" s="341"/>
      <c r="J51" s="341"/>
      <c r="K51" s="341"/>
      <c r="L51" s="341"/>
      <c r="M51" s="341"/>
      <c r="N51" s="341"/>
      <c r="O51" s="341"/>
      <c r="P51" s="338"/>
      <c r="Q51" s="338"/>
      <c r="R51" s="341"/>
      <c r="S51" s="341"/>
      <c r="T51" s="339"/>
      <c r="U51" s="339"/>
      <c r="V51" s="339"/>
      <c r="W51" s="338"/>
      <c r="X51" s="338"/>
      <c r="Y51" s="338"/>
      <c r="Z51" s="341"/>
      <c r="AA51" s="336"/>
      <c r="AB51" s="337"/>
      <c r="AC51" s="337"/>
      <c r="AD51" s="337"/>
      <c r="AE51" s="337"/>
    </row>
    <row r="52" spans="1:31" ht="17.25" x14ac:dyDescent="0.4">
      <c r="A52" s="337"/>
      <c r="B52" s="337"/>
      <c r="C52" s="338"/>
      <c r="D52" s="338"/>
      <c r="E52" s="338"/>
      <c r="F52" s="338"/>
      <c r="G52" s="341"/>
      <c r="H52" s="341"/>
      <c r="I52" s="341"/>
      <c r="J52" s="341"/>
      <c r="K52" s="341"/>
      <c r="L52" s="341"/>
      <c r="M52" s="341"/>
      <c r="N52" s="341"/>
      <c r="O52" s="341"/>
      <c r="P52" s="338"/>
      <c r="Q52" s="338"/>
      <c r="R52" s="341"/>
      <c r="S52" s="341"/>
      <c r="T52" s="342"/>
      <c r="U52" s="342"/>
      <c r="V52" s="342"/>
      <c r="W52" s="338"/>
      <c r="X52" s="338"/>
      <c r="Y52" s="338"/>
      <c r="Z52" s="341"/>
      <c r="AA52" s="336"/>
      <c r="AB52" s="337"/>
      <c r="AC52" s="337"/>
      <c r="AD52" s="337"/>
      <c r="AE52" s="337"/>
    </row>
    <row r="53" spans="1:31" ht="17.25" x14ac:dyDescent="0.4">
      <c r="A53" s="341"/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3"/>
      <c r="U53" s="343"/>
      <c r="V53" s="343"/>
      <c r="W53" s="343"/>
      <c r="X53" s="343"/>
      <c r="Y53" s="343"/>
      <c r="Z53" s="343"/>
      <c r="AA53" s="336"/>
      <c r="AB53" s="341"/>
      <c r="AC53" s="341"/>
      <c r="AD53" s="341"/>
      <c r="AE53" s="341"/>
    </row>
    <row r="54" spans="1:31" ht="17.25" x14ac:dyDescent="0.4">
      <c r="A54" s="337"/>
      <c r="B54" s="337"/>
      <c r="C54" s="343"/>
      <c r="D54" s="343"/>
      <c r="E54" s="343"/>
      <c r="F54" s="343"/>
      <c r="G54" s="344"/>
      <c r="H54" s="344"/>
      <c r="I54" s="344"/>
      <c r="J54" s="344"/>
      <c r="K54" s="344"/>
      <c r="L54" s="344"/>
      <c r="M54" s="344"/>
      <c r="N54" s="344"/>
      <c r="O54" s="344"/>
      <c r="P54" s="343"/>
      <c r="Q54" s="343"/>
      <c r="R54" s="344"/>
      <c r="S54" s="344"/>
      <c r="T54" s="345"/>
      <c r="U54" s="345"/>
      <c r="V54" s="345"/>
      <c r="W54" s="346"/>
      <c r="X54" s="346"/>
      <c r="Y54" s="346"/>
      <c r="Z54" s="344"/>
      <c r="AA54" s="336"/>
      <c r="AB54" s="337"/>
      <c r="AC54" s="337"/>
      <c r="AD54" s="337"/>
      <c r="AE54" s="337"/>
    </row>
    <row r="55" spans="1:31" ht="17.25" x14ac:dyDescent="0.4">
      <c r="A55" s="337"/>
      <c r="B55" s="337"/>
      <c r="C55" s="347"/>
      <c r="D55" s="347"/>
      <c r="E55" s="347"/>
      <c r="F55" s="347"/>
      <c r="G55" s="348"/>
      <c r="H55" s="348"/>
      <c r="I55" s="348"/>
      <c r="J55" s="348"/>
      <c r="K55" s="348"/>
      <c r="L55" s="348"/>
      <c r="M55" s="348"/>
      <c r="N55" s="348"/>
      <c r="O55" s="348"/>
      <c r="P55" s="347"/>
      <c r="Q55" s="347"/>
      <c r="R55" s="348"/>
      <c r="S55" s="348"/>
      <c r="T55" s="349"/>
      <c r="U55" s="349"/>
      <c r="V55" s="349"/>
      <c r="W55" s="350"/>
      <c r="X55" s="350"/>
      <c r="Y55" s="350"/>
      <c r="Z55" s="348"/>
      <c r="AA55" s="336"/>
      <c r="AB55" s="337"/>
      <c r="AC55" s="337"/>
      <c r="AD55" s="337"/>
      <c r="AE55" s="337"/>
    </row>
    <row r="56" spans="1:31" ht="17.25" x14ac:dyDescent="0.4">
      <c r="A56" s="337"/>
      <c r="B56" s="337"/>
      <c r="C56" s="347"/>
      <c r="D56" s="347"/>
      <c r="E56" s="347"/>
      <c r="F56" s="347"/>
      <c r="G56" s="348"/>
      <c r="H56" s="348"/>
      <c r="I56" s="348"/>
      <c r="J56" s="348"/>
      <c r="K56" s="348"/>
      <c r="L56" s="348"/>
      <c r="M56" s="348"/>
      <c r="N56" s="348"/>
      <c r="O56" s="348"/>
      <c r="P56" s="347"/>
      <c r="Q56" s="347"/>
      <c r="R56" s="348"/>
      <c r="S56" s="348"/>
      <c r="T56" s="349"/>
      <c r="U56" s="349"/>
      <c r="V56" s="349"/>
      <c r="W56" s="350"/>
      <c r="X56" s="350"/>
      <c r="Y56" s="350"/>
      <c r="Z56" s="348"/>
      <c r="AA56" s="336"/>
      <c r="AB56" s="337"/>
      <c r="AC56" s="337"/>
      <c r="AD56" s="337"/>
      <c r="AE56" s="337"/>
    </row>
    <row r="57" spans="1:31" ht="17.25" x14ac:dyDescent="0.4">
      <c r="A57" s="337"/>
      <c r="B57" s="337"/>
      <c r="C57" s="347"/>
      <c r="D57" s="347"/>
      <c r="E57" s="347"/>
      <c r="F57" s="347"/>
      <c r="G57" s="348"/>
      <c r="H57" s="348"/>
      <c r="I57" s="348"/>
      <c r="J57" s="348"/>
      <c r="K57" s="348"/>
      <c r="L57" s="348"/>
      <c r="M57" s="348"/>
      <c r="N57" s="348"/>
      <c r="O57" s="348"/>
      <c r="P57" s="347"/>
      <c r="Q57" s="347"/>
      <c r="R57" s="348"/>
      <c r="S57" s="348"/>
      <c r="T57" s="349"/>
      <c r="U57" s="349"/>
      <c r="V57" s="349"/>
      <c r="W57" s="350"/>
      <c r="X57" s="350"/>
      <c r="Y57" s="350"/>
      <c r="Z57" s="348"/>
      <c r="AA57" s="336"/>
      <c r="AB57" s="337"/>
      <c r="AC57" s="337"/>
      <c r="AD57" s="337"/>
      <c r="AE57" s="337"/>
    </row>
    <row r="58" spans="1:31" ht="17.25" x14ac:dyDescent="0.4">
      <c r="A58" s="337"/>
      <c r="B58" s="337"/>
      <c r="C58" s="347"/>
      <c r="D58" s="347"/>
      <c r="E58" s="347"/>
      <c r="F58" s="347"/>
      <c r="G58" s="348"/>
      <c r="H58" s="348"/>
      <c r="I58" s="348"/>
      <c r="J58" s="348"/>
      <c r="K58" s="348"/>
      <c r="L58" s="348"/>
      <c r="M58" s="348"/>
      <c r="N58" s="348"/>
      <c r="O58" s="348"/>
      <c r="P58" s="347"/>
      <c r="Q58" s="347"/>
      <c r="R58" s="348"/>
      <c r="S58" s="348"/>
      <c r="T58" s="349"/>
      <c r="U58" s="349"/>
      <c r="V58" s="349"/>
      <c r="W58" s="350"/>
      <c r="X58" s="350"/>
      <c r="Y58" s="350"/>
      <c r="Z58" s="348"/>
      <c r="AA58" s="336"/>
      <c r="AB58" s="337"/>
      <c r="AC58" s="337"/>
      <c r="AD58" s="337"/>
      <c r="AE58" s="337"/>
    </row>
    <row r="59" spans="1:31" ht="17.25" x14ac:dyDescent="0.4">
      <c r="A59" s="337"/>
      <c r="B59" s="337"/>
      <c r="C59" s="347"/>
      <c r="D59" s="347"/>
      <c r="E59" s="347"/>
      <c r="F59" s="347"/>
      <c r="G59" s="348"/>
      <c r="H59" s="348"/>
      <c r="I59" s="348"/>
      <c r="J59" s="348"/>
      <c r="K59" s="348"/>
      <c r="L59" s="348"/>
      <c r="M59" s="348"/>
      <c r="N59" s="348"/>
      <c r="O59" s="348"/>
      <c r="P59" s="347"/>
      <c r="Q59" s="347"/>
      <c r="R59" s="348"/>
      <c r="S59" s="348"/>
      <c r="T59" s="349"/>
      <c r="U59" s="349"/>
      <c r="V59" s="349"/>
      <c r="W59" s="350"/>
      <c r="X59" s="350"/>
      <c r="Y59" s="350"/>
      <c r="Z59" s="348"/>
      <c r="AA59" s="336"/>
      <c r="AB59" s="337"/>
      <c r="AC59" s="337"/>
      <c r="AD59" s="337"/>
      <c r="AE59" s="337"/>
    </row>
    <row r="60" spans="1:31" ht="17.25" x14ac:dyDescent="0.4">
      <c r="A60" s="337"/>
      <c r="B60" s="337"/>
      <c r="C60" s="347"/>
      <c r="D60" s="347"/>
      <c r="E60" s="347"/>
      <c r="F60" s="347"/>
      <c r="G60" s="348"/>
      <c r="H60" s="348"/>
      <c r="I60" s="348"/>
      <c r="J60" s="348"/>
      <c r="K60" s="348"/>
      <c r="L60" s="348"/>
      <c r="M60" s="348"/>
      <c r="N60" s="348"/>
      <c r="O60" s="348"/>
      <c r="P60" s="347"/>
      <c r="Q60" s="347"/>
      <c r="R60" s="348"/>
      <c r="S60" s="348"/>
      <c r="T60" s="349"/>
      <c r="U60" s="349"/>
      <c r="V60" s="349"/>
      <c r="W60" s="350"/>
      <c r="X60" s="350"/>
      <c r="Y60" s="350"/>
      <c r="Z60" s="348"/>
      <c r="AA60" s="336"/>
      <c r="AB60" s="337"/>
      <c r="AC60" s="337"/>
      <c r="AD60" s="337"/>
      <c r="AE60" s="337"/>
    </row>
    <row r="61" spans="1:31" ht="17.25" x14ac:dyDescent="0.4">
      <c r="A61" s="337"/>
      <c r="B61" s="337"/>
      <c r="C61" s="347"/>
      <c r="D61" s="347"/>
      <c r="E61" s="347"/>
      <c r="F61" s="347"/>
      <c r="G61" s="348"/>
      <c r="H61" s="348"/>
      <c r="I61" s="348"/>
      <c r="J61" s="348"/>
      <c r="K61" s="348"/>
      <c r="L61" s="348"/>
      <c r="M61" s="348"/>
      <c r="N61" s="348"/>
      <c r="O61" s="348"/>
      <c r="P61" s="347"/>
      <c r="Q61" s="347"/>
      <c r="R61" s="348"/>
      <c r="S61" s="348"/>
      <c r="T61" s="349"/>
      <c r="U61" s="349"/>
      <c r="V61" s="349"/>
      <c r="W61" s="350"/>
      <c r="X61" s="350"/>
      <c r="Y61" s="350"/>
      <c r="Z61" s="348"/>
      <c r="AA61" s="336"/>
      <c r="AB61" s="337"/>
      <c r="AC61" s="337"/>
      <c r="AD61" s="337"/>
      <c r="AE61" s="337"/>
    </row>
    <row r="62" spans="1:31" ht="17.25" x14ac:dyDescent="0.4">
      <c r="A62" s="337"/>
      <c r="B62" s="337"/>
      <c r="C62" s="347"/>
      <c r="D62" s="347"/>
      <c r="E62" s="347"/>
      <c r="F62" s="347"/>
      <c r="G62" s="348"/>
      <c r="H62" s="348"/>
      <c r="I62" s="348"/>
      <c r="J62" s="348"/>
      <c r="K62" s="348"/>
      <c r="L62" s="348"/>
      <c r="M62" s="348"/>
      <c r="N62" s="348"/>
      <c r="O62" s="348"/>
      <c r="P62" s="347"/>
      <c r="Q62" s="347"/>
      <c r="R62" s="348"/>
      <c r="S62" s="348"/>
      <c r="T62" s="349"/>
      <c r="U62" s="349"/>
      <c r="V62" s="349"/>
      <c r="W62" s="350"/>
      <c r="X62" s="350"/>
      <c r="Y62" s="350"/>
      <c r="Z62" s="348"/>
      <c r="AA62" s="336"/>
      <c r="AB62" s="337"/>
      <c r="AC62" s="337"/>
      <c r="AD62" s="337"/>
      <c r="AE62" s="337"/>
    </row>
    <row r="63" spans="1:31" ht="17.25" x14ac:dyDescent="0.4">
      <c r="A63" s="337"/>
      <c r="B63" s="337"/>
      <c r="C63" s="347"/>
      <c r="D63" s="347"/>
      <c r="E63" s="347"/>
      <c r="F63" s="347"/>
      <c r="G63" s="348"/>
      <c r="H63" s="348"/>
      <c r="I63" s="348"/>
      <c r="J63" s="348"/>
      <c r="K63" s="348"/>
      <c r="L63" s="348"/>
      <c r="M63" s="348"/>
      <c r="N63" s="348"/>
      <c r="O63" s="348"/>
      <c r="P63" s="347"/>
      <c r="Q63" s="347"/>
      <c r="R63" s="348"/>
      <c r="S63" s="348"/>
      <c r="T63" s="349"/>
      <c r="U63" s="349"/>
      <c r="V63" s="349"/>
      <c r="W63" s="350"/>
      <c r="X63" s="350"/>
      <c r="Y63" s="350"/>
      <c r="Z63" s="348"/>
      <c r="AA63" s="336"/>
      <c r="AB63" s="337"/>
      <c r="AC63" s="337"/>
      <c r="AD63" s="337"/>
      <c r="AE63" s="337"/>
    </row>
    <row r="64" spans="1:31" ht="17.25" x14ac:dyDescent="0.4">
      <c r="A64" s="337"/>
      <c r="B64" s="337"/>
      <c r="C64" s="347"/>
      <c r="D64" s="347"/>
      <c r="E64" s="347"/>
      <c r="F64" s="347"/>
      <c r="G64" s="348"/>
      <c r="H64" s="348"/>
      <c r="I64" s="348"/>
      <c r="J64" s="348"/>
      <c r="K64" s="348"/>
      <c r="L64" s="348"/>
      <c r="M64" s="348"/>
      <c r="N64" s="348"/>
      <c r="O64" s="348"/>
      <c r="P64" s="347"/>
      <c r="Q64" s="347"/>
      <c r="R64" s="348"/>
      <c r="S64" s="348"/>
      <c r="T64" s="349"/>
      <c r="U64" s="349"/>
      <c r="V64" s="349"/>
      <c r="W64" s="350"/>
      <c r="X64" s="350"/>
      <c r="Y64" s="350"/>
      <c r="Z64" s="348"/>
      <c r="AA64" s="336"/>
      <c r="AB64" s="337"/>
      <c r="AC64" s="337"/>
      <c r="AD64" s="337"/>
      <c r="AE64" s="337"/>
    </row>
    <row r="65" spans="1:31" ht="17.25" x14ac:dyDescent="0.4">
      <c r="A65" s="337"/>
      <c r="B65" s="337"/>
      <c r="C65" s="347"/>
      <c r="D65" s="347"/>
      <c r="E65" s="347"/>
      <c r="F65" s="347"/>
      <c r="G65" s="348"/>
      <c r="H65" s="348"/>
      <c r="I65" s="348"/>
      <c r="J65" s="348"/>
      <c r="K65" s="348"/>
      <c r="L65" s="348"/>
      <c r="M65" s="348"/>
      <c r="N65" s="348"/>
      <c r="O65" s="348"/>
      <c r="P65" s="347"/>
      <c r="Q65" s="347"/>
      <c r="R65" s="348"/>
      <c r="S65" s="348"/>
      <c r="T65" s="349"/>
      <c r="U65" s="349"/>
      <c r="V65" s="349"/>
      <c r="W65" s="350"/>
      <c r="X65" s="350"/>
      <c r="Y65" s="350"/>
      <c r="Z65" s="348"/>
      <c r="AA65" s="336"/>
      <c r="AB65" s="337"/>
      <c r="AC65" s="337"/>
      <c r="AD65" s="337"/>
      <c r="AE65" s="337"/>
    </row>
    <row r="66" spans="1:31" ht="17.25" x14ac:dyDescent="0.4">
      <c r="A66" s="337"/>
      <c r="B66" s="337"/>
      <c r="C66" s="347"/>
      <c r="D66" s="347"/>
      <c r="E66" s="347"/>
      <c r="F66" s="347"/>
      <c r="G66" s="348"/>
      <c r="H66" s="348"/>
      <c r="I66" s="348"/>
      <c r="J66" s="348"/>
      <c r="K66" s="348"/>
      <c r="L66" s="348"/>
      <c r="M66" s="348"/>
      <c r="N66" s="348"/>
      <c r="O66" s="348"/>
      <c r="P66" s="347"/>
      <c r="Q66" s="347"/>
      <c r="R66" s="348"/>
      <c r="S66" s="348"/>
      <c r="T66" s="351"/>
      <c r="U66" s="351"/>
      <c r="V66" s="351"/>
      <c r="W66" s="350"/>
      <c r="X66" s="350"/>
      <c r="Y66" s="350"/>
      <c r="Z66" s="348"/>
      <c r="AA66" s="336"/>
      <c r="AB66" s="337"/>
      <c r="AC66" s="337"/>
      <c r="AD66" s="337"/>
      <c r="AE66" s="337"/>
    </row>
    <row r="67" spans="1:31" ht="17.25" x14ac:dyDescent="0.4">
      <c r="A67" s="337"/>
      <c r="B67" s="337"/>
      <c r="C67" s="347"/>
      <c r="D67" s="347"/>
      <c r="E67" s="347"/>
      <c r="F67" s="347"/>
      <c r="G67" s="348"/>
      <c r="H67" s="348"/>
      <c r="I67" s="348"/>
      <c r="J67" s="348"/>
      <c r="K67" s="348"/>
      <c r="L67" s="348"/>
      <c r="M67" s="348"/>
      <c r="N67" s="348"/>
      <c r="O67" s="348"/>
      <c r="P67" s="347"/>
      <c r="Q67" s="347"/>
      <c r="R67" s="348"/>
      <c r="S67" s="348"/>
      <c r="T67" s="351"/>
      <c r="U67" s="351"/>
      <c r="V67" s="351"/>
      <c r="W67" s="350"/>
      <c r="X67" s="350"/>
      <c r="Y67" s="350"/>
      <c r="Z67" s="348"/>
      <c r="AA67" s="336"/>
      <c r="AB67" s="337"/>
      <c r="AC67" s="337"/>
      <c r="AD67" s="337"/>
      <c r="AE67" s="337"/>
    </row>
    <row r="68" spans="1:31" ht="17.25" x14ac:dyDescent="0.4">
      <c r="A68" s="337"/>
      <c r="B68" s="337"/>
      <c r="C68" s="347"/>
      <c r="D68" s="347"/>
      <c r="E68" s="347"/>
      <c r="F68" s="347"/>
      <c r="G68" s="348"/>
      <c r="H68" s="348"/>
      <c r="I68" s="348"/>
      <c r="J68" s="348"/>
      <c r="K68" s="348"/>
      <c r="L68" s="348"/>
      <c r="M68" s="348"/>
      <c r="N68" s="348"/>
      <c r="O68" s="348"/>
      <c r="P68" s="347"/>
      <c r="Q68" s="347"/>
      <c r="R68" s="348"/>
      <c r="S68" s="348"/>
      <c r="T68" s="351"/>
      <c r="U68" s="351"/>
      <c r="V68" s="351"/>
      <c r="W68" s="350"/>
      <c r="X68" s="350"/>
      <c r="Y68" s="350"/>
      <c r="Z68" s="348"/>
      <c r="AA68" s="336"/>
      <c r="AB68" s="337"/>
      <c r="AC68" s="337"/>
      <c r="AD68" s="337"/>
      <c r="AE68" s="337"/>
    </row>
    <row r="69" spans="1:31" ht="17.25" x14ac:dyDescent="0.4">
      <c r="A69" s="337"/>
      <c r="B69" s="337"/>
      <c r="C69" s="347"/>
      <c r="D69" s="347"/>
      <c r="E69" s="347"/>
      <c r="F69" s="347"/>
      <c r="G69" s="348"/>
      <c r="H69" s="348"/>
      <c r="I69" s="348"/>
      <c r="J69" s="348"/>
      <c r="K69" s="348"/>
      <c r="L69" s="348"/>
      <c r="M69" s="348"/>
      <c r="N69" s="348"/>
      <c r="O69" s="348"/>
      <c r="P69" s="347"/>
      <c r="Q69" s="347"/>
      <c r="R69" s="348"/>
      <c r="S69" s="348"/>
      <c r="T69" s="352"/>
      <c r="U69" s="352"/>
      <c r="V69" s="352"/>
      <c r="W69" s="350"/>
      <c r="X69" s="350"/>
      <c r="Y69" s="350"/>
      <c r="Z69" s="348"/>
      <c r="AA69" s="336"/>
      <c r="AB69" s="336"/>
      <c r="AC69" s="336"/>
    </row>
    <row r="70" spans="1:31" ht="17.25" x14ac:dyDescent="0.4">
      <c r="A70" s="337"/>
      <c r="B70" s="337"/>
      <c r="C70" s="347"/>
      <c r="D70" s="347"/>
      <c r="E70" s="347"/>
      <c r="F70" s="347"/>
      <c r="G70" s="348"/>
      <c r="H70" s="348"/>
      <c r="I70" s="348"/>
      <c r="J70" s="348"/>
      <c r="K70" s="348"/>
      <c r="L70" s="348"/>
      <c r="M70" s="348"/>
      <c r="N70" s="348"/>
      <c r="O70" s="348"/>
      <c r="P70" s="347"/>
      <c r="Q70" s="347"/>
      <c r="R70" s="348"/>
      <c r="S70" s="348"/>
      <c r="T70" s="352"/>
      <c r="U70" s="352"/>
      <c r="V70" s="352"/>
      <c r="W70" s="350"/>
      <c r="X70" s="350"/>
      <c r="Y70" s="350"/>
      <c r="Z70" s="348"/>
      <c r="AA70" s="336"/>
      <c r="AB70" s="336"/>
      <c r="AC70" s="336"/>
    </row>
    <row r="71" spans="1:31" ht="17.25" x14ac:dyDescent="0.4">
      <c r="A71" s="337"/>
      <c r="B71" s="337"/>
      <c r="C71" s="343"/>
      <c r="D71" s="343"/>
      <c r="E71" s="343"/>
      <c r="F71" s="343"/>
      <c r="G71" s="344"/>
      <c r="H71" s="344"/>
      <c r="I71" s="344"/>
      <c r="J71" s="344"/>
      <c r="K71" s="344"/>
      <c r="L71" s="344"/>
      <c r="M71" s="344"/>
      <c r="N71" s="344"/>
      <c r="O71" s="344"/>
      <c r="P71" s="343"/>
      <c r="Q71" s="343"/>
      <c r="R71" s="344"/>
      <c r="S71" s="344"/>
      <c r="T71" s="352"/>
      <c r="U71" s="352"/>
      <c r="V71" s="352"/>
      <c r="W71" s="350"/>
      <c r="X71" s="350"/>
      <c r="Y71" s="350"/>
      <c r="Z71" s="348"/>
      <c r="AA71" s="336"/>
      <c r="AB71" s="336"/>
      <c r="AC71" s="336"/>
    </row>
    <row r="72" spans="1:31" ht="17.25" x14ac:dyDescent="0.4">
      <c r="A72" s="353"/>
      <c r="B72" s="353"/>
      <c r="C72" s="354"/>
      <c r="D72" s="354"/>
      <c r="E72" s="354"/>
      <c r="F72" s="354"/>
      <c r="G72" s="355"/>
      <c r="H72" s="355"/>
      <c r="I72" s="355"/>
      <c r="J72" s="355"/>
      <c r="K72" s="355"/>
      <c r="L72" s="355"/>
      <c r="M72" s="355"/>
      <c r="N72" s="355"/>
      <c r="O72" s="355"/>
      <c r="P72" s="354"/>
      <c r="Q72" s="354"/>
      <c r="R72" s="355"/>
      <c r="S72" s="355"/>
      <c r="T72" s="356"/>
      <c r="U72" s="356"/>
      <c r="V72" s="356"/>
      <c r="W72" s="357"/>
      <c r="X72" s="357"/>
      <c r="Y72" s="357"/>
      <c r="Z72" s="355"/>
      <c r="AA72" s="336"/>
      <c r="AB72" s="336"/>
      <c r="AC72" s="336"/>
    </row>
    <row r="73" spans="1:31" ht="17.25" x14ac:dyDescent="0.4">
      <c r="A73" s="353"/>
      <c r="B73" s="353"/>
      <c r="C73" s="354"/>
      <c r="D73" s="354"/>
      <c r="E73" s="354"/>
      <c r="F73" s="354"/>
      <c r="G73" s="355"/>
      <c r="H73" s="355"/>
      <c r="I73" s="355"/>
      <c r="J73" s="355"/>
      <c r="K73" s="355"/>
      <c r="L73" s="355"/>
      <c r="M73" s="355"/>
      <c r="N73" s="355"/>
      <c r="O73" s="355"/>
      <c r="P73" s="354"/>
      <c r="Q73" s="354"/>
      <c r="R73" s="355"/>
      <c r="S73" s="355"/>
      <c r="T73" s="356"/>
      <c r="U73" s="356"/>
      <c r="V73" s="356"/>
      <c r="W73" s="357"/>
      <c r="X73" s="357"/>
      <c r="Y73" s="357"/>
      <c r="Z73" s="355"/>
      <c r="AA73" s="336"/>
      <c r="AB73" s="336"/>
      <c r="AC73" s="336"/>
    </row>
    <row r="74" spans="1:31" ht="17.25" x14ac:dyDescent="0.4">
      <c r="A74" s="353"/>
      <c r="B74" s="353"/>
      <c r="C74" s="358"/>
      <c r="D74" s="358"/>
      <c r="E74" s="358"/>
      <c r="F74" s="358"/>
      <c r="G74" s="359"/>
      <c r="H74" s="359"/>
      <c r="I74" s="359"/>
      <c r="J74" s="359"/>
      <c r="K74" s="359"/>
      <c r="L74" s="359"/>
      <c r="M74" s="359"/>
      <c r="N74" s="359"/>
      <c r="O74" s="359"/>
      <c r="P74" s="358"/>
      <c r="Q74" s="358"/>
      <c r="R74" s="359"/>
      <c r="S74" s="359"/>
      <c r="T74" s="356"/>
      <c r="U74" s="356"/>
      <c r="V74" s="356"/>
      <c r="W74" s="357"/>
      <c r="X74" s="357"/>
      <c r="Y74" s="357"/>
      <c r="Z74" s="355"/>
      <c r="AA74" s="336"/>
      <c r="AB74" s="336"/>
      <c r="AC74" s="336"/>
    </row>
    <row r="75" spans="1:31" ht="17.25" x14ac:dyDescent="0.4">
      <c r="A75" s="353"/>
      <c r="B75" s="353"/>
      <c r="C75" s="354"/>
      <c r="D75" s="354"/>
      <c r="E75" s="354"/>
      <c r="F75" s="354"/>
      <c r="G75" s="355"/>
      <c r="H75" s="355"/>
      <c r="I75" s="355"/>
      <c r="J75" s="355"/>
      <c r="K75" s="355"/>
      <c r="L75" s="355"/>
      <c r="M75" s="355"/>
      <c r="N75" s="355"/>
      <c r="O75" s="355"/>
      <c r="P75" s="354"/>
      <c r="Q75" s="354"/>
      <c r="R75" s="355"/>
      <c r="S75" s="355"/>
      <c r="T75" s="356"/>
      <c r="U75" s="356"/>
      <c r="V75" s="356"/>
      <c r="W75" s="357"/>
      <c r="X75" s="357"/>
      <c r="Y75" s="357"/>
      <c r="Z75" s="355"/>
      <c r="AA75" s="336"/>
      <c r="AB75" s="336"/>
      <c r="AC75" s="336"/>
    </row>
    <row r="76" spans="1:31" ht="17.25" x14ac:dyDescent="0.4">
      <c r="A76" s="337"/>
      <c r="B76" s="337"/>
      <c r="C76" s="347"/>
      <c r="D76" s="347"/>
      <c r="E76" s="347"/>
      <c r="F76" s="347"/>
      <c r="G76" s="360"/>
      <c r="H76" s="360"/>
      <c r="I76" s="360"/>
      <c r="J76" s="360"/>
      <c r="K76" s="360"/>
      <c r="L76" s="360"/>
      <c r="M76" s="360"/>
      <c r="N76" s="360"/>
      <c r="O76" s="360"/>
      <c r="P76" s="347"/>
      <c r="Q76" s="347"/>
      <c r="R76" s="348"/>
      <c r="S76" s="348"/>
      <c r="T76" s="361"/>
      <c r="U76" s="361"/>
      <c r="V76" s="361"/>
      <c r="W76" s="348"/>
      <c r="X76" s="362"/>
      <c r="Y76" s="362"/>
      <c r="Z76" s="362"/>
      <c r="AA76" s="336"/>
      <c r="AB76" s="336"/>
      <c r="AC76" s="336"/>
    </row>
    <row r="77" spans="1:31" ht="17.25" x14ac:dyDescent="0.4">
      <c r="A77" s="337"/>
      <c r="B77" s="337"/>
      <c r="C77" s="337"/>
      <c r="D77" s="337"/>
      <c r="E77" s="337"/>
      <c r="F77" s="337"/>
      <c r="G77" s="337"/>
      <c r="H77" s="337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37"/>
      <c r="W77" s="337"/>
      <c r="X77" s="337"/>
      <c r="Y77" s="337"/>
      <c r="Z77" s="337"/>
      <c r="AA77" s="336"/>
      <c r="AB77" s="336"/>
      <c r="AC77" s="336"/>
    </row>
    <row r="78" spans="1:31" ht="17.25" x14ac:dyDescent="0.4">
      <c r="A78" s="343"/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36"/>
      <c r="Y78" s="336"/>
      <c r="Z78" s="336"/>
      <c r="AA78" s="336"/>
      <c r="AB78" s="336"/>
      <c r="AC78" s="336"/>
    </row>
    <row r="79" spans="1:31" ht="17.25" x14ac:dyDescent="0.4">
      <c r="A79" s="343"/>
      <c r="B79" s="343"/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3"/>
      <c r="R79" s="343"/>
      <c r="S79" s="343"/>
      <c r="T79" s="343"/>
      <c r="U79" s="343"/>
      <c r="V79" s="343"/>
      <c r="W79" s="343"/>
      <c r="X79" s="336"/>
      <c r="Y79" s="336"/>
      <c r="Z79" s="336"/>
      <c r="AA79" s="336"/>
      <c r="AB79" s="336"/>
      <c r="AC79" s="336"/>
    </row>
    <row r="80" spans="1:31" ht="17.25" x14ac:dyDescent="0.4">
      <c r="A80" s="343"/>
      <c r="B80" s="343"/>
      <c r="C80" s="343"/>
      <c r="D80" s="343"/>
      <c r="E80" s="343"/>
      <c r="F80" s="343"/>
      <c r="G80" s="343"/>
      <c r="H80" s="343"/>
      <c r="I80" s="343"/>
      <c r="J80" s="343"/>
      <c r="K80" s="343"/>
      <c r="L80" s="343"/>
      <c r="M80" s="343"/>
      <c r="N80" s="343"/>
      <c r="O80" s="343"/>
      <c r="P80" s="343"/>
      <c r="Q80" s="343"/>
      <c r="R80" s="343"/>
      <c r="S80" s="343"/>
      <c r="T80" s="343"/>
      <c r="U80" s="343"/>
      <c r="V80" s="343"/>
      <c r="W80" s="343"/>
      <c r="X80" s="336"/>
      <c r="Y80" s="336"/>
      <c r="Z80" s="336"/>
      <c r="AA80" s="336"/>
      <c r="AB80" s="336"/>
      <c r="AC80" s="336"/>
    </row>
    <row r="81" spans="1:29" ht="17.25" x14ac:dyDescent="0.4">
      <c r="A81" s="343"/>
      <c r="B81" s="343"/>
      <c r="C81" s="343"/>
      <c r="D81" s="343"/>
      <c r="E81" s="343"/>
      <c r="F81" s="343"/>
      <c r="G81" s="343"/>
      <c r="H81" s="343"/>
      <c r="I81" s="343"/>
      <c r="J81" s="343"/>
      <c r="K81" s="343"/>
      <c r="L81" s="343"/>
      <c r="M81" s="343"/>
      <c r="N81" s="343"/>
      <c r="O81" s="343"/>
      <c r="P81" s="343"/>
      <c r="Q81" s="343"/>
      <c r="R81" s="343"/>
      <c r="S81" s="343"/>
      <c r="T81" s="343"/>
      <c r="U81" s="343"/>
      <c r="V81" s="343"/>
      <c r="W81" s="343"/>
      <c r="X81" s="336"/>
      <c r="Y81" s="336"/>
      <c r="Z81" s="336"/>
      <c r="AA81" s="336"/>
      <c r="AB81" s="336"/>
      <c r="AC81" s="336"/>
    </row>
    <row r="82" spans="1:29" ht="17.25" x14ac:dyDescent="0.4">
      <c r="A82" s="343"/>
      <c r="B82" s="343"/>
      <c r="C82" s="343"/>
      <c r="D82" s="343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43"/>
      <c r="P82" s="343"/>
      <c r="Q82" s="343"/>
      <c r="R82" s="343"/>
      <c r="S82" s="343"/>
      <c r="T82" s="343"/>
      <c r="U82" s="343"/>
      <c r="V82" s="343"/>
      <c r="W82" s="343"/>
      <c r="X82" s="336"/>
      <c r="Y82" s="336"/>
      <c r="Z82" s="336"/>
      <c r="AA82" s="336"/>
      <c r="AB82" s="336"/>
      <c r="AC82" s="336"/>
    </row>
    <row r="83" spans="1:29" ht="17.25" x14ac:dyDescent="0.4">
      <c r="A83" s="363"/>
      <c r="B83" s="363"/>
      <c r="C83" s="363"/>
      <c r="D83" s="363"/>
      <c r="E83" s="363"/>
      <c r="F83" s="363"/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63"/>
      <c r="R83" s="363"/>
      <c r="S83" s="363"/>
      <c r="T83" s="363"/>
      <c r="U83" s="363"/>
      <c r="V83" s="363"/>
      <c r="W83" s="363"/>
      <c r="X83" s="336"/>
      <c r="Y83" s="336"/>
      <c r="Z83" s="336"/>
      <c r="AA83" s="336"/>
      <c r="AB83" s="336"/>
      <c r="AC83" s="336"/>
    </row>
    <row r="84" spans="1:29" ht="17.25" x14ac:dyDescent="0.4">
      <c r="A84" s="333"/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</row>
  </sheetData>
  <mergeCells count="2">
    <mergeCell ref="A25:W25"/>
    <mergeCell ref="A27:AF27"/>
  </mergeCells>
  <printOptions horizontalCentered="1" verticalCentered="1"/>
  <pageMargins left="0.39370078740157483" right="0.39370078740157483" top="0.98425196850393704" bottom="0.59055118110236227" header="0.47244094488188981" footer="0.31496062992125984"/>
  <pageSetup paperSize="9" scale="62" orientation="landscape" r:id="rId1"/>
  <headerFooter alignWithMargins="0">
    <oddHeader xml:space="preserve">&amp;L&amp;"Arial,Standard"&amp;9BLE (BZL Referat 624)&amp;R&amp;"Arial,Fett"&amp;9Anlage 1
&amp;"Arial,Standard"&amp;D&amp;"Times New Roman,Standard"&amp;10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2:AO129"/>
  <sheetViews>
    <sheetView zoomScaleNormal="100" workbookViewId="0">
      <selection activeCell="O4" sqref="O4:P4"/>
    </sheetView>
  </sheetViews>
  <sheetFormatPr baseColWidth="10" defaultRowHeight="12.75" x14ac:dyDescent="0.2"/>
  <cols>
    <col min="1" max="1" width="0.6640625" customWidth="1"/>
    <col min="2" max="2" width="19" customWidth="1"/>
    <col min="3" max="7" width="7.83203125" customWidth="1"/>
    <col min="8" max="10" width="7.83203125" style="3" customWidth="1"/>
    <col min="11" max="14" width="8.33203125" customWidth="1"/>
    <col min="15" max="15" width="7.83203125" customWidth="1"/>
    <col min="16" max="16" width="7.33203125" customWidth="1"/>
    <col min="17" max="17" width="6.83203125" customWidth="1"/>
  </cols>
  <sheetData>
    <row r="2" spans="1:20" ht="15.75" x14ac:dyDescent="0.25">
      <c r="B2" s="597" t="s">
        <v>21</v>
      </c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</row>
    <row r="3" spans="1:20" x14ac:dyDescent="0.2">
      <c r="P3" s="36" t="s">
        <v>32</v>
      </c>
      <c r="R3" s="36"/>
    </row>
    <row r="4" spans="1:20" s="96" customFormat="1" ht="12" customHeight="1" x14ac:dyDescent="0.2">
      <c r="A4" s="143"/>
      <c r="B4" s="598" t="s">
        <v>22</v>
      </c>
      <c r="C4" s="601" t="s">
        <v>1</v>
      </c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3"/>
      <c r="O4" s="607" t="s">
        <v>85</v>
      </c>
      <c r="P4" s="608"/>
      <c r="Q4" s="109"/>
      <c r="R4" s="109"/>
    </row>
    <row r="5" spans="1:20" s="96" customFormat="1" ht="12" customHeight="1" x14ac:dyDescent="0.25">
      <c r="A5" s="142"/>
      <c r="B5" s="599"/>
      <c r="C5" s="604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6"/>
      <c r="O5" s="609" t="s">
        <v>83</v>
      </c>
      <c r="P5" s="610"/>
      <c r="Q5" s="37"/>
      <c r="R5" s="153"/>
    </row>
    <row r="6" spans="1:20" s="96" customFormat="1" x14ac:dyDescent="0.2">
      <c r="A6" s="144"/>
      <c r="B6" s="600"/>
      <c r="C6" s="111">
        <v>2008</v>
      </c>
      <c r="D6" s="111">
        <v>2009</v>
      </c>
      <c r="E6" s="111">
        <v>2010</v>
      </c>
      <c r="F6" s="111">
        <v>2011</v>
      </c>
      <c r="G6" s="111">
        <v>2012</v>
      </c>
      <c r="H6" s="111">
        <v>2013</v>
      </c>
      <c r="I6" s="111">
        <v>2014</v>
      </c>
      <c r="J6" s="111">
        <v>2015</v>
      </c>
      <c r="K6" s="111">
        <v>2016</v>
      </c>
      <c r="L6" s="111">
        <v>2017</v>
      </c>
      <c r="M6" s="111">
        <v>2018</v>
      </c>
      <c r="N6" s="111">
        <v>2019</v>
      </c>
      <c r="O6" s="111" t="s">
        <v>23</v>
      </c>
      <c r="P6" s="69" t="s">
        <v>24</v>
      </c>
      <c r="Q6" s="29"/>
      <c r="R6" s="30"/>
    </row>
    <row r="7" spans="1:20" s="96" customFormat="1" x14ac:dyDescent="0.2">
      <c r="A7" s="142"/>
      <c r="B7" s="595" t="s">
        <v>18</v>
      </c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6"/>
      <c r="Q7" s="31"/>
    </row>
    <row r="8" spans="1:20" s="96" customFormat="1" x14ac:dyDescent="0.2">
      <c r="A8" s="142"/>
      <c r="B8" s="140" t="s">
        <v>25</v>
      </c>
      <c r="C8" s="252">
        <v>296934</v>
      </c>
      <c r="D8" s="252">
        <v>271026</v>
      </c>
      <c r="E8" s="252">
        <v>273903</v>
      </c>
      <c r="F8" s="252">
        <v>289428</v>
      </c>
      <c r="G8" s="252">
        <v>283017</v>
      </c>
      <c r="H8" s="252">
        <v>271335</v>
      </c>
      <c r="I8" s="252">
        <v>266034</v>
      </c>
      <c r="J8" s="252">
        <v>263496</v>
      </c>
      <c r="K8" s="252">
        <v>260214</v>
      </c>
      <c r="L8" s="252">
        <v>260136</v>
      </c>
      <c r="M8" s="252">
        <v>264615</v>
      </c>
      <c r="N8" s="252">
        <v>260502</v>
      </c>
      <c r="O8" s="253">
        <v>-4113</v>
      </c>
      <c r="P8" s="259">
        <f t="shared" ref="P8:P12" si="0">N8*100/M8-100</f>
        <v>-1.5543336545547248</v>
      </c>
      <c r="Q8" s="31"/>
      <c r="T8" s="46"/>
    </row>
    <row r="9" spans="1:20" s="96" customFormat="1" x14ac:dyDescent="0.2">
      <c r="A9" s="142"/>
      <c r="B9" s="140" t="s">
        <v>26</v>
      </c>
      <c r="C9" s="252">
        <v>142482</v>
      </c>
      <c r="D9" s="252">
        <v>131841</v>
      </c>
      <c r="E9" s="252">
        <v>132723</v>
      </c>
      <c r="F9" s="252">
        <v>134226</v>
      </c>
      <c r="G9" s="252">
        <v>128418</v>
      </c>
      <c r="H9" s="252">
        <v>124122</v>
      </c>
      <c r="I9" s="252">
        <v>122970</v>
      </c>
      <c r="J9" s="252">
        <v>122736</v>
      </c>
      <c r="K9" s="252">
        <v>122508</v>
      </c>
      <c r="L9" s="252">
        <v>124089</v>
      </c>
      <c r="M9" s="252">
        <v>125403</v>
      </c>
      <c r="N9" s="252">
        <v>123180</v>
      </c>
      <c r="O9" s="253">
        <v>-2223</v>
      </c>
      <c r="P9" s="254">
        <f t="shared" si="0"/>
        <v>-1.7726848639984638</v>
      </c>
      <c r="Q9" s="31"/>
      <c r="T9" s="46"/>
    </row>
    <row r="10" spans="1:20" s="96" customFormat="1" x14ac:dyDescent="0.2">
      <c r="A10" s="142"/>
      <c r="B10" s="140" t="s">
        <v>65</v>
      </c>
      <c r="C10" s="252">
        <v>10149</v>
      </c>
      <c r="D10" s="252">
        <v>10563</v>
      </c>
      <c r="E10" s="252">
        <v>10698</v>
      </c>
      <c r="F10" s="252">
        <v>9891</v>
      </c>
      <c r="G10" s="252">
        <v>9564</v>
      </c>
      <c r="H10" s="252">
        <v>9717</v>
      </c>
      <c r="I10" s="252">
        <v>9969</v>
      </c>
      <c r="J10" s="252">
        <v>10617</v>
      </c>
      <c r="K10" s="252">
        <v>10890</v>
      </c>
      <c r="L10" s="252">
        <v>11211</v>
      </c>
      <c r="M10" s="252">
        <v>11610</v>
      </c>
      <c r="N10" s="252">
        <v>11886</v>
      </c>
      <c r="O10" s="253">
        <v>276</v>
      </c>
      <c r="P10" s="254">
        <f t="shared" si="0"/>
        <v>2.3772609819121442</v>
      </c>
      <c r="Q10" s="32"/>
      <c r="T10" s="46"/>
    </row>
    <row r="11" spans="1:20" s="96" customFormat="1" x14ac:dyDescent="0.2">
      <c r="A11" s="142"/>
      <c r="B11" s="140" t="s">
        <v>28</v>
      </c>
      <c r="C11" s="252">
        <v>11172</v>
      </c>
      <c r="D11" s="252">
        <v>11133</v>
      </c>
      <c r="E11" s="252">
        <v>10668</v>
      </c>
      <c r="F11" s="252">
        <v>10749</v>
      </c>
      <c r="G11" s="252">
        <v>10593</v>
      </c>
      <c r="H11" s="252">
        <v>10530</v>
      </c>
      <c r="I11" s="252">
        <v>10392</v>
      </c>
      <c r="J11" s="252">
        <v>10800</v>
      </c>
      <c r="K11" s="252">
        <v>10932</v>
      </c>
      <c r="L11" s="252">
        <v>11022</v>
      </c>
      <c r="M11" s="252">
        <v>10881</v>
      </c>
      <c r="N11" s="252">
        <v>10635</v>
      </c>
      <c r="O11" s="253">
        <v>-249</v>
      </c>
      <c r="P11" s="254">
        <f t="shared" si="0"/>
        <v>-2.2608216156603191</v>
      </c>
      <c r="Q11" s="29"/>
      <c r="T11" s="46"/>
    </row>
    <row r="12" spans="1:20" s="96" customFormat="1" x14ac:dyDescent="0.2">
      <c r="A12" s="142"/>
      <c r="B12" s="140" t="s">
        <v>66</v>
      </c>
      <c r="C12" s="252">
        <v>41868</v>
      </c>
      <c r="D12" s="252">
        <v>40746</v>
      </c>
      <c r="E12" s="252">
        <v>40305</v>
      </c>
      <c r="F12" s="252">
        <v>40587</v>
      </c>
      <c r="G12" s="252">
        <v>40761</v>
      </c>
      <c r="H12" s="252">
        <v>39594</v>
      </c>
      <c r="I12" s="252">
        <v>39540</v>
      </c>
      <c r="J12" s="252">
        <v>40380</v>
      </c>
      <c r="K12" s="252">
        <v>41736</v>
      </c>
      <c r="L12" s="252">
        <v>42207</v>
      </c>
      <c r="M12" s="252">
        <v>42939</v>
      </c>
      <c r="N12" s="252">
        <v>43812</v>
      </c>
      <c r="O12" s="253">
        <v>873</v>
      </c>
      <c r="P12" s="254">
        <f t="shared" si="0"/>
        <v>2.0331167470132101</v>
      </c>
      <c r="Q12" s="33"/>
      <c r="S12" s="96">
        <f>+K11*100/N13</f>
        <v>2.4292685528385909</v>
      </c>
      <c r="T12" s="46"/>
    </row>
    <row r="13" spans="1:20" s="96" customFormat="1" ht="33.75" customHeight="1" x14ac:dyDescent="0.2">
      <c r="A13" s="144"/>
      <c r="B13" s="141" t="s">
        <v>72</v>
      </c>
      <c r="C13" s="184">
        <v>502605</v>
      </c>
      <c r="D13" s="184">
        <v>465309</v>
      </c>
      <c r="E13" s="184">
        <v>468297</v>
      </c>
      <c r="F13" s="184">
        <v>484884</v>
      </c>
      <c r="G13" s="184">
        <v>472353</v>
      </c>
      <c r="H13" s="184">
        <v>455298</v>
      </c>
      <c r="I13" s="184">
        <v>448908</v>
      </c>
      <c r="J13" s="184">
        <v>448026</v>
      </c>
      <c r="K13" s="184">
        <v>446283</v>
      </c>
      <c r="L13" s="184">
        <v>448665</v>
      </c>
      <c r="M13" s="184">
        <v>455448</v>
      </c>
      <c r="N13" s="184">
        <v>450012</v>
      </c>
      <c r="O13" s="185">
        <v>-51207</v>
      </c>
      <c r="P13" s="186">
        <f>N13*100/M13-100</f>
        <v>-1.1935500869473543</v>
      </c>
      <c r="Q13" s="33"/>
      <c r="R13" s="103"/>
      <c r="T13" s="130"/>
    </row>
    <row r="14" spans="1:20" s="96" customFormat="1" x14ac:dyDescent="0.2">
      <c r="A14" s="142"/>
      <c r="B14" s="595" t="s">
        <v>71</v>
      </c>
      <c r="C14" s="595"/>
      <c r="D14" s="595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6"/>
      <c r="Q14" s="31"/>
      <c r="T14" s="132"/>
    </row>
    <row r="15" spans="1:20" s="96" customFormat="1" x14ac:dyDescent="0.2">
      <c r="A15" s="142"/>
      <c r="B15" s="140" t="s">
        <v>25</v>
      </c>
      <c r="C15" s="252">
        <v>72261</v>
      </c>
      <c r="D15" s="252">
        <v>62379</v>
      </c>
      <c r="E15" s="252">
        <v>57138</v>
      </c>
      <c r="F15" s="252">
        <v>53355</v>
      </c>
      <c r="G15" s="252">
        <v>49605</v>
      </c>
      <c r="H15" s="252">
        <v>45930</v>
      </c>
      <c r="I15" s="252">
        <v>45699</v>
      </c>
      <c r="J15" s="252">
        <v>44751</v>
      </c>
      <c r="K15" s="252">
        <v>44088</v>
      </c>
      <c r="L15" s="252">
        <v>44133</v>
      </c>
      <c r="M15" s="252">
        <v>45216</v>
      </c>
      <c r="N15" s="252">
        <v>44088</v>
      </c>
      <c r="O15" s="253">
        <v>-1125</v>
      </c>
      <c r="P15" s="254">
        <f t="shared" ref="P15:P20" si="1">N15*100/M15-100</f>
        <v>-2.4946921443736727</v>
      </c>
      <c r="Q15" s="31"/>
      <c r="R15" s="103"/>
      <c r="S15" s="96" t="s">
        <v>32</v>
      </c>
      <c r="T15" s="46"/>
    </row>
    <row r="16" spans="1:20" s="96" customFormat="1" x14ac:dyDescent="0.2">
      <c r="A16" s="142"/>
      <c r="B16" s="140" t="s">
        <v>26</v>
      </c>
      <c r="C16" s="252">
        <v>27588</v>
      </c>
      <c r="D16" s="252">
        <v>23739</v>
      </c>
      <c r="E16" s="252">
        <v>22455</v>
      </c>
      <c r="F16" s="252">
        <v>20283</v>
      </c>
      <c r="G16" s="252">
        <v>18909</v>
      </c>
      <c r="H16" s="252">
        <v>18015</v>
      </c>
      <c r="I16" s="252">
        <v>18264</v>
      </c>
      <c r="J16" s="252">
        <v>18777</v>
      </c>
      <c r="K16" s="252">
        <v>19260</v>
      </c>
      <c r="L16" s="252">
        <v>19629</v>
      </c>
      <c r="M16" s="252">
        <v>19905</v>
      </c>
      <c r="N16" s="252">
        <v>19695</v>
      </c>
      <c r="O16" s="253">
        <v>-210</v>
      </c>
      <c r="P16" s="254">
        <v>-1</v>
      </c>
      <c r="Q16" s="31"/>
      <c r="T16" s="46"/>
    </row>
    <row r="17" spans="1:41" s="96" customFormat="1" x14ac:dyDescent="0.2">
      <c r="A17" s="142"/>
      <c r="B17" s="140" t="s">
        <v>65</v>
      </c>
      <c r="C17" s="252">
        <v>3078</v>
      </c>
      <c r="D17" s="252">
        <v>3162</v>
      </c>
      <c r="E17" s="252">
        <v>2859</v>
      </c>
      <c r="F17" s="252">
        <v>2511</v>
      </c>
      <c r="G17" s="252">
        <v>2445</v>
      </c>
      <c r="H17" s="252">
        <v>2499</v>
      </c>
      <c r="I17" s="252">
        <v>2448</v>
      </c>
      <c r="J17" s="252">
        <v>2664</v>
      </c>
      <c r="K17" s="252">
        <v>2898</v>
      </c>
      <c r="L17" s="252">
        <v>3042</v>
      </c>
      <c r="M17" s="252">
        <v>2841</v>
      </c>
      <c r="N17" s="252">
        <v>3207</v>
      </c>
      <c r="O17" s="253">
        <v>369</v>
      </c>
      <c r="P17" s="254">
        <v>13</v>
      </c>
      <c r="Q17" s="32"/>
      <c r="T17" s="46"/>
    </row>
    <row r="18" spans="1:41" s="96" customFormat="1" x14ac:dyDescent="0.2">
      <c r="A18" s="142"/>
      <c r="B18" s="140" t="s">
        <v>28</v>
      </c>
      <c r="C18" s="252">
        <v>4155</v>
      </c>
      <c r="D18" s="252">
        <v>3513</v>
      </c>
      <c r="E18" s="252">
        <v>3255</v>
      </c>
      <c r="F18" s="252">
        <v>2733</v>
      </c>
      <c r="G18" s="252">
        <v>2667</v>
      </c>
      <c r="H18" s="252">
        <v>2628</v>
      </c>
      <c r="I18" s="252">
        <v>2772</v>
      </c>
      <c r="J18" s="252">
        <v>2751</v>
      </c>
      <c r="K18" s="252">
        <v>2634</v>
      </c>
      <c r="L18" s="252">
        <v>2682</v>
      </c>
      <c r="M18" s="252">
        <v>2583</v>
      </c>
      <c r="N18" s="252">
        <v>2733</v>
      </c>
      <c r="O18" s="253">
        <v>150</v>
      </c>
      <c r="P18" s="254">
        <f t="shared" si="1"/>
        <v>5.8072009291521454</v>
      </c>
      <c r="Q18" s="31"/>
      <c r="T18" s="46"/>
    </row>
    <row r="19" spans="1:41" s="96" customFormat="1" x14ac:dyDescent="0.2">
      <c r="A19" s="142"/>
      <c r="B19" s="140" t="s">
        <v>66</v>
      </c>
      <c r="C19" s="252">
        <v>6654</v>
      </c>
      <c r="D19" s="252">
        <v>6207</v>
      </c>
      <c r="E19" s="252">
        <v>5958</v>
      </c>
      <c r="F19" s="252">
        <v>5616</v>
      </c>
      <c r="G19" s="252">
        <v>5277</v>
      </c>
      <c r="H19" s="252">
        <v>5169</v>
      </c>
      <c r="I19" s="252">
        <v>5115</v>
      </c>
      <c r="J19" s="252">
        <v>5193</v>
      </c>
      <c r="K19" s="252">
        <v>5106</v>
      </c>
      <c r="L19" s="252">
        <v>5139</v>
      </c>
      <c r="M19" s="252">
        <v>5421</v>
      </c>
      <c r="N19" s="252">
        <v>5340</v>
      </c>
      <c r="O19" s="253">
        <v>-78</v>
      </c>
      <c r="P19" s="254">
        <f t="shared" si="1"/>
        <v>-1.4941892639734391</v>
      </c>
      <c r="Q19" s="31"/>
      <c r="S19" s="96">
        <f>+K18*100/N20</f>
        <v>3.5087719298245612</v>
      </c>
      <c r="T19" s="46"/>
    </row>
    <row r="20" spans="1:41" s="96" customFormat="1" ht="33.75" x14ac:dyDescent="0.2">
      <c r="A20" s="144"/>
      <c r="B20" s="141" t="s">
        <v>72</v>
      </c>
      <c r="C20" s="184">
        <v>113739</v>
      </c>
      <c r="D20" s="184">
        <v>98997</v>
      </c>
      <c r="E20" s="184">
        <v>91662</v>
      </c>
      <c r="F20" s="184">
        <v>84495</v>
      </c>
      <c r="G20" s="184">
        <v>78903</v>
      </c>
      <c r="H20" s="184">
        <v>74244</v>
      </c>
      <c r="I20" s="184">
        <v>74292</v>
      </c>
      <c r="J20" s="184">
        <v>74136</v>
      </c>
      <c r="K20" s="184">
        <v>73989</v>
      </c>
      <c r="L20" s="184">
        <v>74625</v>
      </c>
      <c r="M20" s="184">
        <v>75966</v>
      </c>
      <c r="N20" s="184">
        <v>75069</v>
      </c>
      <c r="O20" s="185">
        <v>-897</v>
      </c>
      <c r="P20" s="186">
        <f t="shared" si="1"/>
        <v>-1.1807914066819336</v>
      </c>
      <c r="Q20" s="33"/>
      <c r="S20" s="103"/>
      <c r="T20" s="130"/>
    </row>
    <row r="21" spans="1:41" s="96" customFormat="1" x14ac:dyDescent="0.2">
      <c r="A21" s="142"/>
      <c r="B21" s="595" t="s">
        <v>29</v>
      </c>
      <c r="C21" s="595"/>
      <c r="D21" s="595"/>
      <c r="E21" s="595"/>
      <c r="F21" s="595"/>
      <c r="G21" s="595"/>
      <c r="H21" s="595"/>
      <c r="I21" s="595"/>
      <c r="J21" s="595"/>
      <c r="K21" s="595"/>
      <c r="L21" s="595"/>
      <c r="M21" s="595"/>
      <c r="N21" s="595"/>
      <c r="O21" s="595"/>
      <c r="P21" s="596"/>
      <c r="Q21" s="31"/>
      <c r="T21" s="130"/>
      <c r="U21" s="113"/>
      <c r="V21" s="113"/>
      <c r="W21" s="113"/>
      <c r="X21" s="113"/>
      <c r="Y21" s="113"/>
      <c r="Z21" s="113"/>
      <c r="AA21" s="113"/>
    </row>
    <row r="22" spans="1:41" s="96" customFormat="1" x14ac:dyDescent="0.2">
      <c r="A22" s="142"/>
      <c r="B22" s="140" t="s">
        <v>25</v>
      </c>
      <c r="C22" s="252">
        <v>369195</v>
      </c>
      <c r="D22" s="252">
        <v>333405</v>
      </c>
      <c r="E22" s="252">
        <v>331044</v>
      </c>
      <c r="F22" s="252">
        <v>342783</v>
      </c>
      <c r="G22" s="252">
        <v>332622</v>
      </c>
      <c r="H22" s="252">
        <v>317265</v>
      </c>
      <c r="I22" s="252">
        <v>311733</v>
      </c>
      <c r="J22" s="252">
        <v>308244</v>
      </c>
      <c r="K22" s="252">
        <v>304302</v>
      </c>
      <c r="L22" s="252">
        <v>304272</v>
      </c>
      <c r="M22" s="252">
        <v>309831</v>
      </c>
      <c r="N22" s="252">
        <v>304593</v>
      </c>
      <c r="O22" s="253">
        <v>-5238</v>
      </c>
      <c r="P22" s="254">
        <f t="shared" ref="P22:P27" si="2">N22*100/M22-100</f>
        <v>-1.690599068524449</v>
      </c>
      <c r="Q22" s="31"/>
      <c r="T22" s="46"/>
    </row>
    <row r="23" spans="1:41" s="96" customFormat="1" x14ac:dyDescent="0.2">
      <c r="A23" s="142"/>
      <c r="B23" s="140" t="s">
        <v>26</v>
      </c>
      <c r="C23" s="252">
        <v>170070</v>
      </c>
      <c r="D23" s="252">
        <v>155583</v>
      </c>
      <c r="E23" s="252">
        <v>155178</v>
      </c>
      <c r="F23" s="252">
        <v>154506</v>
      </c>
      <c r="G23" s="252">
        <v>147327</v>
      </c>
      <c r="H23" s="252">
        <v>142137</v>
      </c>
      <c r="I23" s="252">
        <v>141234</v>
      </c>
      <c r="J23" s="252">
        <v>141513</v>
      </c>
      <c r="K23" s="252">
        <v>141768</v>
      </c>
      <c r="L23" s="252">
        <v>143718</v>
      </c>
      <c r="M23" s="252">
        <v>145308</v>
      </c>
      <c r="N23" s="252">
        <v>142875</v>
      </c>
      <c r="O23" s="253">
        <v>-2433</v>
      </c>
      <c r="P23" s="254">
        <f t="shared" si="2"/>
        <v>-1.6743744322404837</v>
      </c>
      <c r="Q23" s="34"/>
      <c r="R23" s="103"/>
      <c r="T23" s="46"/>
    </row>
    <row r="24" spans="1:41" s="96" customFormat="1" x14ac:dyDescent="0.2">
      <c r="A24" s="142"/>
      <c r="B24" s="140" t="s">
        <v>65</v>
      </c>
      <c r="C24" s="252">
        <v>13227</v>
      </c>
      <c r="D24" s="252">
        <v>13725</v>
      </c>
      <c r="E24" s="252">
        <v>13554</v>
      </c>
      <c r="F24" s="252">
        <v>12402</v>
      </c>
      <c r="G24" s="252">
        <v>12009</v>
      </c>
      <c r="H24" s="252">
        <v>12216</v>
      </c>
      <c r="I24" s="252">
        <v>12417</v>
      </c>
      <c r="J24" s="252">
        <v>13281</v>
      </c>
      <c r="K24" s="252">
        <v>13791</v>
      </c>
      <c r="L24" s="252">
        <v>14253</v>
      </c>
      <c r="M24" s="252">
        <v>14448</v>
      </c>
      <c r="N24" s="252">
        <v>15093</v>
      </c>
      <c r="O24" s="253">
        <v>645</v>
      </c>
      <c r="P24" s="254">
        <f t="shared" si="2"/>
        <v>4.4642857142857082</v>
      </c>
      <c r="Q24" s="31"/>
      <c r="T24" s="46"/>
    </row>
    <row r="25" spans="1:41" s="96" customFormat="1" x14ac:dyDescent="0.2">
      <c r="A25" s="142"/>
      <c r="B25" s="140" t="s">
        <v>28</v>
      </c>
      <c r="C25" s="252">
        <v>15327</v>
      </c>
      <c r="D25" s="252">
        <v>14646</v>
      </c>
      <c r="E25" s="252">
        <v>13923</v>
      </c>
      <c r="F25" s="252">
        <v>13482</v>
      </c>
      <c r="G25" s="252">
        <v>13260</v>
      </c>
      <c r="H25" s="252">
        <v>13158</v>
      </c>
      <c r="I25" s="252">
        <v>13164</v>
      </c>
      <c r="J25" s="252">
        <v>13551</v>
      </c>
      <c r="K25" s="252">
        <v>13566</v>
      </c>
      <c r="L25" s="252">
        <v>13701</v>
      </c>
      <c r="M25" s="252">
        <v>13464</v>
      </c>
      <c r="N25" s="252">
        <v>13368</v>
      </c>
      <c r="O25" s="253">
        <v>-96</v>
      </c>
      <c r="P25" s="254">
        <f t="shared" si="2"/>
        <v>-0.71301247771836529</v>
      </c>
      <c r="Q25" s="31"/>
      <c r="R25" s="103"/>
      <c r="T25" s="46"/>
    </row>
    <row r="26" spans="1:41" s="96" customFormat="1" x14ac:dyDescent="0.2">
      <c r="A26" s="142"/>
      <c r="B26" s="140" t="s">
        <v>66</v>
      </c>
      <c r="C26" s="252">
        <v>48525</v>
      </c>
      <c r="D26" s="252">
        <v>46950</v>
      </c>
      <c r="E26" s="252">
        <v>46263</v>
      </c>
      <c r="F26" s="252">
        <v>46206</v>
      </c>
      <c r="G26" s="252">
        <v>46041</v>
      </c>
      <c r="H26" s="252">
        <v>44766</v>
      </c>
      <c r="I26" s="252">
        <v>44655</v>
      </c>
      <c r="J26" s="252">
        <v>45570</v>
      </c>
      <c r="K26" s="252">
        <v>46842</v>
      </c>
      <c r="L26" s="252">
        <v>47343</v>
      </c>
      <c r="M26" s="252">
        <v>48363</v>
      </c>
      <c r="N26" s="252">
        <v>49152</v>
      </c>
      <c r="O26" s="253">
        <v>789</v>
      </c>
      <c r="P26" s="254">
        <f t="shared" si="2"/>
        <v>1.6314124433968118</v>
      </c>
      <c r="Q26" s="31"/>
      <c r="S26" s="96">
        <f>+K25*100/N27</f>
        <v>2.5836013872145442</v>
      </c>
      <c r="T26" s="46"/>
    </row>
    <row r="27" spans="1:41" s="96" customFormat="1" ht="33.75" x14ac:dyDescent="0.2">
      <c r="A27" s="144"/>
      <c r="B27" s="141" t="s">
        <v>72</v>
      </c>
      <c r="C27" s="184">
        <v>616341</v>
      </c>
      <c r="D27" s="184">
        <v>564306</v>
      </c>
      <c r="E27" s="184">
        <v>559959</v>
      </c>
      <c r="F27" s="184">
        <v>569379</v>
      </c>
      <c r="G27" s="184">
        <v>551259</v>
      </c>
      <c r="H27" s="184">
        <v>529542</v>
      </c>
      <c r="I27" s="184">
        <v>523200</v>
      </c>
      <c r="J27" s="184">
        <v>522162</v>
      </c>
      <c r="K27" s="184">
        <v>520272</v>
      </c>
      <c r="L27" s="184">
        <v>523290</v>
      </c>
      <c r="M27" s="184">
        <v>531414</v>
      </c>
      <c r="N27" s="184">
        <v>525081</v>
      </c>
      <c r="O27" s="185">
        <v>-6333</v>
      </c>
      <c r="P27" s="186">
        <f t="shared" si="2"/>
        <v>-1.1917262247513207</v>
      </c>
      <c r="Q27" s="134"/>
      <c r="R27" s="103"/>
      <c r="S27" s="105"/>
      <c r="T27" s="130"/>
    </row>
    <row r="28" spans="1:41" s="96" customFormat="1" ht="12" customHeight="1" x14ac:dyDescent="0.2">
      <c r="B28" s="138" t="s">
        <v>77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9"/>
      <c r="R28" s="131"/>
      <c r="T28" s="132"/>
      <c r="U28" s="103"/>
      <c r="Z28" s="614"/>
      <c r="AA28" s="615"/>
      <c r="AB28" s="616"/>
      <c r="AO28" s="105"/>
    </row>
    <row r="29" spans="1:41" s="96" customFormat="1" ht="12" customHeight="1" x14ac:dyDescent="0.2">
      <c r="B29" s="77" t="s">
        <v>78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104"/>
      <c r="U29" s="103"/>
      <c r="Z29" s="614"/>
      <c r="AA29" s="615"/>
      <c r="AB29" s="616"/>
      <c r="AO29" s="105"/>
    </row>
    <row r="30" spans="1:41" s="96" customFormat="1" ht="12" customHeight="1" x14ac:dyDescent="0.2">
      <c r="B30" s="77" t="s">
        <v>52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Q30" s="77"/>
      <c r="R30" s="104"/>
      <c r="U30" s="103"/>
      <c r="Z30" s="614"/>
      <c r="AA30" s="615"/>
      <c r="AB30" s="616"/>
      <c r="AO30" s="105"/>
    </row>
    <row r="31" spans="1:41" s="96" customFormat="1" ht="12" customHeight="1" x14ac:dyDescent="0.2">
      <c r="B31" s="77" t="s">
        <v>60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Q31" s="77"/>
      <c r="R31" s="104"/>
      <c r="U31" s="103"/>
      <c r="Z31" s="267"/>
      <c r="AA31" s="267"/>
      <c r="AB31" s="267"/>
      <c r="AO31" s="105"/>
    </row>
    <row r="32" spans="1:41" ht="15" customHeight="1" x14ac:dyDescent="0.2">
      <c r="B32" s="79"/>
      <c r="C32" s="78"/>
      <c r="D32" s="78"/>
      <c r="E32" s="78"/>
      <c r="F32" s="78"/>
      <c r="G32" s="78"/>
      <c r="H32" s="84"/>
      <c r="I32" s="84"/>
      <c r="J32" s="84"/>
      <c r="K32" s="78"/>
      <c r="L32" s="78"/>
      <c r="M32" s="78"/>
      <c r="N32" s="78"/>
      <c r="O32" s="78"/>
      <c r="P32" s="80" t="s">
        <v>64</v>
      </c>
    </row>
    <row r="34" spans="1:41" s="96" customFormat="1" x14ac:dyDescent="0.2">
      <c r="H34" s="110"/>
      <c r="I34" s="110"/>
      <c r="J34" s="110"/>
    </row>
    <row r="35" spans="1:41" ht="18.75" customHeight="1" x14ac:dyDescent="0.2">
      <c r="B35" s="617" t="s">
        <v>37</v>
      </c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</row>
    <row r="36" spans="1:41" ht="24.75" customHeight="1" x14ac:dyDescent="0.2">
      <c r="B36" s="266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41" s="42" customFormat="1" x14ac:dyDescent="0.2">
      <c r="A37" s="145"/>
      <c r="B37" s="619" t="s">
        <v>32</v>
      </c>
      <c r="C37" s="10">
        <v>2009</v>
      </c>
      <c r="D37" s="10">
        <v>2010</v>
      </c>
      <c r="E37" s="163">
        <v>2011</v>
      </c>
      <c r="F37" s="164">
        <v>2012</v>
      </c>
      <c r="G37" s="164">
        <v>2013</v>
      </c>
      <c r="H37" s="164">
        <v>2014</v>
      </c>
      <c r="I37" s="164">
        <v>2015</v>
      </c>
      <c r="J37" s="164">
        <v>2016</v>
      </c>
      <c r="K37" s="164">
        <v>2017</v>
      </c>
      <c r="L37" s="164">
        <v>2018</v>
      </c>
      <c r="M37" s="164">
        <v>2019</v>
      </c>
      <c r="N37" s="621">
        <v>2019</v>
      </c>
      <c r="O37" s="622"/>
      <c r="P37" s="623"/>
      <c r="Q37" s="41"/>
    </row>
    <row r="38" spans="1:41" s="42" customFormat="1" ht="24.75" customHeight="1" x14ac:dyDescent="0.2">
      <c r="A38" s="146"/>
      <c r="B38" s="620"/>
      <c r="C38" s="624" t="s">
        <v>50</v>
      </c>
      <c r="D38" s="625"/>
      <c r="E38" s="625"/>
      <c r="F38" s="625"/>
      <c r="G38" s="625"/>
      <c r="H38" s="625"/>
      <c r="I38" s="625"/>
      <c r="J38" s="625"/>
      <c r="K38" s="625"/>
      <c r="L38" s="625"/>
      <c r="M38" s="626"/>
      <c r="N38" s="39" t="s">
        <v>35</v>
      </c>
      <c r="O38" s="48" t="s">
        <v>34</v>
      </c>
      <c r="P38" s="39" t="s">
        <v>54</v>
      </c>
      <c r="Q38" s="43"/>
      <c r="S38" s="162">
        <v>2000</v>
      </c>
    </row>
    <row r="39" spans="1:41" s="42" customFormat="1" ht="12.75" customHeight="1" x14ac:dyDescent="0.2">
      <c r="A39" s="43"/>
      <c r="B39" s="150" t="s">
        <v>25</v>
      </c>
      <c r="C39" s="188">
        <f>D22*100/S39</f>
        <v>99.696787562907616</v>
      </c>
      <c r="D39" s="188">
        <f t="shared" ref="D39:D44" si="3">E22*100/S39</f>
        <v>98.990787006719117</v>
      </c>
      <c r="E39" s="188">
        <f t="shared" ref="E39:E44" si="4">F22*100/S39</f>
        <v>102.50105406690409</v>
      </c>
      <c r="F39" s="188">
        <f t="shared" ref="F39:F44" si="5">G22*100/S39</f>
        <v>99.462650148466452</v>
      </c>
      <c r="G39" s="188">
        <f t="shared" ref="G39:G44" si="6">H22*100/S39</f>
        <v>94.870506759484357</v>
      </c>
      <c r="H39" s="188">
        <f t="shared" ref="H39:H44" si="7">I22*100/S39</f>
        <v>93.216294528719956</v>
      </c>
      <c r="I39" s="188">
        <f t="shared" ref="I39:I44" si="8">J22*100/S39</f>
        <v>92.172992563221584</v>
      </c>
      <c r="J39" s="188">
        <f t="shared" ref="J39:J44" si="9">K22*100/S39</f>
        <v>90.994231787069509</v>
      </c>
      <c r="K39" s="188">
        <f t="shared" ref="K39:K44" si="10">L22*100/S39</f>
        <v>90.985261004907017</v>
      </c>
      <c r="L39" s="188">
        <f t="shared" ref="L39:L44" si="11">M22*100/S39</f>
        <v>92.647546939617669</v>
      </c>
      <c r="M39" s="189">
        <f>N22*100/S39</f>
        <v>91.081248374045728</v>
      </c>
      <c r="N39" s="46">
        <f>N22</f>
        <v>304593</v>
      </c>
      <c r="O39" s="190">
        <f t="shared" ref="O39:O44" si="12">+M39*100/L39-100</f>
        <v>-1.690599068524449</v>
      </c>
      <c r="P39" s="268">
        <f>100*N39/N$44</f>
        <v>58.008764362069854</v>
      </c>
      <c r="S39" s="46">
        <v>334419</v>
      </c>
    </row>
    <row r="40" spans="1:41" s="42" customFormat="1" ht="12.75" customHeight="1" x14ac:dyDescent="0.2">
      <c r="A40" s="43"/>
      <c r="B40" s="151" t="s">
        <v>26</v>
      </c>
      <c r="C40" s="191">
        <f t="shared" ref="C40:C44" si="13">D23*100/S40</f>
        <v>77.993503173218642</v>
      </c>
      <c r="D40" s="191">
        <f t="shared" si="3"/>
        <v>77.790477336301024</v>
      </c>
      <c r="E40" s="191">
        <f t="shared" si="4"/>
        <v>77.453604836526608</v>
      </c>
      <c r="F40" s="191">
        <f t="shared" si="5"/>
        <v>73.854783890275812</v>
      </c>
      <c r="G40" s="191">
        <f t="shared" si="6"/>
        <v>71.253045387553769</v>
      </c>
      <c r="H40" s="191">
        <f t="shared" si="7"/>
        <v>70.800372965981893</v>
      </c>
      <c r="I40" s="191">
        <f t="shared" si="8"/>
        <v>70.940235209191812</v>
      </c>
      <c r="J40" s="191">
        <f t="shared" si="9"/>
        <v>71.068066291695487</v>
      </c>
      <c r="K40" s="191">
        <f t="shared" si="10"/>
        <v>72.045598099076614</v>
      </c>
      <c r="L40" s="191">
        <f t="shared" si="11"/>
        <v>72.842662495864289</v>
      </c>
      <c r="M40" s="192">
        <f t="shared" ref="M40:M44" si="14">N23*100/S40</f>
        <v>71.623003579270303</v>
      </c>
      <c r="N40" s="46">
        <f t="shared" ref="N40:N44" si="15">N23</f>
        <v>142875</v>
      </c>
      <c r="O40" s="190">
        <f t="shared" si="12"/>
        <v>-1.6743744322404837</v>
      </c>
      <c r="P40" s="268">
        <f>100*N40/N$44</f>
        <v>27.210087586486658</v>
      </c>
      <c r="S40" s="46">
        <v>199482</v>
      </c>
    </row>
    <row r="41" spans="1:41" s="42" customFormat="1" ht="12.75" customHeight="1" x14ac:dyDescent="0.2">
      <c r="A41" s="43"/>
      <c r="B41" s="140" t="s">
        <v>65</v>
      </c>
      <c r="C41" s="191">
        <f t="shared" si="13"/>
        <v>88.116332819722643</v>
      </c>
      <c r="D41" s="191">
        <f t="shared" si="3"/>
        <v>87.018489984591682</v>
      </c>
      <c r="E41" s="191">
        <f t="shared" si="4"/>
        <v>79.622496147919875</v>
      </c>
      <c r="F41" s="191">
        <f t="shared" si="5"/>
        <v>77.099383667180277</v>
      </c>
      <c r="G41" s="191">
        <f t="shared" si="6"/>
        <v>78.428351309707239</v>
      </c>
      <c r="H41" s="191">
        <f t="shared" si="7"/>
        <v>79.718798151001536</v>
      </c>
      <c r="I41" s="191">
        <f t="shared" si="8"/>
        <v>85.265793528505398</v>
      </c>
      <c r="J41" s="191">
        <f t="shared" si="9"/>
        <v>88.540061633281965</v>
      </c>
      <c r="K41" s="191">
        <f t="shared" si="10"/>
        <v>91.506163328197232</v>
      </c>
      <c r="L41" s="191">
        <f t="shared" si="11"/>
        <v>92.758089368258865</v>
      </c>
      <c r="M41" s="192">
        <f t="shared" si="14"/>
        <v>96.899075500770422</v>
      </c>
      <c r="N41" s="46">
        <f t="shared" si="15"/>
        <v>15093</v>
      </c>
      <c r="O41" s="190">
        <f t="shared" si="12"/>
        <v>4.4642857142857082</v>
      </c>
      <c r="P41" s="268">
        <f>100*N41/N$44</f>
        <v>2.8744136618921652</v>
      </c>
      <c r="S41" s="46">
        <v>15576</v>
      </c>
    </row>
    <row r="42" spans="1:41" s="42" customFormat="1" ht="12.75" customHeight="1" x14ac:dyDescent="0.2">
      <c r="A42" s="43"/>
      <c r="B42" s="140" t="s">
        <v>28</v>
      </c>
      <c r="C42" s="191">
        <f t="shared" si="13"/>
        <v>99.389250814332243</v>
      </c>
      <c r="D42" s="191">
        <f t="shared" si="3"/>
        <v>94.482899022801305</v>
      </c>
      <c r="E42" s="191">
        <f t="shared" si="4"/>
        <v>91.490228013029309</v>
      </c>
      <c r="F42" s="191">
        <f t="shared" si="5"/>
        <v>89.983713355048863</v>
      </c>
      <c r="G42" s="191">
        <f t="shared" si="6"/>
        <v>89.291530944625407</v>
      </c>
      <c r="H42" s="191">
        <f t="shared" si="7"/>
        <v>89.332247557003257</v>
      </c>
      <c r="I42" s="191">
        <f t="shared" si="8"/>
        <v>91.958469055374593</v>
      </c>
      <c r="J42" s="191">
        <f t="shared" si="9"/>
        <v>92.060260586319217</v>
      </c>
      <c r="K42" s="191">
        <f t="shared" si="10"/>
        <v>92.976384364820845</v>
      </c>
      <c r="L42" s="191">
        <f t="shared" si="11"/>
        <v>91.368078175895761</v>
      </c>
      <c r="M42" s="192">
        <f t="shared" si="14"/>
        <v>90.716612377850169</v>
      </c>
      <c r="N42" s="46">
        <f t="shared" si="15"/>
        <v>13368</v>
      </c>
      <c r="O42" s="190">
        <f t="shared" si="12"/>
        <v>-0.71301247771835108</v>
      </c>
      <c r="P42" s="268">
        <f>100*N42/N$44</f>
        <v>2.545892919378153</v>
      </c>
      <c r="S42" s="46">
        <v>14736</v>
      </c>
    </row>
    <row r="43" spans="1:41" s="42" customFormat="1" ht="12.75" customHeight="1" x14ac:dyDescent="0.2">
      <c r="A43" s="43"/>
      <c r="B43" s="140" t="s">
        <v>66</v>
      </c>
      <c r="C43" s="191">
        <f t="shared" si="13"/>
        <v>81.676321695109863</v>
      </c>
      <c r="D43" s="191">
        <f t="shared" si="3"/>
        <v>80.481185741871514</v>
      </c>
      <c r="E43" s="191">
        <f t="shared" si="4"/>
        <v>80.382025990292789</v>
      </c>
      <c r="F43" s="191">
        <f t="shared" si="5"/>
        <v>80.094984604143832</v>
      </c>
      <c r="G43" s="191">
        <f t="shared" si="6"/>
        <v>77.87693752935651</v>
      </c>
      <c r="H43" s="191">
        <f t="shared" si="7"/>
        <v>77.68383696049267</v>
      </c>
      <c r="I43" s="191">
        <f t="shared" si="8"/>
        <v>79.275611920045932</v>
      </c>
      <c r="J43" s="191">
        <f t="shared" si="9"/>
        <v>81.488440060539631</v>
      </c>
      <c r="K43" s="191">
        <f t="shared" si="10"/>
        <v>82.360002087573719</v>
      </c>
      <c r="L43" s="191">
        <f t="shared" si="11"/>
        <v>84.134439747403576</v>
      </c>
      <c r="M43" s="192">
        <f t="shared" si="14"/>
        <v>85.507019466624911</v>
      </c>
      <c r="N43" s="46">
        <f t="shared" si="15"/>
        <v>49152</v>
      </c>
      <c r="O43" s="190">
        <f t="shared" si="12"/>
        <v>1.6314124433968118</v>
      </c>
      <c r="P43" s="268">
        <f>100*N43/N$44</f>
        <v>9.3608414701731739</v>
      </c>
      <c r="S43" s="46">
        <f>52494+4848+141</f>
        <v>57483</v>
      </c>
    </row>
    <row r="44" spans="1:41" s="42" customFormat="1" ht="33.75" x14ac:dyDescent="0.2">
      <c r="A44" s="146"/>
      <c r="B44" s="152" t="s">
        <v>72</v>
      </c>
      <c r="C44" s="193">
        <f t="shared" si="13"/>
        <v>90.769238193127478</v>
      </c>
      <c r="D44" s="193">
        <f t="shared" si="3"/>
        <v>90.070018481790854</v>
      </c>
      <c r="E44" s="193">
        <f t="shared" si="4"/>
        <v>91.585235799663181</v>
      </c>
      <c r="F44" s="193">
        <f t="shared" si="5"/>
        <v>88.670613952545708</v>
      </c>
      <c r="G44" s="193">
        <f t="shared" si="6"/>
        <v>85.177410715578262</v>
      </c>
      <c r="H44" s="193">
        <f t="shared" si="7"/>
        <v>84.15729306908716</v>
      </c>
      <c r="I44" s="193">
        <f t="shared" si="8"/>
        <v>83.990329632149624</v>
      </c>
      <c r="J44" s="193">
        <f t="shared" si="9"/>
        <v>83.686321062003273</v>
      </c>
      <c r="K44" s="193">
        <f t="shared" si="10"/>
        <v>84.171769667665558</v>
      </c>
      <c r="L44" s="193">
        <f t="shared" si="11"/>
        <v>85.47852396600895</v>
      </c>
      <c r="M44" s="194">
        <f t="shared" si="14"/>
        <v>84.459853979375666</v>
      </c>
      <c r="N44" s="184">
        <f t="shared" si="15"/>
        <v>525081</v>
      </c>
      <c r="O44" s="187">
        <f t="shared" si="12"/>
        <v>-1.1917262247513492</v>
      </c>
      <c r="P44" s="195">
        <v>100</v>
      </c>
      <c r="R44" s="92"/>
      <c r="S44" s="112">
        <v>621693</v>
      </c>
    </row>
    <row r="45" spans="1:41" s="96" customFormat="1" ht="12" customHeight="1" x14ac:dyDescent="0.2">
      <c r="B45" s="618" t="s">
        <v>75</v>
      </c>
      <c r="C45" s="618"/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128"/>
      <c r="R45" s="104"/>
      <c r="U45" s="103"/>
      <c r="Z45" s="611"/>
      <c r="AA45" s="612"/>
      <c r="AB45" s="613"/>
      <c r="AO45" s="105"/>
    </row>
    <row r="46" spans="1:41" s="96" customFormat="1" ht="12" customHeight="1" x14ac:dyDescent="0.2">
      <c r="B46" s="77" t="s">
        <v>52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128"/>
      <c r="R46" s="104"/>
      <c r="U46" s="103"/>
      <c r="Z46" s="614"/>
      <c r="AA46" s="615"/>
      <c r="AB46" s="616"/>
      <c r="AO46" s="105"/>
    </row>
    <row r="47" spans="1:41" s="96" customFormat="1" ht="12" customHeight="1" x14ac:dyDescent="0.2">
      <c r="B47" s="77" t="s">
        <v>53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170"/>
      <c r="Q47" s="128"/>
      <c r="R47" s="104"/>
      <c r="U47" s="103"/>
      <c r="Z47" s="614"/>
      <c r="AA47" s="615"/>
      <c r="AB47" s="616"/>
      <c r="AO47" s="105"/>
    </row>
    <row r="48" spans="1:41" ht="10.5" customHeight="1" x14ac:dyDescent="0.2">
      <c r="P48" s="80" t="s">
        <v>64</v>
      </c>
    </row>
    <row r="50" spans="1:19" ht="18" customHeight="1" x14ac:dyDescent="0.2">
      <c r="B50" s="617" t="s">
        <v>37</v>
      </c>
      <c r="C50" s="617"/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</row>
    <row r="51" spans="1:19" s="51" customFormat="1" ht="18" customHeight="1" x14ac:dyDescent="0.2">
      <c r="B51" s="266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/>
      <c r="R51"/>
      <c r="S51"/>
    </row>
    <row r="52" spans="1:19" s="51" customFormat="1" x14ac:dyDescent="0.2">
      <c r="A52" s="147"/>
      <c r="B52" s="619" t="s">
        <v>32</v>
      </c>
      <c r="C52" s="10">
        <v>2009</v>
      </c>
      <c r="D52" s="10">
        <v>2010</v>
      </c>
      <c r="E52" s="163">
        <v>2011</v>
      </c>
      <c r="F52" s="164">
        <v>2012</v>
      </c>
      <c r="G52" s="164">
        <v>2013</v>
      </c>
      <c r="H52" s="164">
        <v>2014</v>
      </c>
      <c r="I52" s="164">
        <v>2015</v>
      </c>
      <c r="J52" s="164">
        <v>2016</v>
      </c>
      <c r="K52" s="164">
        <v>2017</v>
      </c>
      <c r="L52" s="164">
        <v>2018</v>
      </c>
      <c r="M52" s="164">
        <v>2019</v>
      </c>
      <c r="N52" s="621">
        <v>2019</v>
      </c>
      <c r="O52" s="622"/>
      <c r="P52" s="623"/>
      <c r="Q52" s="41"/>
      <c r="R52" s="42"/>
      <c r="S52" s="42"/>
    </row>
    <row r="53" spans="1:19" s="51" customFormat="1" ht="23.25" x14ac:dyDescent="0.2">
      <c r="A53" s="149"/>
      <c r="B53" s="620"/>
      <c r="C53" s="624" t="s">
        <v>55</v>
      </c>
      <c r="D53" s="625"/>
      <c r="E53" s="625"/>
      <c r="F53" s="625"/>
      <c r="G53" s="625"/>
      <c r="H53" s="625"/>
      <c r="I53" s="625"/>
      <c r="J53" s="625"/>
      <c r="K53" s="625"/>
      <c r="L53" s="625"/>
      <c r="M53" s="626"/>
      <c r="N53" s="39" t="s">
        <v>35</v>
      </c>
      <c r="O53" s="48" t="s">
        <v>34</v>
      </c>
      <c r="P53" s="39" t="s">
        <v>54</v>
      </c>
      <c r="Q53" s="43"/>
      <c r="R53" s="42"/>
      <c r="S53" s="162">
        <v>2010</v>
      </c>
    </row>
    <row r="54" spans="1:19" s="51" customFormat="1" x14ac:dyDescent="0.2">
      <c r="A54" s="148"/>
      <c r="B54" s="150" t="s">
        <v>25</v>
      </c>
      <c r="C54" s="196">
        <f t="shared" ref="C54:C59" si="16">D22*100/S54</f>
        <v>100.71319824555044</v>
      </c>
      <c r="D54" s="188">
        <f t="shared" ref="D54:D59" si="17">E22*100/S54</f>
        <v>100</v>
      </c>
      <c r="E54" s="188">
        <f t="shared" ref="E54:E59" si="18">F22*100/S54</f>
        <v>103.54605430093885</v>
      </c>
      <c r="F54" s="188">
        <f t="shared" ref="F54:F59" si="19">G22*100/S54</f>
        <v>100.47667379562837</v>
      </c>
      <c r="G54" s="188">
        <v>100</v>
      </c>
      <c r="H54" s="188">
        <f t="shared" ref="H54:H59" si="20">I22*100/S54</f>
        <v>94.166636459201797</v>
      </c>
      <c r="I54" s="188">
        <f t="shared" ref="I54:I59" si="21">J22*100/S54</f>
        <v>93.112698009932217</v>
      </c>
      <c r="J54" s="188">
        <f t="shared" ref="J54:J59" si="22">K22*100/S54</f>
        <v>91.92191974480734</v>
      </c>
      <c r="K54" s="188">
        <f t="shared" ref="K54:K59" si="23">L22*100/S54</f>
        <v>91.912857505346722</v>
      </c>
      <c r="L54" s="188">
        <f t="shared" ref="L54:L59" si="24">M22*100/S54</f>
        <v>93.59209047739877</v>
      </c>
      <c r="M54" s="189">
        <f>N22*100/S54</f>
        <v>92.009823467575302</v>
      </c>
      <c r="N54" s="46">
        <f t="shared" ref="N54:N59" si="25">N22</f>
        <v>304593</v>
      </c>
      <c r="O54" s="190">
        <f t="shared" ref="O54:O59" si="26">+M54*100/L54-100</f>
        <v>-1.6905990685244632</v>
      </c>
      <c r="P54" s="268">
        <f t="shared" ref="P54:P59" si="27">100*N54/N$59</f>
        <v>58.008764362069854</v>
      </c>
      <c r="Q54" s="42"/>
      <c r="R54" s="42"/>
      <c r="S54" s="46">
        <v>331044</v>
      </c>
    </row>
    <row r="55" spans="1:19" s="51" customFormat="1" x14ac:dyDescent="0.2">
      <c r="A55" s="148"/>
      <c r="B55" s="151" t="s">
        <v>26</v>
      </c>
      <c r="C55" s="197">
        <f t="shared" si="16"/>
        <v>100.26099060433825</v>
      </c>
      <c r="D55" s="191">
        <f t="shared" si="17"/>
        <v>100</v>
      </c>
      <c r="E55" s="191">
        <f t="shared" si="18"/>
        <v>99.566948923172106</v>
      </c>
      <c r="F55" s="191">
        <f t="shared" si="19"/>
        <v>94.940648803309742</v>
      </c>
      <c r="G55" s="191">
        <v>100</v>
      </c>
      <c r="H55" s="191">
        <f t="shared" si="20"/>
        <v>91.014190155821055</v>
      </c>
      <c r="I55" s="191">
        <f t="shared" si="21"/>
        <v>91.193983683254075</v>
      </c>
      <c r="J55" s="191">
        <f t="shared" si="22"/>
        <v>91.358311100800364</v>
      </c>
      <c r="K55" s="191">
        <f t="shared" si="23"/>
        <v>92.614932529095626</v>
      </c>
      <c r="L55" s="191">
        <f t="shared" si="24"/>
        <v>93.639562309090209</v>
      </c>
      <c r="M55" s="192">
        <f>N23*100/S55</f>
        <v>92.071685419324908</v>
      </c>
      <c r="N55" s="46">
        <f t="shared" si="25"/>
        <v>142875</v>
      </c>
      <c r="O55" s="190">
        <f t="shared" si="26"/>
        <v>-1.6743744322404694</v>
      </c>
      <c r="P55" s="268">
        <f t="shared" si="27"/>
        <v>27.210087586486658</v>
      </c>
      <c r="Q55" s="42"/>
      <c r="R55" s="42"/>
      <c r="S55" s="46">
        <v>155178</v>
      </c>
    </row>
    <row r="56" spans="1:19" s="51" customFormat="1" x14ac:dyDescent="0.2">
      <c r="A56" s="148"/>
      <c r="B56" s="140" t="s">
        <v>65</v>
      </c>
      <c r="C56" s="197">
        <f t="shared" si="16"/>
        <v>101.26162018592298</v>
      </c>
      <c r="D56" s="191">
        <f t="shared" si="17"/>
        <v>100</v>
      </c>
      <c r="E56" s="191">
        <f t="shared" si="18"/>
        <v>91.500664010624163</v>
      </c>
      <c r="F56" s="191">
        <f t="shared" si="19"/>
        <v>88.601150951748565</v>
      </c>
      <c r="G56" s="191">
        <v>100</v>
      </c>
      <c r="H56" s="191">
        <f t="shared" si="20"/>
        <v>91.611332447985831</v>
      </c>
      <c r="I56" s="191">
        <f t="shared" si="21"/>
        <v>97.985834440017712</v>
      </c>
      <c r="J56" s="191">
        <f t="shared" si="22"/>
        <v>101.7485613103143</v>
      </c>
      <c r="K56" s="191">
        <f t="shared" si="23"/>
        <v>105.15714918105357</v>
      </c>
      <c r="L56" s="191">
        <f t="shared" si="24"/>
        <v>106.5958388667552</v>
      </c>
      <c r="M56" s="192">
        <f t="shared" ref="M56:M59" si="28">N24*100/S56</f>
        <v>111.35458167330677</v>
      </c>
      <c r="N56" s="46">
        <f t="shared" si="25"/>
        <v>15093</v>
      </c>
      <c r="O56" s="190">
        <f t="shared" si="26"/>
        <v>4.4642857142857082</v>
      </c>
      <c r="P56" s="268">
        <f t="shared" si="27"/>
        <v>2.8744136618921652</v>
      </c>
      <c r="Q56" s="42"/>
      <c r="R56" s="42"/>
      <c r="S56" s="46">
        <v>13554</v>
      </c>
    </row>
    <row r="57" spans="1:19" s="51" customFormat="1" x14ac:dyDescent="0.2">
      <c r="A57" s="148"/>
      <c r="B57" s="140" t="s">
        <v>28</v>
      </c>
      <c r="C57" s="197">
        <f t="shared" si="16"/>
        <v>105.19284636931695</v>
      </c>
      <c r="D57" s="191">
        <f t="shared" si="17"/>
        <v>100</v>
      </c>
      <c r="E57" s="191">
        <f t="shared" si="18"/>
        <v>96.832579185520359</v>
      </c>
      <c r="F57" s="191">
        <f t="shared" si="19"/>
        <v>95.238095238095241</v>
      </c>
      <c r="G57" s="191">
        <v>100</v>
      </c>
      <c r="H57" s="191">
        <f t="shared" si="20"/>
        <v>94.54858866623573</v>
      </c>
      <c r="I57" s="191">
        <f t="shared" si="21"/>
        <v>97.328162034044382</v>
      </c>
      <c r="J57" s="191">
        <f t="shared" si="22"/>
        <v>97.435897435897431</v>
      </c>
      <c r="K57" s="191">
        <f t="shared" si="23"/>
        <v>98.405516052574882</v>
      </c>
      <c r="L57" s="191">
        <f t="shared" si="24"/>
        <v>96.703296703296701</v>
      </c>
      <c r="M57" s="192">
        <f t="shared" si="28"/>
        <v>96.01379013143719</v>
      </c>
      <c r="N57" s="46">
        <f t="shared" si="25"/>
        <v>13368</v>
      </c>
      <c r="O57" s="190">
        <f t="shared" si="26"/>
        <v>-0.71301247771835108</v>
      </c>
      <c r="P57" s="268">
        <f t="shared" si="27"/>
        <v>2.545892919378153</v>
      </c>
      <c r="Q57" s="42"/>
      <c r="R57" s="42"/>
      <c r="S57" s="46">
        <v>13923</v>
      </c>
    </row>
    <row r="58" spans="1:19" s="51" customFormat="1" x14ac:dyDescent="0.2">
      <c r="A58" s="148"/>
      <c r="B58" s="140" t="s">
        <v>66</v>
      </c>
      <c r="C58" s="197">
        <f t="shared" si="16"/>
        <v>101.48498800337202</v>
      </c>
      <c r="D58" s="191">
        <f t="shared" si="17"/>
        <v>100</v>
      </c>
      <c r="E58" s="191">
        <f t="shared" si="18"/>
        <v>99.876791388366513</v>
      </c>
      <c r="F58" s="191">
        <f t="shared" si="19"/>
        <v>99.520134881006413</v>
      </c>
      <c r="G58" s="191">
        <v>100</v>
      </c>
      <c r="H58" s="191">
        <f t="shared" si="20"/>
        <v>96.524220219181629</v>
      </c>
      <c r="I58" s="191">
        <f t="shared" si="21"/>
        <v>98.502042669087601</v>
      </c>
      <c r="J58" s="191">
        <f t="shared" si="22"/>
        <v>101.25154010764543</v>
      </c>
      <c r="K58" s="191">
        <f t="shared" si="23"/>
        <v>102.33447895726607</v>
      </c>
      <c r="L58" s="191">
        <f t="shared" si="24"/>
        <v>104.53926463912846</v>
      </c>
      <c r="M58" s="192">
        <f t="shared" si="28"/>
        <v>106.24473121068672</v>
      </c>
      <c r="N58" s="46">
        <f t="shared" si="25"/>
        <v>49152</v>
      </c>
      <c r="O58" s="190">
        <f t="shared" si="26"/>
        <v>1.6314124433968118</v>
      </c>
      <c r="P58" s="268">
        <f t="shared" si="27"/>
        <v>9.3608414701731739</v>
      </c>
      <c r="Q58" s="42"/>
      <c r="R58" s="42"/>
      <c r="S58" s="46">
        <v>46263</v>
      </c>
    </row>
    <row r="59" spans="1:19" s="51" customFormat="1" ht="33.75" x14ac:dyDescent="0.2">
      <c r="A59" s="149"/>
      <c r="B59" s="152" t="s">
        <v>72</v>
      </c>
      <c r="C59" s="198">
        <f t="shared" si="16"/>
        <v>100.77630683675055</v>
      </c>
      <c r="D59" s="193">
        <f t="shared" si="17"/>
        <v>100</v>
      </c>
      <c r="E59" s="193">
        <f t="shared" si="18"/>
        <v>101.68226602304811</v>
      </c>
      <c r="F59" s="193">
        <f t="shared" si="19"/>
        <v>98.446314819477848</v>
      </c>
      <c r="G59" s="193">
        <v>100</v>
      </c>
      <c r="H59" s="193">
        <f t="shared" si="20"/>
        <v>93.435412235538678</v>
      </c>
      <c r="I59" s="193">
        <f t="shared" si="21"/>
        <v>93.250041520897071</v>
      </c>
      <c r="J59" s="193">
        <f t="shared" si="22"/>
        <v>92.912516809266393</v>
      </c>
      <c r="K59" s="193">
        <f t="shared" si="23"/>
        <v>93.45148484085442</v>
      </c>
      <c r="L59" s="193">
        <f t="shared" si="24"/>
        <v>94.902305347355792</v>
      </c>
      <c r="M59" s="194">
        <f t="shared" si="28"/>
        <v>93.77132968663777</v>
      </c>
      <c r="N59" s="184">
        <f t="shared" si="25"/>
        <v>525081</v>
      </c>
      <c r="O59" s="187">
        <f t="shared" si="26"/>
        <v>-1.1917262247513349</v>
      </c>
      <c r="P59" s="195">
        <f t="shared" si="27"/>
        <v>100</v>
      </c>
      <c r="Q59" s="42"/>
      <c r="R59" s="92"/>
      <c r="S59" s="112">
        <v>559959</v>
      </c>
    </row>
    <row r="60" spans="1:19" s="51" customFormat="1" ht="12" customHeight="1" x14ac:dyDescent="0.2">
      <c r="B60" s="618" t="s">
        <v>76</v>
      </c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128"/>
      <c r="R60" s="104"/>
      <c r="S60" s="96"/>
    </row>
    <row r="61" spans="1:19" s="51" customFormat="1" ht="12" customHeight="1" x14ac:dyDescent="0.2">
      <c r="B61" s="77" t="s">
        <v>52</v>
      </c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128"/>
      <c r="R61" s="104"/>
      <c r="S61" s="96"/>
    </row>
    <row r="62" spans="1:19" s="51" customFormat="1" ht="12" customHeight="1" x14ac:dyDescent="0.2">
      <c r="B62" s="77" t="s">
        <v>53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171"/>
      <c r="Q62" s="128"/>
      <c r="R62" s="104"/>
      <c r="S62" s="96"/>
    </row>
    <row r="63" spans="1:19" s="51" customFormat="1" ht="10.5" customHeight="1" x14ac:dyDescent="0.2">
      <c r="H63" s="88"/>
      <c r="I63" s="88"/>
      <c r="J63" s="88"/>
      <c r="P63" s="80" t="s">
        <v>64</v>
      </c>
    </row>
    <row r="64" spans="1:19" s="51" customFormat="1" x14ac:dyDescent="0.2">
      <c r="H64" s="88"/>
      <c r="I64" s="88"/>
      <c r="J64" s="88"/>
    </row>
    <row r="65" spans="2:17" s="51" customFormat="1" x14ac:dyDescent="0.2">
      <c r="B65" s="9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2:17" s="51" customFormat="1" x14ac:dyDescent="0.2">
      <c r="B66" s="9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2:17" s="51" customFormat="1" x14ac:dyDescent="0.2">
      <c r="B67" s="9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2:17" s="51" customFormat="1" x14ac:dyDescent="0.2">
      <c r="B68" s="9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  <row r="69" spans="2:17" s="51" customFormat="1" x14ac:dyDescent="0.2">
      <c r="B69" s="9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2:17" s="51" customFormat="1" x14ac:dyDescent="0.2">
      <c r="B70" s="93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</row>
    <row r="71" spans="2:17" s="51" customFormat="1" x14ac:dyDescent="0.2">
      <c r="C71" s="71"/>
      <c r="D71" s="71"/>
      <c r="E71" s="71"/>
      <c r="F71" s="71"/>
      <c r="G71" s="71"/>
      <c r="H71" s="71"/>
      <c r="I71" s="267"/>
      <c r="J71" s="71"/>
      <c r="K71" s="71"/>
      <c r="L71" s="71"/>
      <c r="M71" s="71"/>
      <c r="N71" s="71"/>
    </row>
    <row r="72" spans="2:17" s="51" customFormat="1" x14ac:dyDescent="0.2">
      <c r="B72" s="7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Q72" s="89"/>
    </row>
    <row r="73" spans="2:17" s="51" customFormat="1" x14ac:dyDescent="0.2"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Q73" s="89"/>
    </row>
    <row r="74" spans="2:17" s="51" customFormat="1" x14ac:dyDescent="0.2">
      <c r="B74" s="71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Q74" s="89"/>
    </row>
    <row r="75" spans="2:17" s="51" customFormat="1" x14ac:dyDescent="0.2">
      <c r="B75" s="71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Q75" s="89"/>
    </row>
    <row r="76" spans="2:17" s="51" customFormat="1" x14ac:dyDescent="0.2">
      <c r="B76" s="7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Q76" s="89"/>
    </row>
    <row r="77" spans="2:17" s="51" customFormat="1" x14ac:dyDescent="0.2">
      <c r="B77" s="90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Q77" s="89"/>
    </row>
    <row r="78" spans="2:17" s="51" customFormat="1" x14ac:dyDescent="0.2">
      <c r="H78" s="88"/>
      <c r="I78" s="88"/>
      <c r="J78" s="88"/>
    </row>
    <row r="79" spans="2:17" s="51" customFormat="1" x14ac:dyDescent="0.2">
      <c r="H79" s="88"/>
      <c r="I79" s="88"/>
      <c r="J79" s="88"/>
    </row>
    <row r="80" spans="2:17" s="51" customFormat="1" x14ac:dyDescent="0.2">
      <c r="H80" s="88"/>
      <c r="I80" s="88"/>
      <c r="J80" s="88"/>
    </row>
    <row r="81" spans="8:10" s="51" customFormat="1" x14ac:dyDescent="0.2">
      <c r="H81" s="88"/>
      <c r="I81" s="88"/>
      <c r="J81" s="88"/>
    </row>
    <row r="82" spans="8:10" s="51" customFormat="1" x14ac:dyDescent="0.2">
      <c r="H82" s="88"/>
      <c r="I82" s="88"/>
      <c r="J82" s="88"/>
    </row>
    <row r="83" spans="8:10" s="51" customFormat="1" x14ac:dyDescent="0.2">
      <c r="H83" s="88"/>
      <c r="I83" s="88"/>
      <c r="J83" s="88"/>
    </row>
    <row r="84" spans="8:10" s="51" customFormat="1" x14ac:dyDescent="0.2">
      <c r="H84" s="88"/>
      <c r="I84" s="88"/>
      <c r="J84" s="88"/>
    </row>
    <row r="85" spans="8:10" s="51" customFormat="1" x14ac:dyDescent="0.2">
      <c r="H85" s="88"/>
      <c r="I85" s="88"/>
      <c r="J85" s="88"/>
    </row>
    <row r="86" spans="8:10" s="51" customFormat="1" x14ac:dyDescent="0.2">
      <c r="H86" s="88"/>
      <c r="I86" s="88"/>
      <c r="J86" s="88"/>
    </row>
    <row r="87" spans="8:10" s="51" customFormat="1" x14ac:dyDescent="0.2">
      <c r="H87" s="88"/>
      <c r="I87" s="88"/>
      <c r="J87" s="88"/>
    </row>
    <row r="88" spans="8:10" s="51" customFormat="1" x14ac:dyDescent="0.2">
      <c r="H88" s="88"/>
      <c r="I88" s="88"/>
      <c r="J88" s="88"/>
    </row>
    <row r="89" spans="8:10" s="51" customFormat="1" x14ac:dyDescent="0.2">
      <c r="H89" s="88"/>
      <c r="I89" s="88"/>
      <c r="J89" s="88"/>
    </row>
    <row r="90" spans="8:10" s="51" customFormat="1" x14ac:dyDescent="0.2">
      <c r="H90" s="88"/>
      <c r="I90" s="88"/>
      <c r="J90" s="88"/>
    </row>
    <row r="91" spans="8:10" s="51" customFormat="1" x14ac:dyDescent="0.2">
      <c r="H91" s="88"/>
      <c r="I91" s="88"/>
      <c r="J91" s="88"/>
    </row>
    <row r="92" spans="8:10" s="51" customFormat="1" x14ac:dyDescent="0.2">
      <c r="H92" s="88"/>
      <c r="I92" s="88"/>
      <c r="J92" s="88"/>
    </row>
    <row r="93" spans="8:10" s="51" customFormat="1" x14ac:dyDescent="0.2">
      <c r="H93" s="88"/>
      <c r="I93" s="88"/>
      <c r="J93" s="88"/>
    </row>
    <row r="94" spans="8:10" s="51" customFormat="1" x14ac:dyDescent="0.2">
      <c r="H94" s="88"/>
      <c r="I94" s="88"/>
      <c r="J94" s="88"/>
    </row>
    <row r="95" spans="8:10" s="51" customFormat="1" x14ac:dyDescent="0.2">
      <c r="H95" s="88"/>
      <c r="I95" s="88"/>
      <c r="J95" s="88"/>
    </row>
    <row r="96" spans="8:10" s="51" customFormat="1" x14ac:dyDescent="0.2">
      <c r="H96" s="88"/>
      <c r="I96" s="88"/>
      <c r="J96" s="88"/>
    </row>
    <row r="97" spans="8:10" s="51" customFormat="1" x14ac:dyDescent="0.2">
      <c r="H97" s="88"/>
      <c r="I97" s="88"/>
      <c r="J97" s="88"/>
    </row>
    <row r="98" spans="8:10" s="51" customFormat="1" x14ac:dyDescent="0.2">
      <c r="H98" s="88"/>
      <c r="I98" s="88"/>
      <c r="J98" s="88"/>
    </row>
    <row r="99" spans="8:10" s="51" customFormat="1" x14ac:dyDescent="0.2">
      <c r="H99" s="88"/>
      <c r="I99" s="88"/>
      <c r="J99" s="88"/>
    </row>
    <row r="100" spans="8:10" s="51" customFormat="1" x14ac:dyDescent="0.2">
      <c r="H100" s="88"/>
      <c r="I100" s="88"/>
      <c r="J100" s="88"/>
    </row>
    <row r="101" spans="8:10" s="51" customFormat="1" x14ac:dyDescent="0.2">
      <c r="H101" s="88"/>
      <c r="I101" s="88"/>
      <c r="J101" s="88"/>
    </row>
    <row r="102" spans="8:10" s="51" customFormat="1" x14ac:dyDescent="0.2">
      <c r="H102" s="88"/>
      <c r="I102" s="88"/>
      <c r="J102" s="88"/>
    </row>
    <row r="103" spans="8:10" s="51" customFormat="1" x14ac:dyDescent="0.2">
      <c r="H103" s="88"/>
      <c r="I103" s="88"/>
      <c r="J103" s="88"/>
    </row>
    <row r="104" spans="8:10" s="51" customFormat="1" x14ac:dyDescent="0.2">
      <c r="H104" s="88"/>
      <c r="I104" s="88"/>
      <c r="J104" s="88"/>
    </row>
    <row r="105" spans="8:10" s="51" customFormat="1" x14ac:dyDescent="0.2">
      <c r="H105" s="88"/>
      <c r="I105" s="88"/>
      <c r="J105" s="88"/>
    </row>
    <row r="106" spans="8:10" s="51" customFormat="1" x14ac:dyDescent="0.2">
      <c r="H106" s="88"/>
      <c r="I106" s="88"/>
      <c r="J106" s="88"/>
    </row>
    <row r="107" spans="8:10" s="51" customFormat="1" x14ac:dyDescent="0.2">
      <c r="H107" s="88"/>
      <c r="I107" s="88"/>
      <c r="J107" s="88"/>
    </row>
    <row r="108" spans="8:10" s="51" customFormat="1" x14ac:dyDescent="0.2">
      <c r="H108" s="88"/>
      <c r="I108" s="88"/>
      <c r="J108" s="88"/>
    </row>
    <row r="109" spans="8:10" s="51" customFormat="1" x14ac:dyDescent="0.2">
      <c r="H109" s="88"/>
      <c r="I109" s="88"/>
      <c r="J109" s="88"/>
    </row>
    <row r="110" spans="8:10" s="51" customFormat="1" x14ac:dyDescent="0.2">
      <c r="H110" s="88"/>
      <c r="I110" s="88"/>
      <c r="J110" s="88"/>
    </row>
    <row r="111" spans="8:10" s="51" customFormat="1" x14ac:dyDescent="0.2">
      <c r="H111" s="88"/>
      <c r="I111" s="88"/>
      <c r="J111" s="88"/>
    </row>
    <row r="112" spans="8:10" s="51" customFormat="1" x14ac:dyDescent="0.2">
      <c r="H112" s="88"/>
      <c r="I112" s="88"/>
      <c r="J112" s="88"/>
    </row>
    <row r="113" spans="8:10" s="51" customFormat="1" x14ac:dyDescent="0.2">
      <c r="H113" s="88"/>
      <c r="I113" s="88"/>
      <c r="J113" s="88"/>
    </row>
    <row r="114" spans="8:10" s="51" customFormat="1" x14ac:dyDescent="0.2">
      <c r="H114" s="88"/>
      <c r="I114" s="88"/>
      <c r="J114" s="88"/>
    </row>
    <row r="115" spans="8:10" s="51" customFormat="1" x14ac:dyDescent="0.2">
      <c r="H115" s="88"/>
      <c r="I115" s="88"/>
      <c r="J115" s="88"/>
    </row>
    <row r="116" spans="8:10" s="51" customFormat="1" x14ac:dyDescent="0.2">
      <c r="H116" s="88"/>
      <c r="I116" s="88"/>
      <c r="J116" s="88"/>
    </row>
    <row r="117" spans="8:10" s="51" customFormat="1" x14ac:dyDescent="0.2">
      <c r="H117" s="88"/>
      <c r="I117" s="88"/>
      <c r="J117" s="88"/>
    </row>
    <row r="118" spans="8:10" s="51" customFormat="1" x14ac:dyDescent="0.2">
      <c r="H118" s="88"/>
      <c r="I118" s="88"/>
      <c r="J118" s="88"/>
    </row>
    <row r="119" spans="8:10" s="51" customFormat="1" x14ac:dyDescent="0.2">
      <c r="H119" s="88"/>
      <c r="I119" s="88"/>
      <c r="J119" s="88"/>
    </row>
    <row r="120" spans="8:10" s="51" customFormat="1" x14ac:dyDescent="0.2">
      <c r="H120" s="88"/>
      <c r="I120" s="88"/>
      <c r="J120" s="88"/>
    </row>
    <row r="121" spans="8:10" s="51" customFormat="1" x14ac:dyDescent="0.2">
      <c r="H121" s="88"/>
      <c r="I121" s="88"/>
      <c r="J121" s="88"/>
    </row>
    <row r="122" spans="8:10" s="51" customFormat="1" x14ac:dyDescent="0.2">
      <c r="H122" s="88"/>
      <c r="I122" s="88"/>
      <c r="J122" s="88"/>
    </row>
    <row r="123" spans="8:10" s="51" customFormat="1" x14ac:dyDescent="0.2">
      <c r="H123" s="88"/>
      <c r="I123" s="88"/>
      <c r="J123" s="88"/>
    </row>
    <row r="124" spans="8:10" s="51" customFormat="1" x14ac:dyDescent="0.2">
      <c r="H124" s="88"/>
      <c r="I124" s="88"/>
      <c r="J124" s="88"/>
    </row>
    <row r="125" spans="8:10" s="51" customFormat="1" x14ac:dyDescent="0.2">
      <c r="H125" s="88"/>
      <c r="I125" s="88"/>
      <c r="J125" s="88"/>
    </row>
    <row r="126" spans="8:10" s="51" customFormat="1" x14ac:dyDescent="0.2">
      <c r="H126" s="88"/>
      <c r="I126" s="88"/>
      <c r="J126" s="88"/>
    </row>
    <row r="127" spans="8:10" s="51" customFormat="1" x14ac:dyDescent="0.2">
      <c r="H127" s="88"/>
      <c r="I127" s="88"/>
      <c r="J127" s="88"/>
    </row>
    <row r="128" spans="8:10" s="51" customFormat="1" x14ac:dyDescent="0.2">
      <c r="H128" s="88"/>
      <c r="I128" s="88"/>
      <c r="J128" s="88"/>
    </row>
    <row r="129" spans="8:10" s="51" customFormat="1" x14ac:dyDescent="0.2">
      <c r="H129" s="88"/>
      <c r="I129" s="88"/>
      <c r="J129" s="88"/>
    </row>
  </sheetData>
  <mergeCells count="24">
    <mergeCell ref="Z47:AB47"/>
    <mergeCell ref="B50:P50"/>
    <mergeCell ref="B52:B53"/>
    <mergeCell ref="N52:P52"/>
    <mergeCell ref="C53:M53"/>
    <mergeCell ref="B60:P60"/>
    <mergeCell ref="B37:B38"/>
    <mergeCell ref="N37:P37"/>
    <mergeCell ref="C38:M38"/>
    <mergeCell ref="B45:P45"/>
    <mergeCell ref="Z45:AB45"/>
    <mergeCell ref="Z46:AB46"/>
    <mergeCell ref="B14:P14"/>
    <mergeCell ref="B21:P21"/>
    <mergeCell ref="Z28:AB28"/>
    <mergeCell ref="Z29:AB29"/>
    <mergeCell ref="Z30:AB30"/>
    <mergeCell ref="B35:P35"/>
    <mergeCell ref="B7:P7"/>
    <mergeCell ref="B2:P2"/>
    <mergeCell ref="B4:B6"/>
    <mergeCell ref="C4:N5"/>
    <mergeCell ref="O4:P4"/>
    <mergeCell ref="O5:P5"/>
  </mergeCells>
  <pageMargins left="0.6692913385826772" right="0.39370078740157483" top="0.94488188976377963" bottom="0.51181102362204722" header="0.51181102362204722" footer="0.31496062992125984"/>
  <pageSetup paperSize="9" scale="76" orientation="portrait" r:id="rId1"/>
  <headerFooter alignWithMargins="0">
    <oddHeader>&amp;L&amp;"Arial,Standard"&amp;9BLE (BZL Referat 414)&amp;R&amp;"Arial,Fett"&amp;9Anlage 2&amp;"Arial,Standard"
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2:AN35"/>
  <sheetViews>
    <sheetView zoomScaleNormal="100" workbookViewId="0">
      <selection activeCell="G16" sqref="G16"/>
    </sheetView>
  </sheetViews>
  <sheetFormatPr baseColWidth="10" defaultRowHeight="12.75" x14ac:dyDescent="0.2"/>
  <cols>
    <col min="1" max="1" width="19.33203125" customWidth="1"/>
    <col min="2" max="5" width="8.1640625" customWidth="1"/>
    <col min="6" max="7" width="7.83203125" customWidth="1"/>
    <col min="8" max="11" width="6.83203125" customWidth="1"/>
    <col min="12" max="15" width="9.33203125" customWidth="1"/>
    <col min="16" max="19" width="6.6640625" customWidth="1"/>
    <col min="20" max="20" width="9" customWidth="1"/>
    <col min="21" max="21" width="6.83203125" customWidth="1"/>
  </cols>
  <sheetData>
    <row r="2" spans="1:2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1" x14ac:dyDescent="0.2">
      <c r="A4" s="627" t="s">
        <v>30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45"/>
      <c r="U4" s="45"/>
    </row>
    <row r="5" spans="1:21" x14ac:dyDescent="0.2">
      <c r="A5" s="627" t="s">
        <v>31</v>
      </c>
      <c r="B5" s="627"/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627"/>
      <c r="P5" s="627"/>
      <c r="Q5" s="627"/>
      <c r="R5" s="627"/>
      <c r="S5" s="627"/>
      <c r="T5" s="45"/>
      <c r="U5" s="45"/>
    </row>
    <row r="6" spans="1:21" ht="15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23" t="s">
        <v>32</v>
      </c>
      <c r="N6" s="23"/>
      <c r="O6" s="13"/>
      <c r="P6" s="13"/>
      <c r="Q6" s="13"/>
      <c r="R6" s="13"/>
      <c r="S6" s="13"/>
    </row>
    <row r="7" spans="1:21" s="96" customFormat="1" ht="12" customHeight="1" x14ac:dyDescent="0.2">
      <c r="A7" s="628" t="s">
        <v>0</v>
      </c>
      <c r="B7" s="631" t="s">
        <v>39</v>
      </c>
      <c r="C7" s="632"/>
      <c r="D7" s="632"/>
      <c r="E7" s="633"/>
      <c r="F7" s="634" t="s">
        <v>88</v>
      </c>
      <c r="G7" s="634"/>
      <c r="H7" s="635" t="s">
        <v>41</v>
      </c>
      <c r="I7" s="635"/>
      <c r="J7" s="635"/>
      <c r="K7" s="635"/>
      <c r="L7" s="636" t="s">
        <v>1</v>
      </c>
      <c r="M7" s="635"/>
      <c r="N7" s="635"/>
      <c r="O7" s="637"/>
      <c r="P7" s="638" t="s">
        <v>39</v>
      </c>
      <c r="Q7" s="639"/>
      <c r="R7" s="639"/>
      <c r="S7" s="640"/>
    </row>
    <row r="8" spans="1:21" s="96" customFormat="1" ht="12" customHeight="1" x14ac:dyDescent="0.2">
      <c r="A8" s="629"/>
      <c r="B8" s="641" t="s">
        <v>28</v>
      </c>
      <c r="C8" s="642"/>
      <c r="D8" s="642"/>
      <c r="E8" s="643"/>
      <c r="F8" s="634"/>
      <c r="G8" s="634"/>
      <c r="H8" s="644" t="s">
        <v>40</v>
      </c>
      <c r="I8" s="644"/>
      <c r="J8" s="644"/>
      <c r="K8" s="644"/>
      <c r="L8" s="647" t="s">
        <v>45</v>
      </c>
      <c r="M8" s="648"/>
      <c r="N8" s="648"/>
      <c r="O8" s="649"/>
      <c r="P8" s="647" t="s">
        <v>43</v>
      </c>
      <c r="Q8" s="648"/>
      <c r="R8" s="648"/>
      <c r="S8" s="649"/>
    </row>
    <row r="9" spans="1:21" s="96" customFormat="1" ht="12" customHeight="1" x14ac:dyDescent="0.2">
      <c r="A9" s="629"/>
      <c r="B9" s="650" t="s">
        <v>23</v>
      </c>
      <c r="C9" s="651"/>
      <c r="D9" s="651"/>
      <c r="E9" s="652"/>
      <c r="F9" s="634"/>
      <c r="G9" s="634"/>
      <c r="H9" s="653" t="s">
        <v>42</v>
      </c>
      <c r="I9" s="653"/>
      <c r="J9" s="653"/>
      <c r="K9" s="653"/>
      <c r="L9" s="654" t="s">
        <v>40</v>
      </c>
      <c r="M9" s="655"/>
      <c r="N9" s="655"/>
      <c r="O9" s="656"/>
      <c r="P9" s="654" t="s">
        <v>44</v>
      </c>
      <c r="Q9" s="655"/>
      <c r="R9" s="655"/>
      <c r="S9" s="656"/>
      <c r="T9" s="114"/>
    </row>
    <row r="10" spans="1:21" s="96" customFormat="1" ht="14.25" customHeight="1" x14ac:dyDescent="0.2">
      <c r="A10" s="630"/>
      <c r="B10" s="201">
        <v>2017</v>
      </c>
      <c r="C10" s="201">
        <v>2018</v>
      </c>
      <c r="D10" s="201">
        <v>2019</v>
      </c>
      <c r="E10" s="201">
        <v>2020</v>
      </c>
      <c r="F10" s="270" t="s">
        <v>23</v>
      </c>
      <c r="G10" s="270" t="s">
        <v>24</v>
      </c>
      <c r="H10" s="201">
        <v>2017</v>
      </c>
      <c r="I10" s="201">
        <v>2018</v>
      </c>
      <c r="J10" s="201">
        <v>2019</v>
      </c>
      <c r="K10" s="201">
        <v>2020</v>
      </c>
      <c r="L10" s="201">
        <v>2017</v>
      </c>
      <c r="M10" s="201">
        <v>2018</v>
      </c>
      <c r="N10" s="201">
        <v>2019</v>
      </c>
      <c r="O10" s="201">
        <v>2020</v>
      </c>
      <c r="P10" s="201">
        <v>2017</v>
      </c>
      <c r="Q10" s="201">
        <v>2018</v>
      </c>
      <c r="R10" s="201">
        <v>2019</v>
      </c>
      <c r="S10" s="201">
        <v>2020</v>
      </c>
    </row>
    <row r="11" spans="1:21" s="96" customFormat="1" ht="15" customHeight="1" x14ac:dyDescent="0.2">
      <c r="A11" s="173" t="s">
        <v>3</v>
      </c>
      <c r="B11" s="202">
        <v>1566</v>
      </c>
      <c r="C11" s="202">
        <v>1449</v>
      </c>
      <c r="D11" s="202">
        <v>1482</v>
      </c>
      <c r="E11" s="203">
        <v>1509</v>
      </c>
      <c r="F11" s="204">
        <v>30</v>
      </c>
      <c r="G11" s="205">
        <v>1.9581363943281564</v>
      </c>
      <c r="H11" s="206">
        <f>B11/B27*100</f>
        <v>11.429822640683161</v>
      </c>
      <c r="I11" s="206">
        <f>C11/C27*100</f>
        <v>10.762032085561497</v>
      </c>
      <c r="J11" s="207">
        <f>D11/D27*100</f>
        <v>11.086175942549371</v>
      </c>
      <c r="K11" s="208">
        <f>E11/E27*100</f>
        <v>11.187722419928825</v>
      </c>
      <c r="L11" s="101">
        <v>74655</v>
      </c>
      <c r="M11" s="101">
        <v>75312</v>
      </c>
      <c r="N11" s="101">
        <v>74079</v>
      </c>
      <c r="O11" s="199">
        <v>66477</v>
      </c>
      <c r="P11" s="209">
        <f t="shared" ref="P11:S26" si="0">B11/L11*100</f>
        <v>2.0976491862567812</v>
      </c>
      <c r="Q11" s="209">
        <f t="shared" si="0"/>
        <v>1.9239961759082218</v>
      </c>
      <c r="R11" s="209">
        <f t="shared" si="0"/>
        <v>2.000566962297007</v>
      </c>
      <c r="S11" s="210">
        <f>E11/O11*100</f>
        <v>2.2699580305970484</v>
      </c>
    </row>
    <row r="12" spans="1:21" s="96" customFormat="1" ht="15" customHeight="1" x14ac:dyDescent="0.2">
      <c r="A12" s="120" t="s">
        <v>4</v>
      </c>
      <c r="B12" s="211">
        <v>2175</v>
      </c>
      <c r="C12" s="211">
        <v>2268</v>
      </c>
      <c r="D12" s="211">
        <v>2052</v>
      </c>
      <c r="E12" s="212">
        <v>2178</v>
      </c>
      <c r="F12" s="204">
        <v>126</v>
      </c>
      <c r="G12" s="205">
        <v>6.140350877192982</v>
      </c>
      <c r="H12" s="207">
        <f>B12/B27*100</f>
        <v>15.874753667615501</v>
      </c>
      <c r="I12" s="207">
        <f>C12/C27*100</f>
        <v>16.844919786096256</v>
      </c>
      <c r="J12" s="207">
        <f>D12/D27*100</f>
        <v>15.350089766606823</v>
      </c>
      <c r="K12" s="213">
        <f>E12/E27*100</f>
        <v>16.147686832740213</v>
      </c>
      <c r="L12" s="175">
        <v>92529</v>
      </c>
      <c r="M12" s="175">
        <v>95433</v>
      </c>
      <c r="N12" s="175">
        <v>92706</v>
      </c>
      <c r="O12" s="178">
        <v>83751</v>
      </c>
      <c r="P12" s="214">
        <f t="shared" si="0"/>
        <v>2.3506144019712738</v>
      </c>
      <c r="Q12" s="214">
        <f t="shared" si="0"/>
        <v>2.3765364182201125</v>
      </c>
      <c r="R12" s="214">
        <f t="shared" si="0"/>
        <v>2.2134489677043558</v>
      </c>
      <c r="S12" s="215">
        <f t="shared" si="0"/>
        <v>2.6005659633914822</v>
      </c>
    </row>
    <row r="13" spans="1:21" s="96" customFormat="1" ht="15" customHeight="1" x14ac:dyDescent="0.2">
      <c r="A13" s="120" t="s">
        <v>5</v>
      </c>
      <c r="B13" s="211">
        <v>225</v>
      </c>
      <c r="C13" s="211">
        <v>255</v>
      </c>
      <c r="D13" s="211">
        <v>243</v>
      </c>
      <c r="E13" s="212">
        <v>237</v>
      </c>
      <c r="F13" s="204">
        <v>-6</v>
      </c>
      <c r="G13" s="205">
        <v>-2.4691358024691357</v>
      </c>
      <c r="H13" s="207">
        <f>B13/B27*100</f>
        <v>1.6422158966498797</v>
      </c>
      <c r="I13" s="207">
        <f>C13/C27*100</f>
        <v>1.893939393939394</v>
      </c>
      <c r="J13" s="207">
        <f>D13/D27*100</f>
        <v>1.8177737881508078</v>
      </c>
      <c r="K13" s="213">
        <f>E13/E27*100</f>
        <v>1.7571174377224199</v>
      </c>
      <c r="L13" s="175">
        <v>16122</v>
      </c>
      <c r="M13" s="175">
        <v>16353</v>
      </c>
      <c r="N13" s="175">
        <v>15981</v>
      </c>
      <c r="O13" s="178">
        <v>13716</v>
      </c>
      <c r="P13" s="214">
        <f t="shared" si="0"/>
        <v>1.3956084852995905</v>
      </c>
      <c r="Q13" s="214">
        <f t="shared" si="0"/>
        <v>1.559346908824069</v>
      </c>
      <c r="R13" s="214">
        <f t="shared" si="0"/>
        <v>1.5205556598460672</v>
      </c>
      <c r="S13" s="215">
        <f t="shared" si="0"/>
        <v>1.7279090113735782</v>
      </c>
    </row>
    <row r="14" spans="1:21" s="96" customFormat="1" ht="15" customHeight="1" x14ac:dyDescent="0.2">
      <c r="A14" s="120" t="s">
        <v>6</v>
      </c>
      <c r="B14" s="211">
        <v>480</v>
      </c>
      <c r="C14" s="211">
        <v>447</v>
      </c>
      <c r="D14" s="211">
        <v>495</v>
      </c>
      <c r="E14" s="212">
        <v>468</v>
      </c>
      <c r="F14" s="204">
        <v>-27</v>
      </c>
      <c r="G14" s="205">
        <v>-5.4545454545454541</v>
      </c>
      <c r="H14" s="207">
        <f>B14/B27*100</f>
        <v>3.5033939128530762</v>
      </c>
      <c r="I14" s="207">
        <f>C14/C27*100</f>
        <v>3.3199643493761144</v>
      </c>
      <c r="J14" s="207">
        <f>D14/D27*100</f>
        <v>3.7028725314183122</v>
      </c>
      <c r="K14" s="213">
        <f>E14/E27*100</f>
        <v>3.4697508896797151</v>
      </c>
      <c r="L14" s="175">
        <v>10431</v>
      </c>
      <c r="M14" s="175">
        <v>10704</v>
      </c>
      <c r="N14" s="175">
        <v>10533</v>
      </c>
      <c r="O14" s="178">
        <v>9903</v>
      </c>
      <c r="P14" s="214">
        <f>B14/L14*100</f>
        <v>4.60166810468795</v>
      </c>
      <c r="Q14" s="214">
        <f t="shared" si="0"/>
        <v>4.1760089686098656</v>
      </c>
      <c r="R14" s="214">
        <f t="shared" si="0"/>
        <v>4.6995158074622614</v>
      </c>
      <c r="S14" s="215">
        <f t="shared" si="0"/>
        <v>4.7258406543471674</v>
      </c>
    </row>
    <row r="15" spans="1:21" s="96" customFormat="1" ht="15" customHeight="1" x14ac:dyDescent="0.2">
      <c r="A15" s="120" t="s">
        <v>7</v>
      </c>
      <c r="B15" s="211">
        <v>48</v>
      </c>
      <c r="C15" s="211">
        <v>60</v>
      </c>
      <c r="D15" s="211">
        <v>48</v>
      </c>
      <c r="E15" s="212">
        <v>72</v>
      </c>
      <c r="F15" s="204">
        <v>24</v>
      </c>
      <c r="G15" s="205">
        <v>52.083333333333336</v>
      </c>
      <c r="H15" s="207">
        <f>B15/B27*100</f>
        <v>0.35033939128530767</v>
      </c>
      <c r="I15" s="207">
        <f>C15/C27*100</f>
        <v>0.44563279857397509</v>
      </c>
      <c r="J15" s="207">
        <f>D15/D27*100</f>
        <v>0.35906642728904847</v>
      </c>
      <c r="K15" s="213">
        <f>E15/E27*100</f>
        <v>0.53380782918149472</v>
      </c>
      <c r="L15" s="175">
        <v>5910</v>
      </c>
      <c r="M15" s="175">
        <v>5859</v>
      </c>
      <c r="N15" s="175">
        <v>5778</v>
      </c>
      <c r="O15" s="178">
        <v>5178</v>
      </c>
      <c r="P15" s="214">
        <f t="shared" si="0"/>
        <v>0.81218274111675126</v>
      </c>
      <c r="Q15" s="214">
        <f t="shared" si="0"/>
        <v>1.0240655401945724</v>
      </c>
      <c r="R15" s="214">
        <f t="shared" si="0"/>
        <v>0.83073727933541019</v>
      </c>
      <c r="S15" s="215">
        <f t="shared" si="0"/>
        <v>1.3904982618771726</v>
      </c>
    </row>
    <row r="16" spans="1:21" s="96" customFormat="1" ht="15" customHeight="1" x14ac:dyDescent="0.2">
      <c r="A16" s="120" t="s">
        <v>8</v>
      </c>
      <c r="B16" s="211">
        <v>150</v>
      </c>
      <c r="C16" s="211">
        <v>144</v>
      </c>
      <c r="D16" s="211">
        <v>156</v>
      </c>
      <c r="E16" s="212">
        <v>180</v>
      </c>
      <c r="F16" s="204">
        <v>21</v>
      </c>
      <c r="G16" s="205">
        <v>14.012738853503185</v>
      </c>
      <c r="H16" s="207">
        <f>B16/B27*100</f>
        <v>1.0948105977665865</v>
      </c>
      <c r="I16" s="207">
        <f>C16/C27*100</f>
        <v>1.0695187165775399</v>
      </c>
      <c r="J16" s="207">
        <f>D16/D27*100</f>
        <v>1.1669658886894074</v>
      </c>
      <c r="K16" s="213">
        <f>E16/E27*100</f>
        <v>1.3345195729537367</v>
      </c>
      <c r="L16" s="175">
        <v>13431</v>
      </c>
      <c r="M16" s="175">
        <v>13389</v>
      </c>
      <c r="N16" s="175">
        <v>13479</v>
      </c>
      <c r="O16" s="178">
        <v>11661</v>
      </c>
      <c r="P16" s="214">
        <f t="shared" si="0"/>
        <v>1.1168192986374805</v>
      </c>
      <c r="Q16" s="214">
        <f t="shared" si="0"/>
        <v>1.0755097468070804</v>
      </c>
      <c r="R16" s="214">
        <f t="shared" si="0"/>
        <v>1.1573558869352325</v>
      </c>
      <c r="S16" s="215">
        <f t="shared" si="0"/>
        <v>1.5436068947774633</v>
      </c>
    </row>
    <row r="17" spans="1:40" s="96" customFormat="1" ht="15" customHeight="1" x14ac:dyDescent="0.2">
      <c r="A17" s="120" t="s">
        <v>20</v>
      </c>
      <c r="B17" s="211">
        <v>714</v>
      </c>
      <c r="C17" s="211">
        <v>702</v>
      </c>
      <c r="D17" s="211">
        <v>735</v>
      </c>
      <c r="E17" s="212">
        <v>741</v>
      </c>
      <c r="F17" s="204">
        <v>6</v>
      </c>
      <c r="G17" s="205">
        <v>0.67934782608695654</v>
      </c>
      <c r="H17" s="207">
        <f>B17/B27*100</f>
        <v>5.2112984453689508</v>
      </c>
      <c r="I17" s="207">
        <f>C17/C27*100</f>
        <v>5.213903743315508</v>
      </c>
      <c r="J17" s="207">
        <f>D17/D27*100</f>
        <v>5.498204667863555</v>
      </c>
      <c r="K17" s="213">
        <f>E17/E27*100</f>
        <v>5.4937722419928825</v>
      </c>
      <c r="L17" s="175">
        <v>37725</v>
      </c>
      <c r="M17" s="175">
        <v>38226</v>
      </c>
      <c r="N17" s="175">
        <v>38334</v>
      </c>
      <c r="O17" s="178">
        <v>33285</v>
      </c>
      <c r="P17" s="214">
        <f t="shared" si="0"/>
        <v>1.892644135188867</v>
      </c>
      <c r="Q17" s="214">
        <f t="shared" si="0"/>
        <v>1.8364463977397585</v>
      </c>
      <c r="R17" s="214">
        <f t="shared" si="0"/>
        <v>1.9173579589920176</v>
      </c>
      <c r="S17" s="215">
        <f t="shared" si="0"/>
        <v>2.2262280306444344</v>
      </c>
    </row>
    <row r="18" spans="1:40" s="96" customFormat="1" ht="15" customHeight="1" x14ac:dyDescent="0.2">
      <c r="A18" s="120" t="s">
        <v>19</v>
      </c>
      <c r="B18" s="211">
        <v>429</v>
      </c>
      <c r="C18" s="211">
        <v>426</v>
      </c>
      <c r="D18" s="211">
        <v>438</v>
      </c>
      <c r="E18" s="212">
        <v>468</v>
      </c>
      <c r="F18" s="204">
        <v>30</v>
      </c>
      <c r="G18" s="205">
        <v>6.6059225512528474</v>
      </c>
      <c r="H18" s="207">
        <f>B18/B27*100</f>
        <v>3.1311583096124371</v>
      </c>
      <c r="I18" s="207">
        <f>C18/C27*100</f>
        <v>3.1639928698752229</v>
      </c>
      <c r="J18" s="207">
        <f>D18/D27*100</f>
        <v>3.2764811490125676</v>
      </c>
      <c r="K18" s="213">
        <f>E18/E27*100</f>
        <v>3.4697508896797151</v>
      </c>
      <c r="L18" s="175">
        <v>7971</v>
      </c>
      <c r="M18" s="175">
        <v>8133</v>
      </c>
      <c r="N18" s="175">
        <v>8016</v>
      </c>
      <c r="O18" s="178">
        <v>7554</v>
      </c>
      <c r="P18" s="214">
        <f t="shared" si="0"/>
        <v>5.382009785472337</v>
      </c>
      <c r="Q18" s="214">
        <f t="shared" si="0"/>
        <v>5.2379195868683146</v>
      </c>
      <c r="R18" s="214">
        <f t="shared" si="0"/>
        <v>5.4640718562874255</v>
      </c>
      <c r="S18" s="215">
        <f t="shared" si="0"/>
        <v>6.1953931691818909</v>
      </c>
    </row>
    <row r="19" spans="1:40" s="96" customFormat="1" ht="15" customHeight="1" x14ac:dyDescent="0.2">
      <c r="A19" s="120" t="s">
        <v>9</v>
      </c>
      <c r="B19" s="211">
        <v>2319</v>
      </c>
      <c r="C19" s="211">
        <v>2217</v>
      </c>
      <c r="D19" s="211">
        <v>2103</v>
      </c>
      <c r="E19" s="212">
        <v>2040</v>
      </c>
      <c r="F19" s="204">
        <v>-63</v>
      </c>
      <c r="G19" s="205">
        <v>-2.9971455756422452</v>
      </c>
      <c r="H19" s="207">
        <f>B19/B27*100</f>
        <v>16.925771841471427</v>
      </c>
      <c r="I19" s="207">
        <f>C19/C27*100</f>
        <v>16.46613190730838</v>
      </c>
      <c r="J19" s="207">
        <f>D19/D27*100</f>
        <v>15.731597845601437</v>
      </c>
      <c r="K19" s="213">
        <f>E19/E27*100</f>
        <v>15.12455516014235</v>
      </c>
      <c r="L19" s="175">
        <v>54702</v>
      </c>
      <c r="M19" s="175">
        <v>55641</v>
      </c>
      <c r="N19" s="175">
        <v>54192</v>
      </c>
      <c r="O19" s="178">
        <v>46788</v>
      </c>
      <c r="P19" s="214">
        <f t="shared" si="0"/>
        <v>4.2393331139629264</v>
      </c>
      <c r="Q19" s="214">
        <f t="shared" si="0"/>
        <v>3.9844718822451073</v>
      </c>
      <c r="R19" s="214">
        <f t="shared" si="0"/>
        <v>3.8806465899025686</v>
      </c>
      <c r="S19" s="215">
        <f t="shared" si="0"/>
        <v>4.3600923313670172</v>
      </c>
    </row>
    <row r="20" spans="1:40" s="96" customFormat="1" ht="15" customHeight="1" x14ac:dyDescent="0.2">
      <c r="A20" s="120" t="s">
        <v>10</v>
      </c>
      <c r="B20" s="211">
        <v>2412</v>
      </c>
      <c r="C20" s="211">
        <v>2508</v>
      </c>
      <c r="D20" s="211">
        <v>2526</v>
      </c>
      <c r="E20" s="212">
        <v>2370</v>
      </c>
      <c r="F20" s="204">
        <v>-156</v>
      </c>
      <c r="G20" s="205">
        <v>-6.1782178217821784</v>
      </c>
      <c r="H20" s="207">
        <f>B20/B27*100</f>
        <v>17.60455441208671</v>
      </c>
      <c r="I20" s="207">
        <f>C20/C27*100</f>
        <v>18.627450980392158</v>
      </c>
      <c r="J20" s="207">
        <f>D20/D27*100</f>
        <v>18.895870736086177</v>
      </c>
      <c r="K20" s="213">
        <f>E20/E27*100</f>
        <v>17.5711743772242</v>
      </c>
      <c r="L20" s="175">
        <v>116697</v>
      </c>
      <c r="M20" s="175">
        <v>118281</v>
      </c>
      <c r="N20" s="175">
        <v>118560</v>
      </c>
      <c r="O20" s="178">
        <v>103509</v>
      </c>
      <c r="P20" s="214">
        <f t="shared" si="0"/>
        <v>2.0668911797218437</v>
      </c>
      <c r="Q20" s="214">
        <f t="shared" si="0"/>
        <v>2.1203743627463414</v>
      </c>
      <c r="R20" s="214">
        <f t="shared" si="0"/>
        <v>2.130566801619433</v>
      </c>
      <c r="S20" s="215">
        <f t="shared" si="0"/>
        <v>2.2896559719444687</v>
      </c>
    </row>
    <row r="21" spans="1:40" s="96" customFormat="1" ht="15" customHeight="1" x14ac:dyDescent="0.2">
      <c r="A21" s="120" t="s">
        <v>11</v>
      </c>
      <c r="B21" s="211">
        <v>732</v>
      </c>
      <c r="C21" s="211">
        <v>648</v>
      </c>
      <c r="D21" s="211">
        <v>612</v>
      </c>
      <c r="E21" s="212">
        <v>699</v>
      </c>
      <c r="F21" s="204">
        <v>87</v>
      </c>
      <c r="G21" s="205">
        <v>14.37908496732026</v>
      </c>
      <c r="H21" s="207">
        <f>B21/B27*100</f>
        <v>5.3426757171009411</v>
      </c>
      <c r="I21" s="207">
        <f>C21/C27*100</f>
        <v>4.8128342245989302</v>
      </c>
      <c r="J21" s="207">
        <f>D21/D27*100</f>
        <v>4.5780969479353679</v>
      </c>
      <c r="K21" s="213">
        <f>E21/E27*100</f>
        <v>5.182384341637011</v>
      </c>
      <c r="L21" s="175">
        <v>26169</v>
      </c>
      <c r="M21" s="175">
        <v>26226</v>
      </c>
      <c r="N21" s="175">
        <v>25797</v>
      </c>
      <c r="O21" s="178">
        <v>23685</v>
      </c>
      <c r="P21" s="214">
        <f t="shared" si="0"/>
        <v>2.7972027972027971</v>
      </c>
      <c r="Q21" s="214">
        <f t="shared" si="0"/>
        <v>2.4708304735758406</v>
      </c>
      <c r="R21" s="214">
        <f t="shared" si="0"/>
        <v>2.3723688801023375</v>
      </c>
      <c r="S21" s="215">
        <f t="shared" si="0"/>
        <v>2.9512349588347053</v>
      </c>
    </row>
    <row r="22" spans="1:40" s="96" customFormat="1" ht="15" customHeight="1" x14ac:dyDescent="0.2">
      <c r="A22" s="120" t="s">
        <v>12</v>
      </c>
      <c r="B22" s="211">
        <v>126</v>
      </c>
      <c r="C22" s="211">
        <v>132</v>
      </c>
      <c r="D22" s="211">
        <v>135</v>
      </c>
      <c r="E22" s="212">
        <v>141</v>
      </c>
      <c r="F22" s="204">
        <v>6</v>
      </c>
      <c r="G22" s="205">
        <v>4.4776119402985071</v>
      </c>
      <c r="H22" s="207">
        <f>B22/B27*100</f>
        <v>0.91964090212393257</v>
      </c>
      <c r="I22" s="207">
        <f>C22/C27*100</f>
        <v>0.98039215686274506</v>
      </c>
      <c r="J22" s="207">
        <f>D22/D27*100</f>
        <v>1.0098743267504489</v>
      </c>
      <c r="K22" s="213">
        <f>E22/E27*100</f>
        <v>1.0453736654804269</v>
      </c>
      <c r="L22" s="175">
        <v>6744</v>
      </c>
      <c r="M22" s="175">
        <v>6843</v>
      </c>
      <c r="N22" s="175">
        <v>6999</v>
      </c>
      <c r="O22" s="178">
        <v>6009</v>
      </c>
      <c r="P22" s="214">
        <f t="shared" si="0"/>
        <v>1.8683274021352312</v>
      </c>
      <c r="Q22" s="214">
        <f t="shared" si="0"/>
        <v>1.9289785181937746</v>
      </c>
      <c r="R22" s="214">
        <f t="shared" si="0"/>
        <v>1.9288469781397342</v>
      </c>
      <c r="S22" s="215">
        <f t="shared" si="0"/>
        <v>2.3464802795806294</v>
      </c>
    </row>
    <row r="23" spans="1:40" s="96" customFormat="1" ht="15" customHeight="1" x14ac:dyDescent="0.2">
      <c r="A23" s="120" t="s">
        <v>13</v>
      </c>
      <c r="B23" s="211">
        <v>726</v>
      </c>
      <c r="C23" s="211">
        <v>645</v>
      </c>
      <c r="D23" s="211">
        <v>756</v>
      </c>
      <c r="E23" s="212">
        <v>735</v>
      </c>
      <c r="F23" s="204">
        <v>-21</v>
      </c>
      <c r="G23" s="205">
        <v>-2.9100529100529098</v>
      </c>
      <c r="H23" s="207">
        <f>B23/B27*100</f>
        <v>5.2988832931902783</v>
      </c>
      <c r="I23" s="207">
        <f>C23/C27*100</f>
        <v>4.7905525846702313</v>
      </c>
      <c r="J23" s="207">
        <f>D23/D27*100</f>
        <v>5.6552962298025138</v>
      </c>
      <c r="K23" s="213">
        <f>E23/E27*100</f>
        <v>5.4492882562277583</v>
      </c>
      <c r="L23" s="175">
        <v>19437</v>
      </c>
      <c r="M23" s="175">
        <v>19701</v>
      </c>
      <c r="N23" s="175">
        <v>19518</v>
      </c>
      <c r="O23" s="178">
        <v>18249</v>
      </c>
      <c r="P23" s="214">
        <f t="shared" si="0"/>
        <v>3.7351443123938877</v>
      </c>
      <c r="Q23" s="214">
        <f t="shared" si="0"/>
        <v>3.2739454850007612</v>
      </c>
      <c r="R23" s="214">
        <f t="shared" si="0"/>
        <v>3.8733476790654779</v>
      </c>
      <c r="S23" s="215">
        <f t="shared" si="0"/>
        <v>4.0276179516685851</v>
      </c>
    </row>
    <row r="24" spans="1:40" s="96" customFormat="1" ht="15" customHeight="1" x14ac:dyDescent="0.2">
      <c r="A24" s="120" t="s">
        <v>14</v>
      </c>
      <c r="B24" s="211">
        <v>420</v>
      </c>
      <c r="C24" s="211">
        <v>417</v>
      </c>
      <c r="D24" s="211">
        <v>414</v>
      </c>
      <c r="E24" s="212">
        <v>432</v>
      </c>
      <c r="F24" s="204">
        <v>18</v>
      </c>
      <c r="G24" s="205">
        <v>4.3583535108958831</v>
      </c>
      <c r="H24" s="207">
        <f>B24/B27*100</f>
        <v>3.065469673746442</v>
      </c>
      <c r="I24" s="207">
        <f>C24/C27*100</f>
        <v>3.0971479500891266</v>
      </c>
      <c r="J24" s="207">
        <f>D24/D27*100</f>
        <v>3.0969479353680431</v>
      </c>
      <c r="K24" s="213">
        <f>E24/E27*100</f>
        <v>3.2028469750889679</v>
      </c>
      <c r="L24" s="175">
        <v>10311</v>
      </c>
      <c r="M24" s="175">
        <v>10590</v>
      </c>
      <c r="N24" s="175">
        <v>10551</v>
      </c>
      <c r="O24" s="178">
        <v>9771</v>
      </c>
      <c r="P24" s="214">
        <f t="shared" si="0"/>
        <v>4.0733197556008145</v>
      </c>
      <c r="Q24" s="214">
        <f t="shared" si="0"/>
        <v>3.9376770538243631</v>
      </c>
      <c r="R24" s="214">
        <f t="shared" si="0"/>
        <v>3.9237986920671029</v>
      </c>
      <c r="S24" s="215">
        <f t="shared" si="0"/>
        <v>4.4212465459011359</v>
      </c>
    </row>
    <row r="25" spans="1:40" s="96" customFormat="1" ht="15" customHeight="1" x14ac:dyDescent="0.2">
      <c r="A25" s="120" t="s">
        <v>15</v>
      </c>
      <c r="B25" s="211">
        <v>780</v>
      </c>
      <c r="C25" s="211">
        <v>753</v>
      </c>
      <c r="D25" s="211">
        <v>786</v>
      </c>
      <c r="E25" s="212">
        <v>786</v>
      </c>
      <c r="F25" s="204">
        <v>0</v>
      </c>
      <c r="G25" s="205">
        <v>0</v>
      </c>
      <c r="H25" s="207">
        <f>B25/B27*100</f>
        <v>5.6930151083862492</v>
      </c>
      <c r="I25" s="207">
        <f>C25/C27*100</f>
        <v>5.5926916221033869</v>
      </c>
      <c r="J25" s="207">
        <f>D25/D27*100</f>
        <v>5.8797127468581687</v>
      </c>
      <c r="K25" s="213">
        <f>E25/E27*100</f>
        <v>5.827402135231317</v>
      </c>
      <c r="L25" s="175">
        <v>20103</v>
      </c>
      <c r="M25" s="175">
        <v>20235</v>
      </c>
      <c r="N25" s="175">
        <v>20052</v>
      </c>
      <c r="O25" s="178">
        <v>18426</v>
      </c>
      <c r="P25" s="214">
        <f t="shared" si="0"/>
        <v>3.8800179077749588</v>
      </c>
      <c r="Q25" s="214">
        <f t="shared" si="0"/>
        <v>3.7212750185322463</v>
      </c>
      <c r="R25" s="214">
        <f t="shared" si="0"/>
        <v>3.9198084979054455</v>
      </c>
      <c r="S25" s="215">
        <f t="shared" si="0"/>
        <v>4.2657114946271575</v>
      </c>
    </row>
    <row r="26" spans="1:40" s="96" customFormat="1" ht="15" customHeight="1" x14ac:dyDescent="0.2">
      <c r="A26" s="120" t="s">
        <v>16</v>
      </c>
      <c r="B26" s="216">
        <v>399</v>
      </c>
      <c r="C26" s="216">
        <v>393</v>
      </c>
      <c r="D26" s="216">
        <v>387</v>
      </c>
      <c r="E26" s="217">
        <v>435</v>
      </c>
      <c r="F26" s="218">
        <v>48</v>
      </c>
      <c r="G26" s="219">
        <v>12.11340206185567</v>
      </c>
      <c r="H26" s="207">
        <f>B26/B27*100</f>
        <v>2.9121961900591198</v>
      </c>
      <c r="I26" s="207">
        <f>C26/C27*100</f>
        <v>2.9188948306595366</v>
      </c>
      <c r="J26" s="207">
        <f>D26/D27*100</f>
        <v>2.8949730700179535</v>
      </c>
      <c r="K26" s="213">
        <f>E26/E27*100</f>
        <v>3.2250889679715304</v>
      </c>
      <c r="L26" s="179">
        <v>10353</v>
      </c>
      <c r="M26" s="179">
        <v>10485</v>
      </c>
      <c r="N26" s="179">
        <v>10464</v>
      </c>
      <c r="O26" s="200">
        <v>9519</v>
      </c>
      <c r="P26" s="214">
        <f t="shared" si="0"/>
        <v>3.8539553752535496</v>
      </c>
      <c r="Q26" s="214">
        <f t="shared" si="0"/>
        <v>3.7482117310443495</v>
      </c>
      <c r="R26" s="214">
        <f t="shared" si="0"/>
        <v>3.698394495412844</v>
      </c>
      <c r="S26" s="215">
        <f t="shared" si="0"/>
        <v>4.5698077529152217</v>
      </c>
    </row>
    <row r="27" spans="1:40" s="119" customFormat="1" ht="18" customHeight="1" x14ac:dyDescent="0.2">
      <c r="A27" s="118" t="s">
        <v>17</v>
      </c>
      <c r="B27" s="220">
        <v>13701</v>
      </c>
      <c r="C27" s="220">
        <v>13464</v>
      </c>
      <c r="D27" s="221">
        <v>13368</v>
      </c>
      <c r="E27" s="221">
        <v>13488</v>
      </c>
      <c r="F27" s="222">
        <v>120</v>
      </c>
      <c r="G27" s="223">
        <v>0.905146618791143</v>
      </c>
      <c r="H27" s="224">
        <v>100</v>
      </c>
      <c r="I27" s="225">
        <v>100</v>
      </c>
      <c r="J27" s="225">
        <v>100</v>
      </c>
      <c r="K27" s="226">
        <v>100</v>
      </c>
      <c r="L27" s="181">
        <v>523290</v>
      </c>
      <c r="M27" s="181">
        <v>531414</v>
      </c>
      <c r="N27" s="181">
        <v>525039</v>
      </c>
      <c r="O27" s="182">
        <v>467484</v>
      </c>
      <c r="P27" s="227">
        <f t="shared" ref="P27:S29" si="1">B27/L27*100</f>
        <v>2.6182422748380438</v>
      </c>
      <c r="Q27" s="227">
        <f t="shared" si="1"/>
        <v>2.5336178572638279</v>
      </c>
      <c r="R27" s="227">
        <f t="shared" si="1"/>
        <v>2.5460965756829492</v>
      </c>
      <c r="S27" s="228">
        <f t="shared" si="1"/>
        <v>2.8852324357625072</v>
      </c>
    </row>
    <row r="28" spans="1:40" s="96" customFormat="1" ht="18" customHeight="1" x14ac:dyDescent="0.2">
      <c r="A28" s="120" t="s">
        <v>18</v>
      </c>
      <c r="B28" s="211">
        <v>11022</v>
      </c>
      <c r="C28" s="211">
        <v>10881</v>
      </c>
      <c r="D28" s="211">
        <v>10635</v>
      </c>
      <c r="E28" s="211">
        <v>10716</v>
      </c>
      <c r="F28" s="204">
        <v>81</v>
      </c>
      <c r="G28" s="205">
        <v>0.77111152905773928</v>
      </c>
      <c r="H28" s="207">
        <f>B28/B27*100</f>
        <v>80.446682723888756</v>
      </c>
      <c r="I28" s="207">
        <f>C28/C27*100</f>
        <v>80.815508021390372</v>
      </c>
      <c r="J28" s="207">
        <f>D28/D27*100</f>
        <v>79.555655296229801</v>
      </c>
      <c r="K28" s="213">
        <f>E28/E27*100</f>
        <v>79.44839857651246</v>
      </c>
      <c r="L28" s="175">
        <v>448665</v>
      </c>
      <c r="M28" s="175">
        <v>455448</v>
      </c>
      <c r="N28" s="175">
        <v>449976</v>
      </c>
      <c r="O28" s="178">
        <v>398769</v>
      </c>
      <c r="P28" s="214">
        <f t="shared" si="1"/>
        <v>2.4566213098859953</v>
      </c>
      <c r="Q28" s="214">
        <f t="shared" si="1"/>
        <v>2.3890762501976073</v>
      </c>
      <c r="R28" s="214">
        <f t="shared" si="1"/>
        <v>2.3634593845005067</v>
      </c>
      <c r="S28" s="215">
        <f t="shared" si="1"/>
        <v>2.6872700736516628</v>
      </c>
    </row>
    <row r="29" spans="1:40" s="96" customFormat="1" ht="18" customHeight="1" x14ac:dyDescent="0.2">
      <c r="A29" s="121" t="s">
        <v>33</v>
      </c>
      <c r="B29" s="216">
        <v>2682</v>
      </c>
      <c r="C29" s="216">
        <v>2583</v>
      </c>
      <c r="D29" s="216">
        <v>2733</v>
      </c>
      <c r="E29" s="216">
        <v>2772</v>
      </c>
      <c r="F29" s="218">
        <v>39</v>
      </c>
      <c r="G29" s="219">
        <v>1.4264813460131676</v>
      </c>
      <c r="H29" s="229">
        <f>B29/B27*100</f>
        <v>19.575213488066563</v>
      </c>
      <c r="I29" s="229">
        <f>C29/C27*100</f>
        <v>19.184491978609625</v>
      </c>
      <c r="J29" s="229">
        <f>D29/D27*100</f>
        <v>20.444344703770199</v>
      </c>
      <c r="K29" s="230">
        <f>E29/E27*100</f>
        <v>20.551601423487543</v>
      </c>
      <c r="L29" s="179">
        <v>74625</v>
      </c>
      <c r="M29" s="179">
        <v>75966</v>
      </c>
      <c r="N29" s="179">
        <v>75060</v>
      </c>
      <c r="O29" s="200">
        <v>68715</v>
      </c>
      <c r="P29" s="231">
        <f t="shared" si="1"/>
        <v>3.5939698492462311</v>
      </c>
      <c r="Q29" s="231">
        <f t="shared" si="1"/>
        <v>3.4002053550272491</v>
      </c>
      <c r="R29" s="231">
        <f t="shared" si="1"/>
        <v>3.6410871302957637</v>
      </c>
      <c r="S29" s="232">
        <f t="shared" si="1"/>
        <v>4.0340537000654884</v>
      </c>
      <c r="Y29" s="132"/>
      <c r="Z29" s="132"/>
      <c r="AA29" s="132"/>
    </row>
    <row r="30" spans="1:40" s="96" customFormat="1" ht="15.75" customHeight="1" x14ac:dyDescent="0.2">
      <c r="A30" s="172" t="s">
        <v>73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6"/>
      <c r="O30" s="136"/>
      <c r="P30" s="135"/>
      <c r="Q30" s="104"/>
      <c r="T30" s="103"/>
      <c r="Y30" s="645"/>
      <c r="Z30" s="645"/>
      <c r="AA30" s="645"/>
      <c r="AN30" s="105"/>
    </row>
    <row r="31" spans="1:40" ht="12.75" customHeight="1" x14ac:dyDescent="0.2">
      <c r="A31" s="77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</row>
    <row r="32" spans="1:40" ht="12.75" customHeight="1" x14ac:dyDescent="0.2">
      <c r="A32" s="77"/>
      <c r="M32" s="646" t="s">
        <v>80</v>
      </c>
      <c r="N32" s="646"/>
      <c r="O32" s="646"/>
      <c r="P32" s="646"/>
      <c r="Q32" s="646"/>
      <c r="R32" s="646"/>
      <c r="S32" s="646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</row>
    <row r="33" spans="2:12" x14ac:dyDescent="0.2">
      <c r="C33" s="1"/>
    </row>
    <row r="34" spans="2:12" x14ac:dyDescent="0.2">
      <c r="E34" s="1"/>
      <c r="H34" s="4"/>
    </row>
    <row r="35" spans="2:12" x14ac:dyDescent="0.2">
      <c r="B35" s="5"/>
      <c r="K35" s="8"/>
      <c r="L35" s="8"/>
    </row>
  </sheetData>
  <mergeCells count="18">
    <mergeCell ref="Y30:AA30"/>
    <mergeCell ref="M32:S32"/>
    <mergeCell ref="L8:O8"/>
    <mergeCell ref="P8:S8"/>
    <mergeCell ref="B9:E9"/>
    <mergeCell ref="H9:K9"/>
    <mergeCell ref="L9:O9"/>
    <mergeCell ref="P9:S9"/>
    <mergeCell ref="A4:S4"/>
    <mergeCell ref="A5:S5"/>
    <mergeCell ref="A7:A10"/>
    <mergeCell ref="B7:E7"/>
    <mergeCell ref="F7:G9"/>
    <mergeCell ref="H7:K7"/>
    <mergeCell ref="L7:O7"/>
    <mergeCell ref="P7:S7"/>
    <mergeCell ref="B8:E8"/>
    <mergeCell ref="H8:K8"/>
  </mergeCells>
  <printOptions horizontalCentered="1"/>
  <pageMargins left="0.19685039370078741" right="0.15748031496062992" top="0.98425196850393704" bottom="0.59055118110236227" header="0.27559055118110237" footer="0.19685039370078741"/>
  <pageSetup paperSize="9" orientation="landscape" r:id="rId1"/>
  <headerFooter alignWithMargins="0">
    <oddHeader>&amp;L&amp;"Arial,Standard"&amp;9BLE (BZL Referat 414)&amp;R&amp;"Arial,Fett"&amp;9Anlage 3&amp;"Arial,Standard"
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2:AN35"/>
  <sheetViews>
    <sheetView zoomScaleNormal="100" workbookViewId="0">
      <selection activeCell="G12" sqref="G12"/>
    </sheetView>
  </sheetViews>
  <sheetFormatPr baseColWidth="10" defaultRowHeight="12.75" x14ac:dyDescent="0.2"/>
  <cols>
    <col min="1" max="1" width="19.33203125" customWidth="1"/>
    <col min="2" max="5" width="8.1640625" customWidth="1"/>
    <col min="6" max="7" width="7.83203125" customWidth="1"/>
    <col min="8" max="11" width="6.83203125" customWidth="1"/>
    <col min="12" max="15" width="9.33203125" customWidth="1"/>
    <col min="16" max="19" width="6.6640625" customWidth="1"/>
    <col min="20" max="20" width="9" customWidth="1"/>
    <col min="21" max="21" width="6.83203125" customWidth="1"/>
  </cols>
  <sheetData>
    <row r="2" spans="1:2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1" x14ac:dyDescent="0.2">
      <c r="A4" s="627" t="s">
        <v>30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45"/>
      <c r="U4" s="45"/>
    </row>
    <row r="5" spans="1:21" x14ac:dyDescent="0.2">
      <c r="A5" s="627" t="s">
        <v>31</v>
      </c>
      <c r="B5" s="627"/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627"/>
      <c r="P5" s="627"/>
      <c r="Q5" s="627"/>
      <c r="R5" s="627"/>
      <c r="S5" s="627"/>
      <c r="T5" s="45"/>
      <c r="U5" s="45"/>
    </row>
    <row r="6" spans="1:21" ht="15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23" t="s">
        <v>32</v>
      </c>
      <c r="N6" s="23"/>
      <c r="O6" s="13"/>
      <c r="P6" s="13"/>
      <c r="Q6" s="13"/>
      <c r="R6" s="13"/>
      <c r="S6" s="13"/>
    </row>
    <row r="7" spans="1:21" s="96" customFormat="1" ht="12" customHeight="1" x14ac:dyDescent="0.2">
      <c r="A7" s="628" t="s">
        <v>0</v>
      </c>
      <c r="B7" s="631" t="s">
        <v>39</v>
      </c>
      <c r="C7" s="632"/>
      <c r="D7" s="632"/>
      <c r="E7" s="633"/>
      <c r="F7" s="634" t="s">
        <v>84</v>
      </c>
      <c r="G7" s="634"/>
      <c r="H7" s="635" t="s">
        <v>41</v>
      </c>
      <c r="I7" s="635"/>
      <c r="J7" s="635"/>
      <c r="K7" s="635"/>
      <c r="L7" s="636" t="s">
        <v>1</v>
      </c>
      <c r="M7" s="635"/>
      <c r="N7" s="635"/>
      <c r="O7" s="637"/>
      <c r="P7" s="638" t="s">
        <v>39</v>
      </c>
      <c r="Q7" s="639"/>
      <c r="R7" s="639"/>
      <c r="S7" s="640"/>
    </row>
    <row r="8" spans="1:21" s="96" customFormat="1" ht="12" customHeight="1" x14ac:dyDescent="0.2">
      <c r="A8" s="629"/>
      <c r="B8" s="641" t="s">
        <v>28</v>
      </c>
      <c r="C8" s="642"/>
      <c r="D8" s="642"/>
      <c r="E8" s="643"/>
      <c r="F8" s="634"/>
      <c r="G8" s="634"/>
      <c r="H8" s="644" t="s">
        <v>40</v>
      </c>
      <c r="I8" s="644"/>
      <c r="J8" s="644"/>
      <c r="K8" s="644"/>
      <c r="L8" s="647" t="s">
        <v>45</v>
      </c>
      <c r="M8" s="648"/>
      <c r="N8" s="648"/>
      <c r="O8" s="649"/>
      <c r="P8" s="647" t="s">
        <v>43</v>
      </c>
      <c r="Q8" s="648"/>
      <c r="R8" s="648"/>
      <c r="S8" s="649"/>
    </row>
    <row r="9" spans="1:21" s="96" customFormat="1" ht="12" customHeight="1" x14ac:dyDescent="0.2">
      <c r="A9" s="629"/>
      <c r="B9" s="650" t="s">
        <v>23</v>
      </c>
      <c r="C9" s="651"/>
      <c r="D9" s="651"/>
      <c r="E9" s="652"/>
      <c r="F9" s="634"/>
      <c r="G9" s="634"/>
      <c r="H9" s="653" t="s">
        <v>42</v>
      </c>
      <c r="I9" s="653"/>
      <c r="J9" s="653"/>
      <c r="K9" s="653"/>
      <c r="L9" s="654" t="s">
        <v>40</v>
      </c>
      <c r="M9" s="655"/>
      <c r="N9" s="655"/>
      <c r="O9" s="656"/>
      <c r="P9" s="654" t="s">
        <v>44</v>
      </c>
      <c r="Q9" s="655"/>
      <c r="R9" s="655"/>
      <c r="S9" s="656"/>
      <c r="T9" s="114"/>
    </row>
    <row r="10" spans="1:21" s="96" customFormat="1" ht="14.25" customHeight="1" x14ac:dyDescent="0.2">
      <c r="A10" s="630"/>
      <c r="B10" s="201">
        <v>2016</v>
      </c>
      <c r="C10" s="201">
        <v>2017</v>
      </c>
      <c r="D10" s="201">
        <v>2018</v>
      </c>
      <c r="E10" s="201">
        <v>2019</v>
      </c>
      <c r="F10" s="265" t="s">
        <v>23</v>
      </c>
      <c r="G10" s="265" t="s">
        <v>24</v>
      </c>
      <c r="H10" s="201">
        <v>2016</v>
      </c>
      <c r="I10" s="201">
        <v>2017</v>
      </c>
      <c r="J10" s="201">
        <v>2018</v>
      </c>
      <c r="K10" s="201">
        <v>2019</v>
      </c>
      <c r="L10" s="201">
        <v>2016</v>
      </c>
      <c r="M10" s="201">
        <v>2017</v>
      </c>
      <c r="N10" s="201">
        <v>2018</v>
      </c>
      <c r="O10" s="201">
        <v>2019</v>
      </c>
      <c r="P10" s="201">
        <v>2016</v>
      </c>
      <c r="Q10" s="201">
        <v>2017</v>
      </c>
      <c r="R10" s="201">
        <v>2018</v>
      </c>
      <c r="S10" s="201">
        <v>2019</v>
      </c>
    </row>
    <row r="11" spans="1:21" s="96" customFormat="1" ht="15" customHeight="1" x14ac:dyDescent="0.2">
      <c r="A11" s="173" t="s">
        <v>3</v>
      </c>
      <c r="B11" s="202">
        <v>1497</v>
      </c>
      <c r="C11" s="202">
        <v>1566</v>
      </c>
      <c r="D11" s="202">
        <v>1449</v>
      </c>
      <c r="E11" s="203">
        <v>1482</v>
      </c>
      <c r="F11" s="204">
        <v>33</v>
      </c>
      <c r="G11" s="205">
        <v>2.2999999999999998</v>
      </c>
      <c r="H11" s="206">
        <f>B11/B27*100</f>
        <v>11.034940291906237</v>
      </c>
      <c r="I11" s="206">
        <f>C11/C27*100</f>
        <v>11.429822640683161</v>
      </c>
      <c r="J11" s="207">
        <f>D11/D27*100</f>
        <v>10.762032085561497</v>
      </c>
      <c r="K11" s="208">
        <f>E11/E27*100</f>
        <v>11.086175942549371</v>
      </c>
      <c r="L11" s="101">
        <v>73989</v>
      </c>
      <c r="M11" s="101">
        <v>74655</v>
      </c>
      <c r="N11" s="101">
        <v>75312</v>
      </c>
      <c r="O11" s="199">
        <v>74079</v>
      </c>
      <c r="P11" s="209">
        <f t="shared" ref="P11:S26" si="0">B11/L11*100</f>
        <v>2.023273729878766</v>
      </c>
      <c r="Q11" s="209">
        <f t="shared" si="0"/>
        <v>2.0976491862567812</v>
      </c>
      <c r="R11" s="209">
        <f t="shared" si="0"/>
        <v>1.9239961759082218</v>
      </c>
      <c r="S11" s="210">
        <f>E11/O11*100</f>
        <v>2.000566962297007</v>
      </c>
    </row>
    <row r="12" spans="1:21" s="96" customFormat="1" ht="15" customHeight="1" x14ac:dyDescent="0.2">
      <c r="A12" s="120" t="s">
        <v>4</v>
      </c>
      <c r="B12" s="211">
        <v>2256</v>
      </c>
      <c r="C12" s="211">
        <v>2175</v>
      </c>
      <c r="D12" s="211">
        <v>2268</v>
      </c>
      <c r="E12" s="212">
        <v>2052</v>
      </c>
      <c r="F12" s="204">
        <v>-216</v>
      </c>
      <c r="G12" s="205">
        <v>-9.5</v>
      </c>
      <c r="H12" s="207">
        <f>B12/B27*100</f>
        <v>16.629809818664306</v>
      </c>
      <c r="I12" s="207">
        <f>C12/C27*100</f>
        <v>15.874753667615501</v>
      </c>
      <c r="J12" s="207">
        <f>D12/D27*100</f>
        <v>16.844919786096256</v>
      </c>
      <c r="K12" s="213">
        <f>E12/E27*100</f>
        <v>15.350089766606823</v>
      </c>
      <c r="L12" s="175">
        <v>93384</v>
      </c>
      <c r="M12" s="175">
        <v>92529</v>
      </c>
      <c r="N12" s="175">
        <v>95433</v>
      </c>
      <c r="O12" s="178">
        <v>92706</v>
      </c>
      <c r="P12" s="214">
        <f t="shared" si="0"/>
        <v>2.4158314058082753</v>
      </c>
      <c r="Q12" s="214">
        <f t="shared" si="0"/>
        <v>2.3506144019712738</v>
      </c>
      <c r="R12" s="214">
        <f t="shared" si="0"/>
        <v>2.3765364182201125</v>
      </c>
      <c r="S12" s="215">
        <f t="shared" si="0"/>
        <v>2.2134489677043558</v>
      </c>
    </row>
    <row r="13" spans="1:21" s="96" customFormat="1" ht="15" customHeight="1" x14ac:dyDescent="0.2">
      <c r="A13" s="120" t="s">
        <v>5</v>
      </c>
      <c r="B13" s="211">
        <v>234</v>
      </c>
      <c r="C13" s="211">
        <v>225</v>
      </c>
      <c r="D13" s="211">
        <v>255</v>
      </c>
      <c r="E13" s="212">
        <v>243</v>
      </c>
      <c r="F13" s="204">
        <v>-12</v>
      </c>
      <c r="G13" s="205">
        <v>-4.7</v>
      </c>
      <c r="H13" s="207">
        <f>B13/B27*100</f>
        <v>1.7249004865103934</v>
      </c>
      <c r="I13" s="207">
        <f>C13/C27*100</f>
        <v>1.6422158966498797</v>
      </c>
      <c r="J13" s="207">
        <f>D13/D27*100</f>
        <v>1.893939393939394</v>
      </c>
      <c r="K13" s="213">
        <f>E13/E27*100</f>
        <v>1.8177737881508078</v>
      </c>
      <c r="L13" s="175">
        <v>16446</v>
      </c>
      <c r="M13" s="175">
        <v>16122</v>
      </c>
      <c r="N13" s="175">
        <v>16353</v>
      </c>
      <c r="O13" s="178">
        <v>15981</v>
      </c>
      <c r="P13" s="214">
        <f t="shared" si="0"/>
        <v>1.4228383801532287</v>
      </c>
      <c r="Q13" s="214">
        <f t="shared" si="0"/>
        <v>1.3956084852995905</v>
      </c>
      <c r="R13" s="214">
        <f t="shared" si="0"/>
        <v>1.559346908824069</v>
      </c>
      <c r="S13" s="215">
        <f t="shared" si="0"/>
        <v>1.5205556598460672</v>
      </c>
    </row>
    <row r="14" spans="1:21" s="96" customFormat="1" ht="15" customHeight="1" x14ac:dyDescent="0.2">
      <c r="A14" s="120" t="s">
        <v>6</v>
      </c>
      <c r="B14" s="211">
        <v>510</v>
      </c>
      <c r="C14" s="211">
        <v>480</v>
      </c>
      <c r="D14" s="211">
        <v>447</v>
      </c>
      <c r="E14" s="212">
        <v>495</v>
      </c>
      <c r="F14" s="204">
        <v>48</v>
      </c>
      <c r="G14" s="205">
        <v>10.5</v>
      </c>
      <c r="H14" s="207">
        <f>B14/B27*100</f>
        <v>3.7593984962406015</v>
      </c>
      <c r="I14" s="207">
        <f>C14/C27*100</f>
        <v>3.5033939128530762</v>
      </c>
      <c r="J14" s="207">
        <f>D14/D27*100</f>
        <v>3.3199643493761144</v>
      </c>
      <c r="K14" s="213">
        <f>E14/E27*100</f>
        <v>3.7028725314183122</v>
      </c>
      <c r="L14" s="175">
        <v>10434</v>
      </c>
      <c r="M14" s="175">
        <v>10431</v>
      </c>
      <c r="N14" s="175">
        <v>10704</v>
      </c>
      <c r="O14" s="178">
        <v>10539</v>
      </c>
      <c r="P14" s="214">
        <f>B14/L14*100</f>
        <v>4.8878665899942497</v>
      </c>
      <c r="Q14" s="214">
        <f t="shared" si="0"/>
        <v>4.60166810468795</v>
      </c>
      <c r="R14" s="214">
        <f t="shared" si="0"/>
        <v>4.1760089686098656</v>
      </c>
      <c r="S14" s="215">
        <f t="shared" si="0"/>
        <v>4.6968403074295475</v>
      </c>
    </row>
    <row r="15" spans="1:21" s="96" customFormat="1" ht="15" customHeight="1" x14ac:dyDescent="0.2">
      <c r="A15" s="120" t="s">
        <v>7</v>
      </c>
      <c r="B15" s="211">
        <v>39</v>
      </c>
      <c r="C15" s="211">
        <v>48</v>
      </c>
      <c r="D15" s="211">
        <v>60</v>
      </c>
      <c r="E15" s="212">
        <v>48</v>
      </c>
      <c r="F15" s="204">
        <v>-12</v>
      </c>
      <c r="G15" s="205">
        <v>-21.3</v>
      </c>
      <c r="H15" s="207">
        <f>B15/B27*100</f>
        <v>0.28748341441839897</v>
      </c>
      <c r="I15" s="207">
        <f>C15/C27*100</f>
        <v>0.35033939128530767</v>
      </c>
      <c r="J15" s="207">
        <f>D15/D27*100</f>
        <v>0.44563279857397509</v>
      </c>
      <c r="K15" s="213">
        <f>E15/E27*100</f>
        <v>0.35906642728904847</v>
      </c>
      <c r="L15" s="175">
        <v>5961</v>
      </c>
      <c r="M15" s="175">
        <v>5910</v>
      </c>
      <c r="N15" s="175">
        <v>5859</v>
      </c>
      <c r="O15" s="178">
        <v>5778</v>
      </c>
      <c r="P15" s="214">
        <f t="shared" si="0"/>
        <v>0.65425264217413193</v>
      </c>
      <c r="Q15" s="214">
        <f t="shared" si="0"/>
        <v>0.81218274111675126</v>
      </c>
      <c r="R15" s="214">
        <f t="shared" si="0"/>
        <v>1.0240655401945724</v>
      </c>
      <c r="S15" s="215">
        <f t="shared" si="0"/>
        <v>0.83073727933541019</v>
      </c>
    </row>
    <row r="16" spans="1:21" s="96" customFormat="1" ht="15" customHeight="1" x14ac:dyDescent="0.2">
      <c r="A16" s="120" t="s">
        <v>8</v>
      </c>
      <c r="B16" s="211">
        <v>138</v>
      </c>
      <c r="C16" s="211">
        <v>150</v>
      </c>
      <c r="D16" s="211">
        <v>144</v>
      </c>
      <c r="E16" s="212">
        <v>156</v>
      </c>
      <c r="F16" s="204">
        <v>12</v>
      </c>
      <c r="G16" s="205">
        <v>9</v>
      </c>
      <c r="H16" s="207">
        <f>B16/B27*100</f>
        <v>1.0172490048651039</v>
      </c>
      <c r="I16" s="207">
        <f>C16/C27*100</f>
        <v>1.0948105977665865</v>
      </c>
      <c r="J16" s="207">
        <f>D16/D27*100</f>
        <v>1.0695187165775399</v>
      </c>
      <c r="K16" s="213">
        <f>E16/E27*100</f>
        <v>1.1669658886894074</v>
      </c>
      <c r="L16" s="175">
        <v>13320</v>
      </c>
      <c r="M16" s="175">
        <v>13431</v>
      </c>
      <c r="N16" s="175">
        <v>13389</v>
      </c>
      <c r="O16" s="178">
        <v>13479</v>
      </c>
      <c r="P16" s="214">
        <f t="shared" si="0"/>
        <v>1.0360360360360361</v>
      </c>
      <c r="Q16" s="214">
        <f t="shared" si="0"/>
        <v>1.1168192986374805</v>
      </c>
      <c r="R16" s="214">
        <f t="shared" si="0"/>
        <v>1.0755097468070804</v>
      </c>
      <c r="S16" s="215">
        <f t="shared" si="0"/>
        <v>1.1573558869352325</v>
      </c>
    </row>
    <row r="17" spans="1:40" s="96" customFormat="1" ht="15" customHeight="1" x14ac:dyDescent="0.2">
      <c r="A17" s="120" t="s">
        <v>20</v>
      </c>
      <c r="B17" s="211">
        <v>726</v>
      </c>
      <c r="C17" s="211">
        <v>714</v>
      </c>
      <c r="D17" s="211">
        <v>702</v>
      </c>
      <c r="E17" s="212">
        <v>735</v>
      </c>
      <c r="F17" s="204">
        <v>33</v>
      </c>
      <c r="G17" s="205">
        <v>4.8</v>
      </c>
      <c r="H17" s="207">
        <f>B17/B27*100</f>
        <v>5.3516143299425032</v>
      </c>
      <c r="I17" s="207">
        <f>C17/C27*100</f>
        <v>5.2112984453689508</v>
      </c>
      <c r="J17" s="207">
        <f>D17/D27*100</f>
        <v>5.213903743315508</v>
      </c>
      <c r="K17" s="213">
        <f>E17/E27*100</f>
        <v>5.498204667863555</v>
      </c>
      <c r="L17" s="175">
        <v>37266</v>
      </c>
      <c r="M17" s="175">
        <v>37725</v>
      </c>
      <c r="N17" s="175">
        <v>38226</v>
      </c>
      <c r="O17" s="178">
        <v>38370</v>
      </c>
      <c r="P17" s="214">
        <f t="shared" si="0"/>
        <v>1.9481564965383995</v>
      </c>
      <c r="Q17" s="214">
        <f t="shared" si="0"/>
        <v>1.892644135188867</v>
      </c>
      <c r="R17" s="214">
        <f t="shared" si="0"/>
        <v>1.8364463977397585</v>
      </c>
      <c r="S17" s="215">
        <f t="shared" si="0"/>
        <v>1.9155590304925725</v>
      </c>
    </row>
    <row r="18" spans="1:40" s="96" customFormat="1" ht="15" customHeight="1" x14ac:dyDescent="0.2">
      <c r="A18" s="120" t="s">
        <v>19</v>
      </c>
      <c r="B18" s="211">
        <v>399</v>
      </c>
      <c r="C18" s="211">
        <v>429</v>
      </c>
      <c r="D18" s="211">
        <v>426</v>
      </c>
      <c r="E18" s="212">
        <v>438</v>
      </c>
      <c r="F18" s="204">
        <v>15</v>
      </c>
      <c r="G18" s="205">
        <v>3.3</v>
      </c>
      <c r="H18" s="207">
        <f>B18/B27*100</f>
        <v>2.9411764705882351</v>
      </c>
      <c r="I18" s="207">
        <f>C18/C27*100</f>
        <v>3.1311583096124371</v>
      </c>
      <c r="J18" s="207">
        <f>D18/D27*100</f>
        <v>3.1639928698752229</v>
      </c>
      <c r="K18" s="213">
        <f>E18/E27*100</f>
        <v>3.2764811490125676</v>
      </c>
      <c r="L18" s="175">
        <v>7869</v>
      </c>
      <c r="M18" s="175">
        <v>7971</v>
      </c>
      <c r="N18" s="175">
        <v>8133</v>
      </c>
      <c r="O18" s="178">
        <v>8016</v>
      </c>
      <c r="P18" s="214">
        <f t="shared" si="0"/>
        <v>5.0705299275638582</v>
      </c>
      <c r="Q18" s="214">
        <f t="shared" si="0"/>
        <v>5.382009785472337</v>
      </c>
      <c r="R18" s="214">
        <f t="shared" si="0"/>
        <v>5.2379195868683146</v>
      </c>
      <c r="S18" s="215">
        <f t="shared" si="0"/>
        <v>5.4640718562874255</v>
      </c>
    </row>
    <row r="19" spans="1:40" s="96" customFormat="1" ht="15" customHeight="1" x14ac:dyDescent="0.2">
      <c r="A19" s="120" t="s">
        <v>9</v>
      </c>
      <c r="B19" s="211">
        <v>2235</v>
      </c>
      <c r="C19" s="211">
        <v>2319</v>
      </c>
      <c r="D19" s="211">
        <v>2217</v>
      </c>
      <c r="E19" s="212">
        <v>2103</v>
      </c>
      <c r="F19" s="204">
        <v>-114</v>
      </c>
      <c r="G19" s="205">
        <v>-5.2</v>
      </c>
      <c r="H19" s="207">
        <f>B19/B27*100</f>
        <v>16.475011057054402</v>
      </c>
      <c r="I19" s="207">
        <f>C19/C27*100</f>
        <v>16.925771841471427</v>
      </c>
      <c r="J19" s="207">
        <f>D19/D27*100</f>
        <v>16.46613190730838</v>
      </c>
      <c r="K19" s="213">
        <f>E19/E27*100</f>
        <v>15.731597845601437</v>
      </c>
      <c r="L19" s="175">
        <v>54663</v>
      </c>
      <c r="M19" s="175">
        <v>54702</v>
      </c>
      <c r="N19" s="175">
        <v>55641</v>
      </c>
      <c r="O19" s="178">
        <v>54192</v>
      </c>
      <c r="P19" s="214">
        <f t="shared" si="0"/>
        <v>4.0886888754733546</v>
      </c>
      <c r="Q19" s="214">
        <f t="shared" si="0"/>
        <v>4.2393331139629264</v>
      </c>
      <c r="R19" s="214">
        <f t="shared" si="0"/>
        <v>3.9844718822451073</v>
      </c>
      <c r="S19" s="215">
        <f t="shared" si="0"/>
        <v>3.8806465899025686</v>
      </c>
    </row>
    <row r="20" spans="1:40" s="96" customFormat="1" ht="15" customHeight="1" x14ac:dyDescent="0.2">
      <c r="A20" s="120" t="s">
        <v>10</v>
      </c>
      <c r="B20" s="211">
        <v>2409</v>
      </c>
      <c r="C20" s="211">
        <v>2412</v>
      </c>
      <c r="D20" s="211">
        <v>2508</v>
      </c>
      <c r="E20" s="212">
        <v>2526</v>
      </c>
      <c r="F20" s="204">
        <v>15</v>
      </c>
      <c r="G20" s="205">
        <v>0.6</v>
      </c>
      <c r="H20" s="207">
        <f>B20/B27*100</f>
        <v>17.757629367536488</v>
      </c>
      <c r="I20" s="207">
        <f>C20/C27*100</f>
        <v>17.60455441208671</v>
      </c>
      <c r="J20" s="207">
        <f>D20/D27*100</f>
        <v>18.627450980392158</v>
      </c>
      <c r="K20" s="213">
        <f>E20/E27*100</f>
        <v>18.895870736086177</v>
      </c>
      <c r="L20" s="175">
        <v>114714</v>
      </c>
      <c r="M20" s="175">
        <v>116697</v>
      </c>
      <c r="N20" s="175">
        <v>118281</v>
      </c>
      <c r="O20" s="178">
        <v>118560</v>
      </c>
      <c r="P20" s="214">
        <f t="shared" si="0"/>
        <v>2.1000052303990797</v>
      </c>
      <c r="Q20" s="214">
        <f t="shared" si="0"/>
        <v>2.0668911797218437</v>
      </c>
      <c r="R20" s="214">
        <f t="shared" si="0"/>
        <v>2.1203743627463414</v>
      </c>
      <c r="S20" s="215">
        <f t="shared" si="0"/>
        <v>2.130566801619433</v>
      </c>
    </row>
    <row r="21" spans="1:40" s="96" customFormat="1" ht="15" customHeight="1" x14ac:dyDescent="0.2">
      <c r="A21" s="120" t="s">
        <v>11</v>
      </c>
      <c r="B21" s="211">
        <v>687</v>
      </c>
      <c r="C21" s="211">
        <v>732</v>
      </c>
      <c r="D21" s="211">
        <v>648</v>
      </c>
      <c r="E21" s="212">
        <v>612</v>
      </c>
      <c r="F21" s="204">
        <v>-36</v>
      </c>
      <c r="G21" s="205">
        <v>-5.7</v>
      </c>
      <c r="H21" s="207">
        <f>B21/B27*100</f>
        <v>5.0641309155241041</v>
      </c>
      <c r="I21" s="207">
        <f>C21/C27*100</f>
        <v>5.3426757171009411</v>
      </c>
      <c r="J21" s="207">
        <f>D21/D27*100</f>
        <v>4.8128342245989302</v>
      </c>
      <c r="K21" s="213">
        <f>E21/E27*100</f>
        <v>4.5780969479353679</v>
      </c>
      <c r="L21" s="175">
        <v>25851</v>
      </c>
      <c r="M21" s="175">
        <v>26169</v>
      </c>
      <c r="N21" s="175">
        <v>26226</v>
      </c>
      <c r="O21" s="178">
        <v>25797</v>
      </c>
      <c r="P21" s="214">
        <f t="shared" si="0"/>
        <v>2.6575374260183358</v>
      </c>
      <c r="Q21" s="214">
        <f t="shared" si="0"/>
        <v>2.7972027972027971</v>
      </c>
      <c r="R21" s="214">
        <f t="shared" si="0"/>
        <v>2.4708304735758406</v>
      </c>
      <c r="S21" s="215">
        <f t="shared" si="0"/>
        <v>2.3723688801023375</v>
      </c>
    </row>
    <row r="22" spans="1:40" s="96" customFormat="1" ht="15" customHeight="1" x14ac:dyDescent="0.2">
      <c r="A22" s="120" t="s">
        <v>12</v>
      </c>
      <c r="B22" s="211">
        <v>132</v>
      </c>
      <c r="C22" s="211">
        <v>126</v>
      </c>
      <c r="D22" s="211">
        <v>132</v>
      </c>
      <c r="E22" s="212">
        <v>135</v>
      </c>
      <c r="F22" s="204">
        <v>3</v>
      </c>
      <c r="G22" s="205">
        <v>1.5</v>
      </c>
      <c r="H22" s="207">
        <f>B22/B27*100</f>
        <v>0.97302078726227337</v>
      </c>
      <c r="I22" s="207">
        <f>C22/C27*100</f>
        <v>0.91964090212393257</v>
      </c>
      <c r="J22" s="207">
        <f>D22/D27*100</f>
        <v>0.98039215686274506</v>
      </c>
      <c r="K22" s="213">
        <f>E22/E27*100</f>
        <v>1.0098743267504489</v>
      </c>
      <c r="L22" s="175">
        <v>7158</v>
      </c>
      <c r="M22" s="175">
        <v>6744</v>
      </c>
      <c r="N22" s="175">
        <v>6843</v>
      </c>
      <c r="O22" s="178">
        <v>6999</v>
      </c>
      <c r="P22" s="214">
        <f t="shared" si="0"/>
        <v>1.8440905280804691</v>
      </c>
      <c r="Q22" s="214">
        <f t="shared" si="0"/>
        <v>1.8683274021352312</v>
      </c>
      <c r="R22" s="214">
        <f t="shared" si="0"/>
        <v>1.9289785181937746</v>
      </c>
      <c r="S22" s="215">
        <f t="shared" si="0"/>
        <v>1.9288469781397342</v>
      </c>
    </row>
    <row r="23" spans="1:40" s="96" customFormat="1" ht="15" customHeight="1" x14ac:dyDescent="0.2">
      <c r="A23" s="120" t="s">
        <v>13</v>
      </c>
      <c r="B23" s="211">
        <v>717</v>
      </c>
      <c r="C23" s="211">
        <v>726</v>
      </c>
      <c r="D23" s="211">
        <v>645</v>
      </c>
      <c r="E23" s="212">
        <v>756</v>
      </c>
      <c r="F23" s="204">
        <v>111</v>
      </c>
      <c r="G23" s="205">
        <v>17.2</v>
      </c>
      <c r="H23" s="207">
        <f>B23/B27*100</f>
        <v>5.2852720035382568</v>
      </c>
      <c r="I23" s="207">
        <f>C23/C27*100</f>
        <v>5.2988832931902783</v>
      </c>
      <c r="J23" s="207">
        <f>D23/D27*100</f>
        <v>4.7905525846702313</v>
      </c>
      <c r="K23" s="213">
        <f>E23/E27*100</f>
        <v>5.6552962298025138</v>
      </c>
      <c r="L23" s="175">
        <v>18447</v>
      </c>
      <c r="M23" s="175">
        <v>19437</v>
      </c>
      <c r="N23" s="175">
        <v>19701</v>
      </c>
      <c r="O23" s="178">
        <v>19518</v>
      </c>
      <c r="P23" s="214">
        <f t="shared" si="0"/>
        <v>3.8868108635550493</v>
      </c>
      <c r="Q23" s="214">
        <f t="shared" si="0"/>
        <v>3.7351443123938877</v>
      </c>
      <c r="R23" s="214">
        <f t="shared" si="0"/>
        <v>3.2739454850007612</v>
      </c>
      <c r="S23" s="215">
        <f t="shared" si="0"/>
        <v>3.8733476790654779</v>
      </c>
    </row>
    <row r="24" spans="1:40" s="96" customFormat="1" ht="15" customHeight="1" x14ac:dyDescent="0.2">
      <c r="A24" s="120" t="s">
        <v>14</v>
      </c>
      <c r="B24" s="211">
        <v>408</v>
      </c>
      <c r="C24" s="211">
        <v>420</v>
      </c>
      <c r="D24" s="211">
        <v>417</v>
      </c>
      <c r="E24" s="212">
        <v>414</v>
      </c>
      <c r="F24" s="204">
        <v>-3</v>
      </c>
      <c r="G24" s="205">
        <v>-0.7</v>
      </c>
      <c r="H24" s="207">
        <f>B24/B27*100</f>
        <v>3.007518796992481</v>
      </c>
      <c r="I24" s="207">
        <f>C24/C27*100</f>
        <v>3.065469673746442</v>
      </c>
      <c r="J24" s="207">
        <f>D24/D27*100</f>
        <v>3.0971479500891266</v>
      </c>
      <c r="K24" s="213">
        <f>E24/E27*100</f>
        <v>3.0969479353680431</v>
      </c>
      <c r="L24" s="175">
        <v>10764</v>
      </c>
      <c r="M24" s="175">
        <v>10311</v>
      </c>
      <c r="N24" s="175">
        <v>10590</v>
      </c>
      <c r="O24" s="178">
        <v>10551</v>
      </c>
      <c r="P24" s="214">
        <f t="shared" si="0"/>
        <v>3.79041248606466</v>
      </c>
      <c r="Q24" s="214">
        <f t="shared" si="0"/>
        <v>4.0733197556008145</v>
      </c>
      <c r="R24" s="214">
        <f t="shared" si="0"/>
        <v>3.9376770538243631</v>
      </c>
      <c r="S24" s="215">
        <f t="shared" si="0"/>
        <v>3.9237986920671029</v>
      </c>
    </row>
    <row r="25" spans="1:40" s="96" customFormat="1" ht="15" customHeight="1" x14ac:dyDescent="0.2">
      <c r="A25" s="120" t="s">
        <v>15</v>
      </c>
      <c r="B25" s="211">
        <v>813</v>
      </c>
      <c r="C25" s="211">
        <v>780</v>
      </c>
      <c r="D25" s="211">
        <v>753</v>
      </c>
      <c r="E25" s="212">
        <v>786</v>
      </c>
      <c r="F25" s="204">
        <v>36</v>
      </c>
      <c r="G25" s="205">
        <v>4.7</v>
      </c>
      <c r="H25" s="207">
        <f>B25/B27*100</f>
        <v>5.9929234851835469</v>
      </c>
      <c r="I25" s="207">
        <f>C25/C27*100</f>
        <v>5.6930151083862492</v>
      </c>
      <c r="J25" s="207">
        <f>D25/D27*100</f>
        <v>5.5926916221033869</v>
      </c>
      <c r="K25" s="213">
        <f>E25/E27*100</f>
        <v>5.8797127468581687</v>
      </c>
      <c r="L25" s="175">
        <v>19980</v>
      </c>
      <c r="M25" s="175">
        <v>20103</v>
      </c>
      <c r="N25" s="175">
        <v>20235</v>
      </c>
      <c r="O25" s="178">
        <v>20052</v>
      </c>
      <c r="P25" s="214">
        <f t="shared" si="0"/>
        <v>4.0690690690690694</v>
      </c>
      <c r="Q25" s="214">
        <f t="shared" si="0"/>
        <v>3.8800179077749588</v>
      </c>
      <c r="R25" s="214">
        <f t="shared" si="0"/>
        <v>3.7212750185322463</v>
      </c>
      <c r="S25" s="215">
        <f t="shared" si="0"/>
        <v>3.9198084979054455</v>
      </c>
    </row>
    <row r="26" spans="1:40" s="96" customFormat="1" ht="15" customHeight="1" x14ac:dyDescent="0.2">
      <c r="A26" s="120" t="s">
        <v>16</v>
      </c>
      <c r="B26" s="216">
        <v>369</v>
      </c>
      <c r="C26" s="216">
        <v>399</v>
      </c>
      <c r="D26" s="216">
        <v>393</v>
      </c>
      <c r="E26" s="217">
        <v>387</v>
      </c>
      <c r="F26" s="218">
        <v>-6</v>
      </c>
      <c r="G26" s="219">
        <v>-1.5</v>
      </c>
      <c r="H26" s="207">
        <f>B26/B27*100</f>
        <v>2.7200353825740824</v>
      </c>
      <c r="I26" s="207">
        <f>C26/C27*100</f>
        <v>2.9121961900591198</v>
      </c>
      <c r="J26" s="207">
        <f>D26/D27*100</f>
        <v>2.9188948306595366</v>
      </c>
      <c r="K26" s="213">
        <f>E26/E27*100</f>
        <v>2.8949730700179535</v>
      </c>
      <c r="L26" s="179">
        <v>10026</v>
      </c>
      <c r="M26" s="179">
        <v>10353</v>
      </c>
      <c r="N26" s="179">
        <v>10485</v>
      </c>
      <c r="O26" s="200">
        <v>10464</v>
      </c>
      <c r="P26" s="214">
        <f t="shared" si="0"/>
        <v>3.680430879712747</v>
      </c>
      <c r="Q26" s="214">
        <f t="shared" si="0"/>
        <v>3.8539553752535496</v>
      </c>
      <c r="R26" s="214">
        <f t="shared" si="0"/>
        <v>3.7482117310443495</v>
      </c>
      <c r="S26" s="215">
        <f t="shared" si="0"/>
        <v>3.698394495412844</v>
      </c>
    </row>
    <row r="27" spans="1:40" s="119" customFormat="1" ht="18" customHeight="1" x14ac:dyDescent="0.2">
      <c r="A27" s="118" t="s">
        <v>17</v>
      </c>
      <c r="B27" s="220">
        <v>13566</v>
      </c>
      <c r="C27" s="220">
        <v>13701</v>
      </c>
      <c r="D27" s="221">
        <v>13464</v>
      </c>
      <c r="E27" s="221">
        <v>13368</v>
      </c>
      <c r="F27" s="222">
        <v>-96</v>
      </c>
      <c r="G27" s="223">
        <v>-0.7</v>
      </c>
      <c r="H27" s="224">
        <v>100</v>
      </c>
      <c r="I27" s="225">
        <v>100</v>
      </c>
      <c r="J27" s="225">
        <v>100</v>
      </c>
      <c r="K27" s="226">
        <v>100</v>
      </c>
      <c r="L27" s="181">
        <v>520272</v>
      </c>
      <c r="M27" s="181">
        <v>523290</v>
      </c>
      <c r="N27" s="181">
        <v>531414</v>
      </c>
      <c r="O27" s="182">
        <v>525081</v>
      </c>
      <c r="P27" s="227">
        <f t="shared" ref="P27:S29" si="1">B27/L27*100</f>
        <v>2.6074822400590461</v>
      </c>
      <c r="Q27" s="227">
        <f t="shared" si="1"/>
        <v>2.6182422748380438</v>
      </c>
      <c r="R27" s="227">
        <f t="shared" si="1"/>
        <v>2.5336178572638279</v>
      </c>
      <c r="S27" s="228">
        <f t="shared" si="1"/>
        <v>2.545892919378153</v>
      </c>
    </row>
    <row r="28" spans="1:40" s="96" customFormat="1" ht="18" customHeight="1" x14ac:dyDescent="0.2">
      <c r="A28" s="120" t="s">
        <v>18</v>
      </c>
      <c r="B28" s="211">
        <v>10932</v>
      </c>
      <c r="C28" s="211">
        <v>11022</v>
      </c>
      <c r="D28" s="211">
        <v>10881</v>
      </c>
      <c r="E28" s="211">
        <v>10635</v>
      </c>
      <c r="F28" s="204">
        <v>-249</v>
      </c>
      <c r="G28" s="205">
        <v>-2.2999999999999998</v>
      </c>
      <c r="H28" s="207">
        <f>B28/B27*100</f>
        <v>80.583812472357366</v>
      </c>
      <c r="I28" s="207">
        <f>C28/C27*100</f>
        <v>80.446682723888756</v>
      </c>
      <c r="J28" s="207">
        <f>D28/D27*100</f>
        <v>80.815508021390372</v>
      </c>
      <c r="K28" s="213">
        <f>E28/E27*100</f>
        <v>79.555655296229801</v>
      </c>
      <c r="L28" s="175">
        <v>446283</v>
      </c>
      <c r="M28" s="175">
        <v>448665</v>
      </c>
      <c r="N28" s="175">
        <v>455448</v>
      </c>
      <c r="O28" s="178">
        <v>450012</v>
      </c>
      <c r="P28" s="214">
        <f t="shared" si="1"/>
        <v>2.4495667547273814</v>
      </c>
      <c r="Q28" s="214">
        <f t="shared" si="1"/>
        <v>2.4566213098859953</v>
      </c>
      <c r="R28" s="214">
        <f t="shared" si="1"/>
        <v>2.3890762501976073</v>
      </c>
      <c r="S28" s="215">
        <f t="shared" si="1"/>
        <v>2.3632703127916588</v>
      </c>
    </row>
    <row r="29" spans="1:40" s="96" customFormat="1" ht="18" customHeight="1" x14ac:dyDescent="0.2">
      <c r="A29" s="121" t="s">
        <v>33</v>
      </c>
      <c r="B29" s="216">
        <v>2634</v>
      </c>
      <c r="C29" s="216">
        <v>2682</v>
      </c>
      <c r="D29" s="216">
        <v>2583</v>
      </c>
      <c r="E29" s="216">
        <v>2733</v>
      </c>
      <c r="F29" s="218">
        <v>150</v>
      </c>
      <c r="G29" s="219">
        <v>5.8</v>
      </c>
      <c r="H29" s="229">
        <f>B29/B27*100</f>
        <v>19.416187527642638</v>
      </c>
      <c r="I29" s="229">
        <f>C29/C27*100</f>
        <v>19.575213488066563</v>
      </c>
      <c r="J29" s="229">
        <f>D29/D27*100</f>
        <v>19.184491978609625</v>
      </c>
      <c r="K29" s="230">
        <f>E29/E27*100</f>
        <v>20.444344703770199</v>
      </c>
      <c r="L29" s="179">
        <v>73989</v>
      </c>
      <c r="M29" s="179">
        <v>74625</v>
      </c>
      <c r="N29" s="179">
        <v>75966</v>
      </c>
      <c r="O29" s="200">
        <v>75069</v>
      </c>
      <c r="P29" s="231">
        <f t="shared" si="1"/>
        <v>3.5599886469610347</v>
      </c>
      <c r="Q29" s="231">
        <f t="shared" si="1"/>
        <v>3.5939698492462311</v>
      </c>
      <c r="R29" s="231">
        <f t="shared" si="1"/>
        <v>3.4002053550272491</v>
      </c>
      <c r="S29" s="232">
        <f t="shared" si="1"/>
        <v>3.6406506014466689</v>
      </c>
      <c r="Y29" s="132"/>
      <c r="Z29" s="132"/>
      <c r="AA29" s="132"/>
    </row>
    <row r="30" spans="1:40" s="96" customFormat="1" ht="15.75" customHeight="1" x14ac:dyDescent="0.2">
      <c r="A30" s="172" t="s">
        <v>73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6"/>
      <c r="O30" s="136"/>
      <c r="P30" s="135"/>
      <c r="Q30" s="104"/>
      <c r="T30" s="103"/>
      <c r="Y30" s="645"/>
      <c r="Z30" s="645"/>
      <c r="AA30" s="645"/>
      <c r="AN30" s="105"/>
    </row>
    <row r="31" spans="1:40" ht="12.75" customHeight="1" x14ac:dyDescent="0.2">
      <c r="A31" s="77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</row>
    <row r="32" spans="1:40" ht="12.75" customHeight="1" x14ac:dyDescent="0.2">
      <c r="A32" s="77"/>
      <c r="M32" s="646" t="s">
        <v>80</v>
      </c>
      <c r="N32" s="646"/>
      <c r="O32" s="646"/>
      <c r="P32" s="646"/>
      <c r="Q32" s="646"/>
      <c r="R32" s="646"/>
      <c r="S32" s="646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</row>
    <row r="33" spans="2:12" x14ac:dyDescent="0.2">
      <c r="C33" s="1"/>
    </row>
    <row r="34" spans="2:12" x14ac:dyDescent="0.2">
      <c r="E34" s="1"/>
      <c r="H34" s="4"/>
    </row>
    <row r="35" spans="2:12" x14ac:dyDescent="0.2">
      <c r="B35" s="5"/>
      <c r="K35" s="8"/>
      <c r="L35" s="8"/>
    </row>
  </sheetData>
  <mergeCells count="18">
    <mergeCell ref="Y30:AA30"/>
    <mergeCell ref="M32:S32"/>
    <mergeCell ref="L8:O8"/>
    <mergeCell ref="P8:S8"/>
    <mergeCell ref="B9:E9"/>
    <mergeCell ref="H9:K9"/>
    <mergeCell ref="L9:O9"/>
    <mergeCell ref="P9:S9"/>
    <mergeCell ref="A4:S4"/>
    <mergeCell ref="A5:S5"/>
    <mergeCell ref="A7:A10"/>
    <mergeCell ref="B7:E7"/>
    <mergeCell ref="F7:G9"/>
    <mergeCell ref="H7:K7"/>
    <mergeCell ref="L7:O7"/>
    <mergeCell ref="P7:S7"/>
    <mergeCell ref="B8:E8"/>
    <mergeCell ref="H8:K8"/>
  </mergeCells>
  <printOptions horizontalCentered="1"/>
  <pageMargins left="0.19685039370078741" right="0.15748031496062992" top="0.98425196850393704" bottom="0.59055118110236227" header="0.27559055118110237" footer="0.19685039370078741"/>
  <pageSetup paperSize="9" orientation="landscape" r:id="rId1"/>
  <headerFooter alignWithMargins="0">
    <oddHeader>&amp;L&amp;"Arial,Standard"&amp;9BLE (BZL Referat 414)&amp;R&amp;"Arial,Fett"&amp;9Anlage 3&amp;"Arial,Standard"
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22:Q60"/>
  <sheetViews>
    <sheetView view="pageBreakPreview" zoomScale="130" zoomScaleNormal="100" zoomScaleSheetLayoutView="130" workbookViewId="0">
      <selection activeCell="L39" sqref="L39"/>
    </sheetView>
  </sheetViews>
  <sheetFormatPr baseColWidth="10" defaultRowHeight="12.75" x14ac:dyDescent="0.2"/>
  <cols>
    <col min="1" max="1" width="19.33203125" customWidth="1"/>
    <col min="2" max="6" width="9.33203125" customWidth="1"/>
    <col min="7" max="9" width="9.33203125" style="3" customWidth="1"/>
    <col min="10" max="12" width="9.33203125" customWidth="1"/>
    <col min="13" max="14" width="9" customWidth="1"/>
    <col min="15" max="15" width="9.5" customWidth="1"/>
    <col min="16" max="16" width="10" customWidth="1"/>
    <col min="17" max="17" width="8.1640625" customWidth="1"/>
  </cols>
  <sheetData>
    <row r="22" spans="17:17" x14ac:dyDescent="0.2">
      <c r="Q22" s="49"/>
    </row>
    <row r="39" spans="1:16" x14ac:dyDescent="0.2">
      <c r="P39" t="s">
        <v>32</v>
      </c>
    </row>
    <row r="42" spans="1:16" x14ac:dyDescent="0.2">
      <c r="O42" s="12"/>
    </row>
    <row r="43" spans="1:16" x14ac:dyDescent="0.2">
      <c r="O43" s="12"/>
    </row>
    <row r="44" spans="1:16" x14ac:dyDescent="0.2">
      <c r="O44" s="12"/>
    </row>
    <row r="45" spans="1:16" x14ac:dyDescent="0.2">
      <c r="O45" s="12"/>
    </row>
    <row r="46" spans="1:16" x14ac:dyDescent="0.2">
      <c r="O46" s="12"/>
    </row>
    <row r="47" spans="1:16" x14ac:dyDescent="0.2">
      <c r="A47" s="51"/>
      <c r="B47" s="51"/>
      <c r="C47" s="51"/>
      <c r="D47" s="51"/>
      <c r="E47" s="51"/>
      <c r="F47" s="51"/>
      <c r="G47" s="88"/>
      <c r="H47" s="88"/>
      <c r="I47" s="88"/>
      <c r="J47" s="51"/>
      <c r="K47" s="51"/>
      <c r="L47" s="51"/>
      <c r="O47" s="12"/>
    </row>
    <row r="48" spans="1:16" x14ac:dyDescent="0.2">
      <c r="A48" s="51"/>
      <c r="B48" s="71"/>
      <c r="C48" s="71"/>
      <c r="D48" s="71"/>
      <c r="E48" s="71"/>
      <c r="F48" s="71"/>
      <c r="G48" s="71"/>
      <c r="H48" s="273"/>
      <c r="I48" s="71"/>
      <c r="J48" s="71"/>
      <c r="K48" s="71"/>
      <c r="L48" s="71"/>
    </row>
    <row r="49" spans="1:12" x14ac:dyDescent="0.2">
      <c r="A49" s="71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7"/>
    </row>
    <row r="50" spans="1:12" x14ac:dyDescent="0.2">
      <c r="A50" s="71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7"/>
    </row>
    <row r="51" spans="1:12" x14ac:dyDescent="0.2">
      <c r="A51" s="71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7"/>
    </row>
    <row r="52" spans="1:12" x14ac:dyDescent="0.2">
      <c r="A52" s="71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7"/>
    </row>
    <row r="53" spans="1:12" x14ac:dyDescent="0.2">
      <c r="A53" s="71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7"/>
    </row>
    <row r="54" spans="1:12" x14ac:dyDescent="0.2">
      <c r="A54" s="90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51"/>
    </row>
    <row r="55" spans="1:12" x14ac:dyDescent="0.2">
      <c r="A55" s="51"/>
      <c r="B55" s="51"/>
      <c r="C55" s="51"/>
      <c r="D55" s="51"/>
      <c r="E55" s="51"/>
      <c r="F55" s="51"/>
      <c r="G55" s="88"/>
      <c r="H55" s="88"/>
      <c r="I55" s="88"/>
      <c r="J55" s="51"/>
      <c r="K55" s="51"/>
      <c r="L55" s="51"/>
    </row>
    <row r="56" spans="1:12" x14ac:dyDescent="0.2">
      <c r="A56" s="51"/>
      <c r="B56" s="51"/>
      <c r="C56" s="51"/>
      <c r="D56" s="51"/>
      <c r="E56" s="51"/>
      <c r="F56" s="51"/>
      <c r="G56" s="88"/>
      <c r="H56" s="88"/>
      <c r="I56" s="88"/>
      <c r="J56" s="51"/>
      <c r="K56" s="51"/>
      <c r="L56" s="51"/>
    </row>
    <row r="57" spans="1:12" x14ac:dyDescent="0.2">
      <c r="A57" s="51"/>
      <c r="B57" s="51"/>
      <c r="C57" s="51"/>
      <c r="D57" s="51"/>
      <c r="E57" s="51"/>
      <c r="F57" s="51"/>
      <c r="G57" s="88"/>
      <c r="H57" s="88"/>
      <c r="I57" s="88"/>
      <c r="J57" s="51"/>
      <c r="K57" s="51"/>
      <c r="L57" s="51"/>
    </row>
    <row r="58" spans="1:12" x14ac:dyDescent="0.2">
      <c r="A58" s="51"/>
      <c r="B58" s="51"/>
      <c r="C58" s="51"/>
      <c r="D58" s="51"/>
      <c r="E58" s="51"/>
      <c r="F58" s="51"/>
      <c r="G58" s="88"/>
      <c r="H58" s="88"/>
      <c r="I58" s="88"/>
      <c r="J58" s="51"/>
      <c r="K58" s="51"/>
      <c r="L58" s="51"/>
    </row>
    <row r="59" spans="1:12" x14ac:dyDescent="0.2">
      <c r="A59" s="51"/>
      <c r="B59" s="51"/>
      <c r="C59" s="51"/>
      <c r="D59" s="51"/>
      <c r="E59" s="51"/>
      <c r="F59" s="51"/>
      <c r="G59" s="88"/>
      <c r="H59" s="88"/>
      <c r="I59" s="88"/>
      <c r="J59" s="51"/>
      <c r="K59" s="51"/>
      <c r="L59" s="51"/>
    </row>
    <row r="60" spans="1:12" x14ac:dyDescent="0.2">
      <c r="A60" s="51"/>
      <c r="B60" s="51"/>
      <c r="C60" s="51"/>
      <c r="D60" s="51"/>
      <c r="E60" s="51"/>
      <c r="F60" s="51"/>
      <c r="G60" s="88"/>
      <c r="H60" s="88"/>
      <c r="I60" s="88"/>
      <c r="J60" s="51"/>
      <c r="K60" s="51"/>
      <c r="L60" s="51"/>
    </row>
  </sheetData>
  <pageMargins left="0.39370078740157483" right="0.39370078740157483" top="0.98425196850393704" bottom="0.59055118110236227" header="0.51181102362204722" footer="0.51181102362204722"/>
  <pageSetup paperSize="9" scale="92" orientation="landscape" r:id="rId1"/>
  <headerFooter alignWithMargins="0">
    <oddHeader>&amp;L&amp;"Arial,Standard"&amp;9BLE (BZL Referat 624)&amp;R&amp;"Arial,Fett"&amp;9Anlage 4&amp;"Arial,Standard"
&amp;D</oddHeader>
    <oddFooter xml:space="preserve">&amp;L&amp;"Arial,Standard"&amp;9Erhebungen Stand: 30. September&amp;R&amp;"Arial,Standard"&amp;9Quelle: Stat. Bundesamt, Bundesinstitut für Berufsbildung (BiBB).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22:Q60"/>
  <sheetViews>
    <sheetView view="pageBreakPreview" zoomScale="130" zoomScaleNormal="100" zoomScaleSheetLayoutView="130" workbookViewId="0">
      <selection activeCell="H40" sqref="H40"/>
    </sheetView>
  </sheetViews>
  <sheetFormatPr baseColWidth="10" defaultRowHeight="12.75" x14ac:dyDescent="0.2"/>
  <cols>
    <col min="1" max="1" width="19.33203125" customWidth="1"/>
    <col min="2" max="6" width="9.33203125" customWidth="1"/>
    <col min="7" max="9" width="9.33203125" style="3" customWidth="1"/>
    <col min="10" max="12" width="9.33203125" customWidth="1"/>
    <col min="13" max="14" width="9" customWidth="1"/>
    <col min="15" max="15" width="9.5" customWidth="1"/>
    <col min="16" max="16" width="10" customWidth="1"/>
    <col min="17" max="17" width="8.1640625" customWidth="1"/>
  </cols>
  <sheetData>
    <row r="22" spans="17:17" x14ac:dyDescent="0.2">
      <c r="Q22" s="49"/>
    </row>
    <row r="39" spans="1:16" x14ac:dyDescent="0.2">
      <c r="P39" t="s">
        <v>32</v>
      </c>
    </row>
    <row r="42" spans="1:16" x14ac:dyDescent="0.2">
      <c r="O42" s="12"/>
    </row>
    <row r="43" spans="1:16" x14ac:dyDescent="0.2">
      <c r="O43" s="12"/>
    </row>
    <row r="44" spans="1:16" x14ac:dyDescent="0.2">
      <c r="O44" s="12"/>
    </row>
    <row r="45" spans="1:16" x14ac:dyDescent="0.2">
      <c r="O45" s="12"/>
    </row>
    <row r="46" spans="1:16" x14ac:dyDescent="0.2">
      <c r="O46" s="12"/>
    </row>
    <row r="47" spans="1:16" x14ac:dyDescent="0.2">
      <c r="A47" s="51"/>
      <c r="B47" s="51"/>
      <c r="C47" s="51"/>
      <c r="D47" s="51"/>
      <c r="E47" s="51"/>
      <c r="F47" s="51"/>
      <c r="G47" s="88"/>
      <c r="H47" s="88"/>
      <c r="I47" s="88"/>
      <c r="J47" s="51"/>
      <c r="K47" s="51"/>
      <c r="L47" s="51"/>
      <c r="O47" s="12"/>
    </row>
    <row r="48" spans="1:16" x14ac:dyDescent="0.2">
      <c r="A48" s="51"/>
      <c r="B48" s="71"/>
      <c r="C48" s="71"/>
      <c r="D48" s="71"/>
      <c r="E48" s="71"/>
      <c r="F48" s="71"/>
      <c r="G48" s="71"/>
      <c r="H48" s="535"/>
      <c r="I48" s="71"/>
      <c r="J48" s="71"/>
      <c r="K48" s="71"/>
      <c r="L48" s="71"/>
    </row>
    <row r="49" spans="1:12" x14ac:dyDescent="0.2">
      <c r="A49" s="71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7"/>
    </row>
    <row r="50" spans="1:12" x14ac:dyDescent="0.2">
      <c r="A50" s="71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7"/>
    </row>
    <row r="51" spans="1:12" x14ac:dyDescent="0.2">
      <c r="A51" s="71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7"/>
    </row>
    <row r="52" spans="1:12" x14ac:dyDescent="0.2">
      <c r="A52" s="71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7"/>
    </row>
    <row r="53" spans="1:12" x14ac:dyDescent="0.2">
      <c r="A53" s="71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7"/>
    </row>
    <row r="54" spans="1:12" x14ac:dyDescent="0.2">
      <c r="A54" s="90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51"/>
    </row>
    <row r="55" spans="1:12" x14ac:dyDescent="0.2">
      <c r="A55" s="51"/>
      <c r="B55" s="51"/>
      <c r="C55" s="51"/>
      <c r="D55" s="51"/>
      <c r="E55" s="51"/>
      <c r="F55" s="51"/>
      <c r="G55" s="88"/>
      <c r="H55" s="88"/>
      <c r="I55" s="88"/>
      <c r="J55" s="51"/>
      <c r="K55" s="51"/>
      <c r="L55" s="51"/>
    </row>
    <row r="56" spans="1:12" x14ac:dyDescent="0.2">
      <c r="A56" s="51"/>
      <c r="B56" s="51"/>
      <c r="C56" s="51"/>
      <c r="D56" s="51"/>
      <c r="E56" s="51"/>
      <c r="F56" s="51"/>
      <c r="G56" s="88"/>
      <c r="H56" s="88"/>
      <c r="I56" s="88"/>
      <c r="J56" s="51"/>
      <c r="K56" s="51"/>
      <c r="L56" s="51"/>
    </row>
    <row r="57" spans="1:12" x14ac:dyDescent="0.2">
      <c r="A57" s="51"/>
      <c r="B57" s="51"/>
      <c r="C57" s="51"/>
      <c r="D57" s="51"/>
      <c r="E57" s="51"/>
      <c r="F57" s="51"/>
      <c r="G57" s="88"/>
      <c r="H57" s="88"/>
      <c r="I57" s="88"/>
      <c r="J57" s="51"/>
      <c r="K57" s="51"/>
      <c r="L57" s="51"/>
    </row>
    <row r="58" spans="1:12" x14ac:dyDescent="0.2">
      <c r="A58" s="51"/>
      <c r="B58" s="51"/>
      <c r="C58" s="51"/>
      <c r="D58" s="51"/>
      <c r="E58" s="51"/>
      <c r="F58" s="51"/>
      <c r="G58" s="88"/>
      <c r="H58" s="88"/>
      <c r="I58" s="88"/>
      <c r="J58" s="51"/>
      <c r="K58" s="51"/>
      <c r="L58" s="51"/>
    </row>
    <row r="59" spans="1:12" x14ac:dyDescent="0.2">
      <c r="A59" s="51"/>
      <c r="B59" s="51"/>
      <c r="C59" s="51"/>
      <c r="D59" s="51"/>
      <c r="E59" s="51"/>
      <c r="F59" s="51"/>
      <c r="G59" s="88"/>
      <c r="H59" s="88"/>
      <c r="I59" s="88"/>
      <c r="J59" s="51"/>
      <c r="K59" s="51"/>
      <c r="L59" s="51"/>
    </row>
    <row r="60" spans="1:12" x14ac:dyDescent="0.2">
      <c r="A60" s="51"/>
      <c r="B60" s="51"/>
      <c r="C60" s="51"/>
      <c r="D60" s="51"/>
      <c r="E60" s="51"/>
      <c r="F60" s="51"/>
      <c r="G60" s="88"/>
      <c r="H60" s="88"/>
      <c r="I60" s="88"/>
      <c r="J60" s="51"/>
      <c r="K60" s="51"/>
      <c r="L60" s="51"/>
    </row>
  </sheetData>
  <pageMargins left="0.39370078740157483" right="0.39370078740157483" top="0.98425196850393704" bottom="0.59055118110236227" header="0.51181102362204722" footer="0.51181102362204722"/>
  <pageSetup paperSize="9" scale="92" orientation="landscape" r:id="rId1"/>
  <headerFooter alignWithMargins="0">
    <oddHeader>&amp;L&amp;"Arial,Standard"&amp;9BLE (BZL Referat 624)&amp;R&amp;"Arial,Fett"&amp;9Anlage 4&amp;"Arial,Standard"
&amp;D</oddHeader>
    <oddFooter xml:space="preserve">&amp;L&amp;"Arial,Standard"&amp;9Erhebungen Stand: 30. September&amp;R&amp;"Arial,Standard"&amp;9Quelle: Stat. Bundesamt, Bundesinstitut für Berufsbildung (BiBB).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  <pageSetUpPr fitToPage="1"/>
  </sheetPr>
  <dimension ref="A22:Q76"/>
  <sheetViews>
    <sheetView view="pageBreakPreview" zoomScale="60" zoomScaleNormal="100" workbookViewId="0">
      <selection activeCell="Q52" sqref="Q52"/>
    </sheetView>
  </sheetViews>
  <sheetFormatPr baseColWidth="10" defaultRowHeight="12.75" x14ac:dyDescent="0.2"/>
  <cols>
    <col min="1" max="1" width="19.33203125" customWidth="1"/>
    <col min="2" max="6" width="9.33203125" customWidth="1"/>
    <col min="7" max="9" width="9.33203125" style="3" customWidth="1"/>
    <col min="10" max="12" width="9.33203125" customWidth="1"/>
    <col min="13" max="14" width="9" customWidth="1"/>
    <col min="15" max="15" width="9.5" customWidth="1"/>
    <col min="16" max="16" width="10" customWidth="1"/>
    <col min="17" max="17" width="8.1640625" customWidth="1"/>
  </cols>
  <sheetData>
    <row r="22" spans="17:17" x14ac:dyDescent="0.2">
      <c r="Q22" s="49"/>
    </row>
    <row r="39" spans="1:17" x14ac:dyDescent="0.2">
      <c r="A39" s="123"/>
      <c r="B39" s="10">
        <v>2000</v>
      </c>
      <c r="C39" s="10">
        <v>2001</v>
      </c>
      <c r="D39" s="10">
        <v>2002</v>
      </c>
      <c r="E39" s="10">
        <v>2003</v>
      </c>
      <c r="F39" s="10">
        <v>2004</v>
      </c>
      <c r="G39" s="72">
        <v>2005</v>
      </c>
      <c r="H39" s="73">
        <v>2006</v>
      </c>
      <c r="I39" s="73">
        <v>2007</v>
      </c>
      <c r="J39" s="10">
        <v>2008</v>
      </c>
      <c r="K39" s="11">
        <v>2009</v>
      </c>
      <c r="L39" s="115">
        <v>2010</v>
      </c>
      <c r="M39" s="11">
        <v>2011</v>
      </c>
      <c r="N39" s="11">
        <v>2012</v>
      </c>
      <c r="O39" s="11">
        <v>2013</v>
      </c>
      <c r="P39" s="11">
        <v>2014</v>
      </c>
      <c r="Q39" s="11">
        <v>2015</v>
      </c>
    </row>
    <row r="40" spans="1:17" x14ac:dyDescent="0.2">
      <c r="A40" s="17" t="s">
        <v>25</v>
      </c>
      <c r="B40" s="94">
        <v>100</v>
      </c>
      <c r="C40" s="94">
        <v>100.83817258640384</v>
      </c>
      <c r="D40" s="94">
        <v>92.268979932360295</v>
      </c>
      <c r="E40" s="94">
        <v>92.268979932360295</v>
      </c>
      <c r="F40" s="94">
        <v>96.513056973437514</v>
      </c>
      <c r="G40" s="94">
        <v>94.541279054120736</v>
      </c>
      <c r="H40" s="94">
        <v>100.75264862343347</v>
      </c>
      <c r="I40" s="94">
        <v>109.88759609950391</v>
      </c>
      <c r="J40" s="94">
        <v>110.39893068276623</v>
      </c>
      <c r="K40" s="129">
        <v>99.696787562907616</v>
      </c>
      <c r="L40" s="129">
        <v>98.990787006719117</v>
      </c>
      <c r="M40" s="129">
        <v>102.50105406690409</v>
      </c>
      <c r="N40" s="155">
        <v>99.462650148466452</v>
      </c>
      <c r="O40" s="155">
        <v>94.870506759484357</v>
      </c>
      <c r="P40" s="155">
        <v>93.216294528719956</v>
      </c>
      <c r="Q40" s="116">
        <v>92.172992563221584</v>
      </c>
    </row>
    <row r="41" spans="1:17" x14ac:dyDescent="0.2">
      <c r="A41" s="17" t="s">
        <v>26</v>
      </c>
      <c r="B41" s="94">
        <v>100</v>
      </c>
      <c r="C41" s="94">
        <v>94.476694639115308</v>
      </c>
      <c r="D41" s="94">
        <v>83.106746473366016</v>
      </c>
      <c r="E41" s="94">
        <v>83.106746473366016</v>
      </c>
      <c r="F41" s="94">
        <v>84.364002767166966</v>
      </c>
      <c r="G41" s="94">
        <v>78.716876710680665</v>
      </c>
      <c r="H41" s="94">
        <v>81.512617679790651</v>
      </c>
      <c r="I41" s="94">
        <v>90.081811892802364</v>
      </c>
      <c r="J41" s="94">
        <v>85.255812554516197</v>
      </c>
      <c r="K41" s="94">
        <v>77.993503173218642</v>
      </c>
      <c r="L41" s="94">
        <v>77.790477336301024</v>
      </c>
      <c r="M41" s="94">
        <v>77.453604836526608</v>
      </c>
      <c r="N41" s="156">
        <v>73.854783890275812</v>
      </c>
      <c r="O41" s="156">
        <v>71.253045387553769</v>
      </c>
      <c r="P41" s="156">
        <v>70.800372965981893</v>
      </c>
      <c r="Q41" s="117">
        <v>70.940235209191812</v>
      </c>
    </row>
    <row r="42" spans="1:17" x14ac:dyDescent="0.2">
      <c r="A42" s="17" t="s">
        <v>27</v>
      </c>
      <c r="B42" s="94">
        <v>100</v>
      </c>
      <c r="C42" s="94">
        <v>98.735314887333885</v>
      </c>
      <c r="D42" s="94">
        <v>88.732665639445301</v>
      </c>
      <c r="E42" s="94">
        <v>88.732665639445301</v>
      </c>
      <c r="F42" s="94">
        <v>97.130200308166408</v>
      </c>
      <c r="G42" s="94">
        <v>90.986132511556235</v>
      </c>
      <c r="H42" s="94">
        <v>90.408320493066256</v>
      </c>
      <c r="I42" s="94">
        <v>86.113251155624042</v>
      </c>
      <c r="J42" s="94">
        <v>84.919106317411405</v>
      </c>
      <c r="K42" s="94">
        <v>88.116332819722643</v>
      </c>
      <c r="L42" s="94">
        <v>87.018489984591682</v>
      </c>
      <c r="M42" s="94">
        <v>79.622496147919875</v>
      </c>
      <c r="N42" s="156">
        <v>77.099383667180277</v>
      </c>
      <c r="O42" s="156">
        <v>78.428351309707239</v>
      </c>
      <c r="P42" s="156">
        <v>79.718798151001536</v>
      </c>
      <c r="Q42" s="117">
        <v>85.28505392912173</v>
      </c>
    </row>
    <row r="43" spans="1:17" x14ac:dyDescent="0.2">
      <c r="A43" s="17" t="s">
        <v>28</v>
      </c>
      <c r="B43" s="94">
        <v>100</v>
      </c>
      <c r="C43" s="94">
        <v>92.941974889718352</v>
      </c>
      <c r="D43" s="94">
        <v>101.85260586319218</v>
      </c>
      <c r="E43" s="94">
        <v>101.85260586319218</v>
      </c>
      <c r="F43" s="94">
        <v>103.09446254071661</v>
      </c>
      <c r="G43" s="94">
        <v>100.3257328990228</v>
      </c>
      <c r="H43" s="94">
        <v>107.3086319218241</v>
      </c>
      <c r="I43" s="94">
        <v>107.91938110749186</v>
      </c>
      <c r="J43" s="94">
        <v>104.34989142236699</v>
      </c>
      <c r="K43" s="94">
        <v>99.389250814332243</v>
      </c>
      <c r="L43" s="94">
        <v>94.482899022801305</v>
      </c>
      <c r="M43" s="94">
        <v>91.490228013029309</v>
      </c>
      <c r="N43" s="156">
        <v>89.983713355048863</v>
      </c>
      <c r="O43" s="156">
        <v>89.291530944625407</v>
      </c>
      <c r="P43" s="156">
        <v>89.332247557003257</v>
      </c>
      <c r="Q43" s="117">
        <v>92.080618892508141</v>
      </c>
    </row>
    <row r="44" spans="1:17" x14ac:dyDescent="0.2">
      <c r="A44" s="17" t="s">
        <v>49</v>
      </c>
      <c r="B44" s="94">
        <v>100</v>
      </c>
      <c r="C44" s="94">
        <v>103.47419147196464</v>
      </c>
      <c r="D44" s="94">
        <v>94.734095297740197</v>
      </c>
      <c r="E44" s="94">
        <v>94.734095297740197</v>
      </c>
      <c r="F44" s="94">
        <v>89.781326653097437</v>
      </c>
      <c r="G44" s="94">
        <v>83.560356975105677</v>
      </c>
      <c r="H44" s="94">
        <v>81.274463754501326</v>
      </c>
      <c r="I44" s="94">
        <v>85.914096341527056</v>
      </c>
      <c r="J44" s="94">
        <v>84.324061026738335</v>
      </c>
      <c r="K44" s="94">
        <v>81.67110276081624</v>
      </c>
      <c r="L44" s="94">
        <v>80.481185741871514</v>
      </c>
      <c r="M44" s="94">
        <v>80.382025990292789</v>
      </c>
      <c r="N44" s="156">
        <v>80.094984604143832</v>
      </c>
      <c r="O44" s="156">
        <v>77.87693752935651</v>
      </c>
      <c r="P44" s="156">
        <v>77.68383696049267</v>
      </c>
      <c r="Q44" s="117">
        <v>79.124262825531034</v>
      </c>
    </row>
    <row r="45" spans="1:17" ht="33.75" x14ac:dyDescent="0.2">
      <c r="A45" s="25" t="s">
        <v>38</v>
      </c>
      <c r="B45" s="126">
        <v>100</v>
      </c>
      <c r="C45" s="126">
        <v>98.800855084422693</v>
      </c>
      <c r="D45" s="126">
        <v>89.696039685182242</v>
      </c>
      <c r="E45" s="126">
        <v>89.696039685182242</v>
      </c>
      <c r="F45" s="126">
        <v>92.164299742799102</v>
      </c>
      <c r="G45" s="126">
        <v>88.496894769604936</v>
      </c>
      <c r="H45" s="126">
        <v>92.674841119330608</v>
      </c>
      <c r="I45" s="126">
        <v>100.6741269404674</v>
      </c>
      <c r="J45" s="126">
        <v>99.139124937871259</v>
      </c>
      <c r="K45" s="126">
        <v>90.769238193127478</v>
      </c>
      <c r="L45" s="126">
        <v>90.070018481790854</v>
      </c>
      <c r="M45" s="126">
        <v>91.585235799663181</v>
      </c>
      <c r="N45" s="157">
        <v>88.670613952545708</v>
      </c>
      <c r="O45" s="157">
        <v>85.177410715578262</v>
      </c>
      <c r="P45" s="157">
        <v>84.15729306908716</v>
      </c>
      <c r="Q45" s="122">
        <v>83.979230906572852</v>
      </c>
    </row>
    <row r="46" spans="1:17" ht="4.5" customHeight="1" x14ac:dyDescent="0.2">
      <c r="F46" s="3"/>
      <c r="I46"/>
      <c r="K46" s="51"/>
      <c r="L46" s="127"/>
      <c r="N46" s="96"/>
      <c r="O46" s="96"/>
      <c r="P46" s="96"/>
      <c r="Q46" s="96"/>
    </row>
    <row r="47" spans="1:17" x14ac:dyDescent="0.2">
      <c r="A47" s="123"/>
      <c r="B47" s="10">
        <v>2000</v>
      </c>
      <c r="C47" s="10">
        <v>2001</v>
      </c>
      <c r="D47" s="10">
        <v>2002</v>
      </c>
      <c r="E47" s="10">
        <v>2003</v>
      </c>
      <c r="F47" s="10">
        <v>2004</v>
      </c>
      <c r="G47" s="72">
        <v>2005</v>
      </c>
      <c r="H47" s="73">
        <v>2006</v>
      </c>
      <c r="I47" s="73">
        <v>2007</v>
      </c>
      <c r="J47" s="10">
        <v>2008</v>
      </c>
      <c r="K47" s="11">
        <v>2009</v>
      </c>
      <c r="L47" s="115">
        <v>2010</v>
      </c>
      <c r="M47" s="11">
        <v>2011</v>
      </c>
      <c r="N47" s="69">
        <v>2012</v>
      </c>
      <c r="O47" s="69">
        <v>2013</v>
      </c>
      <c r="P47" s="69">
        <v>2014</v>
      </c>
      <c r="Q47" s="69">
        <v>2015</v>
      </c>
    </row>
    <row r="48" spans="1:17" x14ac:dyDescent="0.2">
      <c r="A48" s="17" t="s">
        <v>25</v>
      </c>
      <c r="B48" s="24">
        <v>334419</v>
      </c>
      <c r="C48" s="24">
        <v>311364</v>
      </c>
      <c r="D48" s="24">
        <v>308565</v>
      </c>
      <c r="E48" s="24">
        <v>308565</v>
      </c>
      <c r="F48" s="24">
        <v>322758</v>
      </c>
      <c r="G48" s="24">
        <v>316164</v>
      </c>
      <c r="H48" s="24">
        <v>336936</v>
      </c>
      <c r="I48" s="24">
        <v>367485</v>
      </c>
      <c r="J48" s="24">
        <v>369195</v>
      </c>
      <c r="K48" s="24">
        <v>333405</v>
      </c>
      <c r="L48" s="24">
        <v>331044</v>
      </c>
      <c r="M48" s="133">
        <v>342783</v>
      </c>
      <c r="N48" s="133">
        <v>332622</v>
      </c>
      <c r="O48" s="133">
        <v>317265</v>
      </c>
      <c r="P48" s="133">
        <v>311733</v>
      </c>
      <c r="Q48" s="158">
        <v>308244</v>
      </c>
    </row>
    <row r="49" spans="1:17" x14ac:dyDescent="0.2">
      <c r="A49" s="17" t="s">
        <v>26</v>
      </c>
      <c r="B49" s="24">
        <v>199482</v>
      </c>
      <c r="C49" s="24">
        <v>173889</v>
      </c>
      <c r="D49" s="24">
        <v>165783</v>
      </c>
      <c r="E49" s="24">
        <v>165783</v>
      </c>
      <c r="F49" s="24">
        <v>168291</v>
      </c>
      <c r="G49" s="24">
        <v>157026</v>
      </c>
      <c r="H49" s="24">
        <v>162603</v>
      </c>
      <c r="I49" s="24">
        <v>179697</v>
      </c>
      <c r="J49" s="24">
        <v>170070</v>
      </c>
      <c r="K49" s="24">
        <v>155583</v>
      </c>
      <c r="L49" s="24">
        <v>155178</v>
      </c>
      <c r="M49" s="46">
        <v>154506</v>
      </c>
      <c r="N49" s="46">
        <v>147327</v>
      </c>
      <c r="O49" s="46">
        <v>142137</v>
      </c>
      <c r="P49" s="46">
        <v>141234</v>
      </c>
      <c r="Q49" s="159">
        <v>141513</v>
      </c>
    </row>
    <row r="50" spans="1:17" x14ac:dyDescent="0.2">
      <c r="A50" s="17" t="s">
        <v>27</v>
      </c>
      <c r="B50" s="24">
        <v>15576</v>
      </c>
      <c r="C50" s="24">
        <v>14814</v>
      </c>
      <c r="D50" s="24">
        <v>13821</v>
      </c>
      <c r="E50" s="24">
        <v>13821</v>
      </c>
      <c r="F50" s="24">
        <v>15129</v>
      </c>
      <c r="G50" s="24">
        <v>14172</v>
      </c>
      <c r="H50" s="24">
        <v>14082</v>
      </c>
      <c r="I50" s="24">
        <v>13413</v>
      </c>
      <c r="J50" s="24">
        <v>13227</v>
      </c>
      <c r="K50" s="24">
        <v>13725</v>
      </c>
      <c r="L50" s="24">
        <v>13554</v>
      </c>
      <c r="M50" s="46">
        <v>12402</v>
      </c>
      <c r="N50" s="46">
        <v>12009</v>
      </c>
      <c r="O50" s="46">
        <v>12216</v>
      </c>
      <c r="P50" s="46">
        <v>12417</v>
      </c>
      <c r="Q50" s="159">
        <v>13284</v>
      </c>
    </row>
    <row r="51" spans="1:17" x14ac:dyDescent="0.2">
      <c r="A51" s="17" t="s">
        <v>28</v>
      </c>
      <c r="B51" s="24">
        <v>14736</v>
      </c>
      <c r="C51" s="24">
        <v>13992</v>
      </c>
      <c r="D51" s="24">
        <v>15009</v>
      </c>
      <c r="E51" s="24">
        <v>15009</v>
      </c>
      <c r="F51" s="24">
        <v>15192</v>
      </c>
      <c r="G51" s="24">
        <v>14784</v>
      </c>
      <c r="H51" s="24">
        <v>15813</v>
      </c>
      <c r="I51" s="24">
        <v>15903</v>
      </c>
      <c r="J51" s="24">
        <v>15327</v>
      </c>
      <c r="K51" s="24">
        <v>14646</v>
      </c>
      <c r="L51" s="24">
        <v>13923</v>
      </c>
      <c r="M51" s="46">
        <v>13482</v>
      </c>
      <c r="N51" s="46">
        <v>13260</v>
      </c>
      <c r="O51" s="46">
        <v>13158</v>
      </c>
      <c r="P51" s="46">
        <v>13164</v>
      </c>
      <c r="Q51" s="159">
        <v>13569</v>
      </c>
    </row>
    <row r="52" spans="1:17" x14ac:dyDescent="0.2">
      <c r="A52" s="17" t="s">
        <v>36</v>
      </c>
      <c r="B52" s="24">
        <v>57483</v>
      </c>
      <c r="C52" s="24">
        <v>58263</v>
      </c>
      <c r="D52" s="24">
        <v>54456</v>
      </c>
      <c r="E52" s="24">
        <v>54456</v>
      </c>
      <c r="F52" s="24">
        <v>51609</v>
      </c>
      <c r="G52" s="24">
        <v>48033</v>
      </c>
      <c r="H52" s="24">
        <v>46719</v>
      </c>
      <c r="I52" s="24">
        <v>49389</v>
      </c>
      <c r="J52" s="24">
        <v>48525</v>
      </c>
      <c r="K52" s="24">
        <v>46950</v>
      </c>
      <c r="L52" s="24">
        <v>46263</v>
      </c>
      <c r="M52" s="46">
        <v>46206</v>
      </c>
      <c r="N52" s="46">
        <v>46041</v>
      </c>
      <c r="O52" s="46">
        <v>44766</v>
      </c>
      <c r="P52" s="46">
        <v>44655</v>
      </c>
      <c r="Q52" s="159">
        <v>45483</v>
      </c>
    </row>
    <row r="53" spans="1:17" ht="33.75" x14ac:dyDescent="0.2">
      <c r="A53" s="25" t="s">
        <v>38</v>
      </c>
      <c r="B53" s="26">
        <v>621693</v>
      </c>
      <c r="C53" s="26">
        <v>572322</v>
      </c>
      <c r="D53" s="26">
        <v>557634</v>
      </c>
      <c r="E53" s="26">
        <v>557634</v>
      </c>
      <c r="F53" s="26">
        <v>572979</v>
      </c>
      <c r="G53" s="26">
        <v>550179</v>
      </c>
      <c r="H53" s="26">
        <v>576153</v>
      </c>
      <c r="I53" s="26">
        <v>625884</v>
      </c>
      <c r="J53" s="26">
        <v>616341</v>
      </c>
      <c r="K53" s="26">
        <v>564306</v>
      </c>
      <c r="L53" s="26">
        <v>559959</v>
      </c>
      <c r="M53" s="112">
        <v>569379</v>
      </c>
      <c r="N53" s="112">
        <v>551259</v>
      </c>
      <c r="O53" s="112">
        <v>529542</v>
      </c>
      <c r="P53" s="112">
        <v>523200</v>
      </c>
      <c r="Q53" s="154">
        <v>522093</v>
      </c>
    </row>
    <row r="54" spans="1:17" ht="12.75" customHeight="1" x14ac:dyDescent="0.2">
      <c r="A54" s="657" t="s">
        <v>62</v>
      </c>
      <c r="B54" s="657"/>
      <c r="C54" s="657"/>
      <c r="D54" s="657"/>
      <c r="E54" s="657"/>
      <c r="F54" s="657"/>
      <c r="G54" s="657"/>
      <c r="H54" s="657"/>
      <c r="I54" s="657"/>
      <c r="J54" s="657"/>
      <c r="K54" s="657"/>
      <c r="L54" s="657"/>
      <c r="M54" s="657"/>
      <c r="N54" s="657"/>
      <c r="O54" s="657"/>
      <c r="P54" s="657"/>
    </row>
    <row r="55" spans="1:17" x14ac:dyDescent="0.2">
      <c r="P55" t="s">
        <v>32</v>
      </c>
    </row>
    <row r="58" spans="1:17" x14ac:dyDescent="0.2">
      <c r="O58" s="12"/>
    </row>
    <row r="59" spans="1:17" x14ac:dyDescent="0.2">
      <c r="O59" s="12"/>
    </row>
    <row r="60" spans="1:17" x14ac:dyDescent="0.2">
      <c r="O60" s="12"/>
    </row>
    <row r="61" spans="1:17" x14ac:dyDescent="0.2">
      <c r="O61" s="12"/>
    </row>
    <row r="62" spans="1:17" x14ac:dyDescent="0.2">
      <c r="O62" s="12"/>
    </row>
    <row r="63" spans="1:17" x14ac:dyDescent="0.2">
      <c r="A63" s="51"/>
      <c r="B63" s="51"/>
      <c r="C63" s="51"/>
      <c r="D63" s="51"/>
      <c r="E63" s="51"/>
      <c r="F63" s="51"/>
      <c r="G63" s="88"/>
      <c r="H63" s="88"/>
      <c r="I63" s="88"/>
      <c r="J63" s="51"/>
      <c r="K63" s="51"/>
      <c r="L63" s="51"/>
      <c r="O63" s="12"/>
    </row>
    <row r="64" spans="1:17" x14ac:dyDescent="0.2">
      <c r="A64" s="51"/>
      <c r="B64" s="71"/>
      <c r="C64" s="71"/>
      <c r="D64" s="71"/>
      <c r="E64" s="71"/>
      <c r="F64" s="71"/>
      <c r="G64" s="71"/>
      <c r="H64" s="272"/>
      <c r="I64" s="71"/>
      <c r="J64" s="71"/>
      <c r="K64" s="71"/>
      <c r="L64" s="71"/>
    </row>
    <row r="65" spans="1:12" x14ac:dyDescent="0.2">
      <c r="A65" s="71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7"/>
    </row>
    <row r="66" spans="1:12" x14ac:dyDescent="0.2">
      <c r="A66" s="71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7"/>
    </row>
    <row r="67" spans="1:12" x14ac:dyDescent="0.2">
      <c r="A67" s="7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7"/>
    </row>
    <row r="68" spans="1:12" x14ac:dyDescent="0.2">
      <c r="A68" s="7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7"/>
    </row>
    <row r="69" spans="1:12" x14ac:dyDescent="0.2">
      <c r="A69" s="71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7"/>
    </row>
    <row r="70" spans="1:12" x14ac:dyDescent="0.2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51"/>
    </row>
    <row r="71" spans="1:12" x14ac:dyDescent="0.2">
      <c r="A71" s="51"/>
      <c r="B71" s="51"/>
      <c r="C71" s="51"/>
      <c r="D71" s="51"/>
      <c r="E71" s="51"/>
      <c r="F71" s="51"/>
      <c r="G71" s="88"/>
      <c r="H71" s="88"/>
      <c r="I71" s="88"/>
      <c r="J71" s="51"/>
      <c r="K71" s="51"/>
      <c r="L71" s="51"/>
    </row>
    <row r="72" spans="1:12" x14ac:dyDescent="0.2">
      <c r="A72" s="51"/>
      <c r="B72" s="51"/>
      <c r="C72" s="51"/>
      <c r="D72" s="51"/>
      <c r="E72" s="51"/>
      <c r="F72" s="51"/>
      <c r="G72" s="88"/>
      <c r="H72" s="88"/>
      <c r="I72" s="88"/>
      <c r="J72" s="51"/>
      <c r="K72" s="51"/>
      <c r="L72" s="51"/>
    </row>
    <row r="73" spans="1:12" x14ac:dyDescent="0.2">
      <c r="A73" s="51"/>
      <c r="B73" s="51"/>
      <c r="C73" s="51"/>
      <c r="D73" s="51"/>
      <c r="E73" s="51"/>
      <c r="F73" s="51"/>
      <c r="G73" s="88"/>
      <c r="H73" s="88"/>
      <c r="I73" s="88"/>
      <c r="J73" s="51"/>
      <c r="K73" s="51"/>
      <c r="L73" s="51"/>
    </row>
    <row r="74" spans="1:12" x14ac:dyDescent="0.2">
      <c r="A74" s="51"/>
      <c r="B74" s="51"/>
      <c r="C74" s="51"/>
      <c r="D74" s="51"/>
      <c r="E74" s="51"/>
      <c r="F74" s="51"/>
      <c r="G74" s="88"/>
      <c r="H74" s="88"/>
      <c r="I74" s="88"/>
      <c r="J74" s="51"/>
      <c r="K74" s="51"/>
      <c r="L74" s="51"/>
    </row>
    <row r="75" spans="1:12" x14ac:dyDescent="0.2">
      <c r="A75" s="51"/>
      <c r="B75" s="51"/>
      <c r="C75" s="51"/>
      <c r="D75" s="51"/>
      <c r="E75" s="51"/>
      <c r="F75" s="51"/>
      <c r="G75" s="88"/>
      <c r="H75" s="88"/>
      <c r="I75" s="88"/>
      <c r="J75" s="51"/>
      <c r="K75" s="51"/>
      <c r="L75" s="51"/>
    </row>
    <row r="76" spans="1:12" x14ac:dyDescent="0.2">
      <c r="A76" s="51"/>
      <c r="B76" s="51"/>
      <c r="C76" s="51"/>
      <c r="D76" s="51"/>
      <c r="E76" s="51"/>
      <c r="F76" s="51"/>
      <c r="G76" s="88"/>
      <c r="H76" s="88"/>
      <c r="I76" s="88"/>
      <c r="J76" s="51"/>
      <c r="K76" s="51"/>
      <c r="L76" s="51"/>
    </row>
  </sheetData>
  <mergeCells count="1">
    <mergeCell ref="A54:P54"/>
  </mergeCells>
  <pageMargins left="0.39370078740157483" right="0.39370078740157483" top="0.98425196850393704" bottom="0.59055118110236227" header="0.51181102362204722" footer="0.51181102362204722"/>
  <pageSetup paperSize="9" scale="92" orientation="landscape" r:id="rId1"/>
  <headerFooter alignWithMargins="0">
    <oddHeader>&amp;L&amp;"Arial,Standard"&amp;9BLE (BZL Referat 414)&amp;R&amp;"Arial,Fett"&amp;9Anlage 4&amp;"Arial,Standard"
&amp;D</oddHeader>
    <oddFooter>&amp;LErhebungen Stand: 30. September&amp;RQuelle: BIBB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22:Q76"/>
  <sheetViews>
    <sheetView view="pageBreakPreview" zoomScale="60" zoomScaleNormal="100" workbookViewId="0"/>
  </sheetViews>
  <sheetFormatPr baseColWidth="10" defaultRowHeight="12.75" x14ac:dyDescent="0.2"/>
  <cols>
    <col min="1" max="1" width="19.33203125" customWidth="1"/>
    <col min="2" max="6" width="9.33203125" customWidth="1"/>
    <col min="7" max="9" width="9.33203125" style="3" customWidth="1"/>
    <col min="10" max="12" width="9.33203125" customWidth="1"/>
    <col min="13" max="14" width="9" customWidth="1"/>
    <col min="15" max="15" width="9.5" customWidth="1"/>
    <col min="16" max="16" width="10" customWidth="1"/>
    <col min="17" max="17" width="8.1640625" customWidth="1"/>
  </cols>
  <sheetData>
    <row r="22" spans="17:17" x14ac:dyDescent="0.2">
      <c r="Q22" s="49"/>
    </row>
    <row r="39" spans="1:17" x14ac:dyDescent="0.2">
      <c r="A39" s="123"/>
      <c r="B39" s="10">
        <v>2000</v>
      </c>
      <c r="C39" s="10">
        <v>2001</v>
      </c>
      <c r="D39" s="10">
        <v>2002</v>
      </c>
      <c r="E39" s="10">
        <v>2003</v>
      </c>
      <c r="F39" s="10">
        <v>2004</v>
      </c>
      <c r="G39" s="72">
        <v>2005</v>
      </c>
      <c r="H39" s="73">
        <v>2006</v>
      </c>
      <c r="I39" s="73">
        <v>2007</v>
      </c>
      <c r="J39" s="10">
        <v>2008</v>
      </c>
      <c r="K39" s="11">
        <v>2009</v>
      </c>
      <c r="L39" s="115">
        <v>2010</v>
      </c>
      <c r="M39" s="11">
        <v>2011</v>
      </c>
      <c r="N39" s="11">
        <v>2012</v>
      </c>
      <c r="O39" s="11">
        <v>2013</v>
      </c>
      <c r="P39" s="11">
        <v>2014</v>
      </c>
      <c r="Q39" s="11">
        <v>2015</v>
      </c>
    </row>
    <row r="40" spans="1:17" x14ac:dyDescent="0.2">
      <c r="A40" s="17" t="s">
        <v>25</v>
      </c>
      <c r="B40" s="94">
        <v>100</v>
      </c>
      <c r="C40" s="94">
        <v>100.83817258640384</v>
      </c>
      <c r="D40" s="94">
        <v>92.268979932360295</v>
      </c>
      <c r="E40" s="94">
        <v>92.268979932360295</v>
      </c>
      <c r="F40" s="94">
        <v>96.513056973437514</v>
      </c>
      <c r="G40" s="94">
        <v>94.541279054120736</v>
      </c>
      <c r="H40" s="94">
        <v>100.75264862343347</v>
      </c>
      <c r="I40" s="94">
        <v>109.88759609950391</v>
      </c>
      <c r="J40" s="94">
        <v>110.39893068276623</v>
      </c>
      <c r="K40" s="129">
        <v>99.696787562907616</v>
      </c>
      <c r="L40" s="129">
        <v>98.990787006719117</v>
      </c>
      <c r="M40" s="129">
        <v>102.50105406690409</v>
      </c>
      <c r="N40" s="155">
        <v>99.462650148466452</v>
      </c>
      <c r="O40" s="155">
        <v>94.870506759484357</v>
      </c>
      <c r="P40" s="155">
        <v>93.216294528719956</v>
      </c>
      <c r="Q40" s="116">
        <v>92.172992563221584</v>
      </c>
    </row>
    <row r="41" spans="1:17" x14ac:dyDescent="0.2">
      <c r="A41" s="17" t="s">
        <v>26</v>
      </c>
      <c r="B41" s="94">
        <v>100</v>
      </c>
      <c r="C41" s="94">
        <v>94.476694639115308</v>
      </c>
      <c r="D41" s="94">
        <v>83.106746473366016</v>
      </c>
      <c r="E41" s="94">
        <v>83.106746473366016</v>
      </c>
      <c r="F41" s="94">
        <v>84.364002767166966</v>
      </c>
      <c r="G41" s="94">
        <v>78.716876710680665</v>
      </c>
      <c r="H41" s="94">
        <v>81.512617679790651</v>
      </c>
      <c r="I41" s="94">
        <v>90.081811892802364</v>
      </c>
      <c r="J41" s="94">
        <v>85.255812554516197</v>
      </c>
      <c r="K41" s="94">
        <v>77.993503173218642</v>
      </c>
      <c r="L41" s="94">
        <v>77.790477336301024</v>
      </c>
      <c r="M41" s="94">
        <v>77.453604836526608</v>
      </c>
      <c r="N41" s="156">
        <v>73.854783890275812</v>
      </c>
      <c r="O41" s="156">
        <v>71.253045387553769</v>
      </c>
      <c r="P41" s="156">
        <v>70.800372965981893</v>
      </c>
      <c r="Q41" s="117">
        <v>70.940235209191812</v>
      </c>
    </row>
    <row r="42" spans="1:17" x14ac:dyDescent="0.2">
      <c r="A42" s="17" t="s">
        <v>27</v>
      </c>
      <c r="B42" s="94">
        <v>100</v>
      </c>
      <c r="C42" s="94">
        <v>98.735314887333885</v>
      </c>
      <c r="D42" s="94">
        <v>88.732665639445301</v>
      </c>
      <c r="E42" s="94">
        <v>88.732665639445301</v>
      </c>
      <c r="F42" s="94">
        <v>97.130200308166408</v>
      </c>
      <c r="G42" s="94">
        <v>90.986132511556235</v>
      </c>
      <c r="H42" s="94">
        <v>90.408320493066256</v>
      </c>
      <c r="I42" s="94">
        <v>86.113251155624042</v>
      </c>
      <c r="J42" s="94">
        <v>84.919106317411405</v>
      </c>
      <c r="K42" s="94">
        <v>88.116332819722643</v>
      </c>
      <c r="L42" s="94">
        <v>87.018489984591682</v>
      </c>
      <c r="M42" s="94">
        <v>79.622496147919875</v>
      </c>
      <c r="N42" s="156">
        <v>77.099383667180277</v>
      </c>
      <c r="O42" s="156">
        <v>78.428351309707239</v>
      </c>
      <c r="P42" s="156">
        <v>79.718798151001536</v>
      </c>
      <c r="Q42" s="117">
        <v>85.28505392912173</v>
      </c>
    </row>
    <row r="43" spans="1:17" x14ac:dyDescent="0.2">
      <c r="A43" s="17" t="s">
        <v>28</v>
      </c>
      <c r="B43" s="94">
        <v>100</v>
      </c>
      <c r="C43" s="94">
        <v>92.941974889718352</v>
      </c>
      <c r="D43" s="94">
        <v>101.85260586319218</v>
      </c>
      <c r="E43" s="94">
        <v>101.85260586319218</v>
      </c>
      <c r="F43" s="94">
        <v>103.09446254071661</v>
      </c>
      <c r="G43" s="94">
        <v>100.3257328990228</v>
      </c>
      <c r="H43" s="94">
        <v>107.3086319218241</v>
      </c>
      <c r="I43" s="94">
        <v>107.91938110749186</v>
      </c>
      <c r="J43" s="94">
        <v>104.34989142236699</v>
      </c>
      <c r="K43" s="94">
        <v>99.389250814332243</v>
      </c>
      <c r="L43" s="94">
        <v>94.482899022801305</v>
      </c>
      <c r="M43" s="94">
        <v>91.490228013029309</v>
      </c>
      <c r="N43" s="156">
        <v>89.983713355048863</v>
      </c>
      <c r="O43" s="156">
        <v>89.291530944625407</v>
      </c>
      <c r="P43" s="156">
        <v>89.332247557003257</v>
      </c>
      <c r="Q43" s="117">
        <v>92.080618892508141</v>
      </c>
    </row>
    <row r="44" spans="1:17" x14ac:dyDescent="0.2">
      <c r="A44" s="17" t="s">
        <v>49</v>
      </c>
      <c r="B44" s="94">
        <v>100</v>
      </c>
      <c r="C44" s="94">
        <v>103.47419147196464</v>
      </c>
      <c r="D44" s="94">
        <v>94.734095297740197</v>
      </c>
      <c r="E44" s="94">
        <v>94.734095297740197</v>
      </c>
      <c r="F44" s="94">
        <v>89.781326653097437</v>
      </c>
      <c r="G44" s="94">
        <v>83.560356975105677</v>
      </c>
      <c r="H44" s="94">
        <v>81.274463754501326</v>
      </c>
      <c r="I44" s="94">
        <v>85.914096341527056</v>
      </c>
      <c r="J44" s="94">
        <v>84.324061026738335</v>
      </c>
      <c r="K44" s="94">
        <v>81.67110276081624</v>
      </c>
      <c r="L44" s="94">
        <v>80.481185741871514</v>
      </c>
      <c r="M44" s="94">
        <v>80.382025990292789</v>
      </c>
      <c r="N44" s="156">
        <v>80.094984604143832</v>
      </c>
      <c r="O44" s="156">
        <v>77.87693752935651</v>
      </c>
      <c r="P44" s="156">
        <v>77.68383696049267</v>
      </c>
      <c r="Q44" s="117">
        <v>79.124262825531034</v>
      </c>
    </row>
    <row r="45" spans="1:17" ht="33.75" x14ac:dyDescent="0.2">
      <c r="A45" s="25" t="s">
        <v>38</v>
      </c>
      <c r="B45" s="126">
        <v>100</v>
      </c>
      <c r="C45" s="126">
        <v>98.800855084422693</v>
      </c>
      <c r="D45" s="126">
        <v>89.696039685182242</v>
      </c>
      <c r="E45" s="126">
        <v>89.696039685182242</v>
      </c>
      <c r="F45" s="126">
        <v>92.164299742799102</v>
      </c>
      <c r="G45" s="126">
        <v>88.496894769604936</v>
      </c>
      <c r="H45" s="126">
        <v>92.674841119330608</v>
      </c>
      <c r="I45" s="126">
        <v>100.6741269404674</v>
      </c>
      <c r="J45" s="126">
        <v>99.139124937871259</v>
      </c>
      <c r="K45" s="126">
        <v>90.769238193127478</v>
      </c>
      <c r="L45" s="126">
        <v>90.070018481790854</v>
      </c>
      <c r="M45" s="126">
        <v>91.585235799663181</v>
      </c>
      <c r="N45" s="157">
        <v>88.670613952545708</v>
      </c>
      <c r="O45" s="157">
        <v>85.177410715578262</v>
      </c>
      <c r="P45" s="157">
        <v>84.15729306908716</v>
      </c>
      <c r="Q45" s="122">
        <v>83.979230906572852</v>
      </c>
    </row>
    <row r="46" spans="1:17" ht="4.5" customHeight="1" x14ac:dyDescent="0.2">
      <c r="F46" s="3"/>
      <c r="I46"/>
      <c r="K46" s="51"/>
      <c r="L46" s="127"/>
      <c r="N46" s="96"/>
      <c r="O46" s="96"/>
      <c r="P46" s="96"/>
      <c r="Q46" s="96"/>
    </row>
    <row r="47" spans="1:17" x14ac:dyDescent="0.2">
      <c r="A47" s="123"/>
      <c r="B47" s="10">
        <v>2000</v>
      </c>
      <c r="C47" s="10">
        <v>2001</v>
      </c>
      <c r="D47" s="10">
        <v>2002</v>
      </c>
      <c r="E47" s="10">
        <v>2003</v>
      </c>
      <c r="F47" s="10">
        <v>2004</v>
      </c>
      <c r="G47" s="72">
        <v>2005</v>
      </c>
      <c r="H47" s="73">
        <v>2006</v>
      </c>
      <c r="I47" s="73">
        <v>2007</v>
      </c>
      <c r="J47" s="10">
        <v>2008</v>
      </c>
      <c r="K47" s="11">
        <v>2009</v>
      </c>
      <c r="L47" s="115">
        <v>2010</v>
      </c>
      <c r="M47" s="11">
        <v>2011</v>
      </c>
      <c r="N47" s="69">
        <v>2012</v>
      </c>
      <c r="O47" s="69">
        <v>2013</v>
      </c>
      <c r="P47" s="69">
        <v>2014</v>
      </c>
      <c r="Q47" s="69">
        <v>2015</v>
      </c>
    </row>
    <row r="48" spans="1:17" x14ac:dyDescent="0.2">
      <c r="A48" s="17" t="s">
        <v>25</v>
      </c>
      <c r="B48" s="24">
        <v>334419</v>
      </c>
      <c r="C48" s="24">
        <v>311364</v>
      </c>
      <c r="D48" s="24">
        <v>308565</v>
      </c>
      <c r="E48" s="24">
        <v>308565</v>
      </c>
      <c r="F48" s="24">
        <v>322758</v>
      </c>
      <c r="G48" s="24">
        <v>316164</v>
      </c>
      <c r="H48" s="24">
        <v>336936</v>
      </c>
      <c r="I48" s="24">
        <v>367485</v>
      </c>
      <c r="J48" s="24">
        <v>369195</v>
      </c>
      <c r="K48" s="24">
        <v>333405</v>
      </c>
      <c r="L48" s="24">
        <v>331044</v>
      </c>
      <c r="M48" s="133">
        <v>342783</v>
      </c>
      <c r="N48" s="133">
        <v>332622</v>
      </c>
      <c r="O48" s="133">
        <v>317265</v>
      </c>
      <c r="P48" s="133">
        <v>311733</v>
      </c>
      <c r="Q48" s="158">
        <v>308244</v>
      </c>
    </row>
    <row r="49" spans="1:17" x14ac:dyDescent="0.2">
      <c r="A49" s="17" t="s">
        <v>26</v>
      </c>
      <c r="B49" s="24">
        <v>199482</v>
      </c>
      <c r="C49" s="24">
        <v>173889</v>
      </c>
      <c r="D49" s="24">
        <v>165783</v>
      </c>
      <c r="E49" s="24">
        <v>165783</v>
      </c>
      <c r="F49" s="24">
        <v>168291</v>
      </c>
      <c r="G49" s="24">
        <v>157026</v>
      </c>
      <c r="H49" s="24">
        <v>162603</v>
      </c>
      <c r="I49" s="24">
        <v>179697</v>
      </c>
      <c r="J49" s="24">
        <v>170070</v>
      </c>
      <c r="K49" s="24">
        <v>155583</v>
      </c>
      <c r="L49" s="24">
        <v>155178</v>
      </c>
      <c r="M49" s="46">
        <v>154506</v>
      </c>
      <c r="N49" s="46">
        <v>147327</v>
      </c>
      <c r="O49" s="46">
        <v>142137</v>
      </c>
      <c r="P49" s="46">
        <v>141234</v>
      </c>
      <c r="Q49" s="159">
        <v>141513</v>
      </c>
    </row>
    <row r="50" spans="1:17" x14ac:dyDescent="0.2">
      <c r="A50" s="17" t="s">
        <v>27</v>
      </c>
      <c r="B50" s="24">
        <v>15576</v>
      </c>
      <c r="C50" s="24">
        <v>14814</v>
      </c>
      <c r="D50" s="24">
        <v>13821</v>
      </c>
      <c r="E50" s="24">
        <v>13821</v>
      </c>
      <c r="F50" s="24">
        <v>15129</v>
      </c>
      <c r="G50" s="24">
        <v>14172</v>
      </c>
      <c r="H50" s="24">
        <v>14082</v>
      </c>
      <c r="I50" s="24">
        <v>13413</v>
      </c>
      <c r="J50" s="24">
        <v>13227</v>
      </c>
      <c r="K50" s="24">
        <v>13725</v>
      </c>
      <c r="L50" s="24">
        <v>13554</v>
      </c>
      <c r="M50" s="46">
        <v>12402</v>
      </c>
      <c r="N50" s="46">
        <v>12009</v>
      </c>
      <c r="O50" s="46">
        <v>12216</v>
      </c>
      <c r="P50" s="46">
        <v>12417</v>
      </c>
      <c r="Q50" s="159">
        <v>13284</v>
      </c>
    </row>
    <row r="51" spans="1:17" x14ac:dyDescent="0.2">
      <c r="A51" s="17" t="s">
        <v>28</v>
      </c>
      <c r="B51" s="24">
        <v>14736</v>
      </c>
      <c r="C51" s="24">
        <v>13992</v>
      </c>
      <c r="D51" s="24">
        <v>15009</v>
      </c>
      <c r="E51" s="24">
        <v>15009</v>
      </c>
      <c r="F51" s="24">
        <v>15192</v>
      </c>
      <c r="G51" s="24">
        <v>14784</v>
      </c>
      <c r="H51" s="24">
        <v>15813</v>
      </c>
      <c r="I51" s="24">
        <v>15903</v>
      </c>
      <c r="J51" s="24">
        <v>15327</v>
      </c>
      <c r="K51" s="24">
        <v>14646</v>
      </c>
      <c r="L51" s="24">
        <v>13923</v>
      </c>
      <c r="M51" s="46">
        <v>13482</v>
      </c>
      <c r="N51" s="46">
        <v>13260</v>
      </c>
      <c r="O51" s="46">
        <v>13158</v>
      </c>
      <c r="P51" s="46">
        <v>13164</v>
      </c>
      <c r="Q51" s="159">
        <v>13569</v>
      </c>
    </row>
    <row r="52" spans="1:17" x14ac:dyDescent="0.2">
      <c r="A52" s="17" t="s">
        <v>36</v>
      </c>
      <c r="B52" s="24">
        <v>57483</v>
      </c>
      <c r="C52" s="24">
        <v>58263</v>
      </c>
      <c r="D52" s="24">
        <v>54456</v>
      </c>
      <c r="E52" s="24">
        <v>54456</v>
      </c>
      <c r="F52" s="24">
        <v>51609</v>
      </c>
      <c r="G52" s="24">
        <v>48033</v>
      </c>
      <c r="H52" s="24">
        <v>46719</v>
      </c>
      <c r="I52" s="24">
        <v>49389</v>
      </c>
      <c r="J52" s="24">
        <v>48525</v>
      </c>
      <c r="K52" s="24">
        <v>46950</v>
      </c>
      <c r="L52" s="24">
        <v>46263</v>
      </c>
      <c r="M52" s="46">
        <v>46206</v>
      </c>
      <c r="N52" s="46">
        <v>46041</v>
      </c>
      <c r="O52" s="46">
        <v>44766</v>
      </c>
      <c r="P52" s="46">
        <v>44655</v>
      </c>
      <c r="Q52" s="159">
        <v>45483</v>
      </c>
    </row>
    <row r="53" spans="1:17" ht="33.75" x14ac:dyDescent="0.2">
      <c r="A53" s="25" t="s">
        <v>38</v>
      </c>
      <c r="B53" s="26">
        <v>621693</v>
      </c>
      <c r="C53" s="26">
        <v>572322</v>
      </c>
      <c r="D53" s="26">
        <v>557634</v>
      </c>
      <c r="E53" s="26">
        <v>557634</v>
      </c>
      <c r="F53" s="26">
        <v>572979</v>
      </c>
      <c r="G53" s="26">
        <v>550179</v>
      </c>
      <c r="H53" s="26">
        <v>576153</v>
      </c>
      <c r="I53" s="26">
        <v>625884</v>
      </c>
      <c r="J53" s="26">
        <v>616341</v>
      </c>
      <c r="K53" s="26">
        <v>564306</v>
      </c>
      <c r="L53" s="26">
        <v>559959</v>
      </c>
      <c r="M53" s="112">
        <v>569379</v>
      </c>
      <c r="N53" s="112">
        <v>551259</v>
      </c>
      <c r="O53" s="112">
        <v>529542</v>
      </c>
      <c r="P53" s="112">
        <v>523200</v>
      </c>
      <c r="Q53" s="154">
        <v>522093</v>
      </c>
    </row>
    <row r="54" spans="1:17" ht="12.75" customHeight="1" x14ac:dyDescent="0.2">
      <c r="A54" s="657" t="s">
        <v>62</v>
      </c>
      <c r="B54" s="657"/>
      <c r="C54" s="657"/>
      <c r="D54" s="657"/>
      <c r="E54" s="657"/>
      <c r="F54" s="657"/>
      <c r="G54" s="657"/>
      <c r="H54" s="657"/>
      <c r="I54" s="657"/>
      <c r="J54" s="657"/>
      <c r="K54" s="657"/>
      <c r="L54" s="657"/>
      <c r="M54" s="657"/>
      <c r="N54" s="657"/>
      <c r="O54" s="657"/>
      <c r="P54" s="657"/>
    </row>
    <row r="55" spans="1:17" x14ac:dyDescent="0.2">
      <c r="P55" t="s">
        <v>32</v>
      </c>
    </row>
    <row r="58" spans="1:17" x14ac:dyDescent="0.2">
      <c r="O58" s="12"/>
    </row>
    <row r="59" spans="1:17" x14ac:dyDescent="0.2">
      <c r="O59" s="12"/>
    </row>
    <row r="60" spans="1:17" x14ac:dyDescent="0.2">
      <c r="O60" s="12"/>
    </row>
    <row r="61" spans="1:17" x14ac:dyDescent="0.2">
      <c r="O61" s="12"/>
    </row>
    <row r="62" spans="1:17" x14ac:dyDescent="0.2">
      <c r="O62" s="12"/>
    </row>
    <row r="63" spans="1:17" x14ac:dyDescent="0.2">
      <c r="A63" s="51"/>
      <c r="B63" s="51"/>
      <c r="C63" s="51"/>
      <c r="D63" s="51"/>
      <c r="E63" s="51"/>
      <c r="F63" s="51"/>
      <c r="G63" s="88"/>
      <c r="H63" s="88"/>
      <c r="I63" s="88"/>
      <c r="J63" s="51"/>
      <c r="K63" s="51"/>
      <c r="L63" s="51"/>
      <c r="O63" s="12"/>
    </row>
    <row r="64" spans="1:17" x14ac:dyDescent="0.2">
      <c r="A64" s="51"/>
      <c r="B64" s="71"/>
      <c r="C64" s="71"/>
      <c r="D64" s="71"/>
      <c r="E64" s="71"/>
      <c r="F64" s="71"/>
      <c r="G64" s="71"/>
      <c r="H64" s="267"/>
      <c r="I64" s="71"/>
      <c r="J64" s="71"/>
      <c r="K64" s="71"/>
      <c r="L64" s="71"/>
    </row>
    <row r="65" spans="1:12" x14ac:dyDescent="0.2">
      <c r="A65" s="71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7"/>
    </row>
    <row r="66" spans="1:12" x14ac:dyDescent="0.2">
      <c r="A66" s="71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7"/>
    </row>
    <row r="67" spans="1:12" x14ac:dyDescent="0.2">
      <c r="A67" s="7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7"/>
    </row>
    <row r="68" spans="1:12" x14ac:dyDescent="0.2">
      <c r="A68" s="7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7"/>
    </row>
    <row r="69" spans="1:12" x14ac:dyDescent="0.2">
      <c r="A69" s="71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7"/>
    </row>
    <row r="70" spans="1:12" x14ac:dyDescent="0.2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51"/>
    </row>
    <row r="71" spans="1:12" x14ac:dyDescent="0.2">
      <c r="A71" s="51"/>
      <c r="B71" s="51"/>
      <c r="C71" s="51"/>
      <c r="D71" s="51"/>
      <c r="E71" s="51"/>
      <c r="F71" s="51"/>
      <c r="G71" s="88"/>
      <c r="H71" s="88"/>
      <c r="I71" s="88"/>
      <c r="J71" s="51"/>
      <c r="K71" s="51"/>
      <c r="L71" s="51"/>
    </row>
    <row r="72" spans="1:12" x14ac:dyDescent="0.2">
      <c r="A72" s="51"/>
      <c r="B72" s="51"/>
      <c r="C72" s="51"/>
      <c r="D72" s="51"/>
      <c r="E72" s="51"/>
      <c r="F72" s="51"/>
      <c r="G72" s="88"/>
      <c r="H72" s="88"/>
      <c r="I72" s="88"/>
      <c r="J72" s="51"/>
      <c r="K72" s="51"/>
      <c r="L72" s="51"/>
    </row>
    <row r="73" spans="1:12" x14ac:dyDescent="0.2">
      <c r="A73" s="51"/>
      <c r="B73" s="51"/>
      <c r="C73" s="51"/>
      <c r="D73" s="51"/>
      <c r="E73" s="51"/>
      <c r="F73" s="51"/>
      <c r="G73" s="88"/>
      <c r="H73" s="88"/>
      <c r="I73" s="88"/>
      <c r="J73" s="51"/>
      <c r="K73" s="51"/>
      <c r="L73" s="51"/>
    </row>
    <row r="74" spans="1:12" x14ac:dyDescent="0.2">
      <c r="A74" s="51"/>
      <c r="B74" s="51"/>
      <c r="C74" s="51"/>
      <c r="D74" s="51"/>
      <c r="E74" s="51"/>
      <c r="F74" s="51"/>
      <c r="G74" s="88"/>
      <c r="H74" s="88"/>
      <c r="I74" s="88"/>
      <c r="J74" s="51"/>
      <c r="K74" s="51"/>
      <c r="L74" s="51"/>
    </row>
    <row r="75" spans="1:12" x14ac:dyDescent="0.2">
      <c r="A75" s="51"/>
      <c r="B75" s="51"/>
      <c r="C75" s="51"/>
      <c r="D75" s="51"/>
      <c r="E75" s="51"/>
      <c r="F75" s="51"/>
      <c r="G75" s="88"/>
      <c r="H75" s="88"/>
      <c r="I75" s="88"/>
      <c r="J75" s="51"/>
      <c r="K75" s="51"/>
      <c r="L75" s="51"/>
    </row>
    <row r="76" spans="1:12" x14ac:dyDescent="0.2">
      <c r="A76" s="51"/>
      <c r="B76" s="51"/>
      <c r="C76" s="51"/>
      <c r="D76" s="51"/>
      <c r="E76" s="51"/>
      <c r="F76" s="51"/>
      <c r="G76" s="88"/>
      <c r="H76" s="88"/>
      <c r="I76" s="88"/>
      <c r="J76" s="51"/>
      <c r="K76" s="51"/>
      <c r="L76" s="51"/>
    </row>
  </sheetData>
  <mergeCells count="1">
    <mergeCell ref="A54:P54"/>
  </mergeCells>
  <pageMargins left="0.39370078740157483" right="0.39370078740157483" top="0.98425196850393704" bottom="0.59055118110236227" header="0.51181102362204722" footer="0.51181102362204722"/>
  <pageSetup paperSize="9" scale="92" orientation="landscape" r:id="rId1"/>
  <headerFooter alignWithMargins="0">
    <oddHeader>&amp;L&amp;"Arial,Standard"&amp;9BLE (BZL Referat 414)&amp;R&amp;"Arial,Fett"&amp;9Anlage 4&amp;"Arial,Standard"
&amp;D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21:Q75"/>
  <sheetViews>
    <sheetView view="pageBreakPreview" zoomScale="60" zoomScaleNormal="90" workbookViewId="0">
      <selection activeCell="AD39" sqref="AD39"/>
    </sheetView>
  </sheetViews>
  <sheetFormatPr baseColWidth="10" defaultRowHeight="12.75" x14ac:dyDescent="0.2"/>
  <cols>
    <col min="1" max="1" width="19.33203125" customWidth="1"/>
    <col min="2" max="6" width="9.33203125" customWidth="1"/>
    <col min="7" max="9" width="9.33203125" style="3" customWidth="1"/>
    <col min="10" max="12" width="9.33203125" customWidth="1"/>
    <col min="13" max="13" width="9" customWidth="1"/>
    <col min="14" max="14" width="8.6640625" customWidth="1"/>
    <col min="15" max="15" width="8.83203125" customWidth="1"/>
    <col min="16" max="16" width="9.83203125" customWidth="1"/>
    <col min="17" max="17" width="8.83203125" customWidth="1"/>
  </cols>
  <sheetData>
    <row r="21" spans="17:17" x14ac:dyDescent="0.2">
      <c r="Q21" s="49"/>
    </row>
    <row r="38" spans="1:17" x14ac:dyDescent="0.2">
      <c r="A38" s="123"/>
      <c r="B38" s="10">
        <v>2000</v>
      </c>
      <c r="C38" s="10">
        <v>2001</v>
      </c>
      <c r="D38" s="10">
        <v>2002</v>
      </c>
      <c r="E38" s="10">
        <v>2003</v>
      </c>
      <c r="F38" s="10">
        <v>2004</v>
      </c>
      <c r="G38" s="72">
        <v>2005</v>
      </c>
      <c r="H38" s="73">
        <v>2006</v>
      </c>
      <c r="I38" s="73">
        <v>2007</v>
      </c>
      <c r="J38" s="10">
        <v>2008</v>
      </c>
      <c r="K38" s="11">
        <v>2009</v>
      </c>
      <c r="L38" s="115">
        <v>2010</v>
      </c>
      <c r="M38" s="11">
        <v>2011</v>
      </c>
      <c r="N38" s="11">
        <v>2012</v>
      </c>
      <c r="O38" s="11">
        <v>2013</v>
      </c>
      <c r="P38" s="11">
        <v>2014</v>
      </c>
      <c r="Q38" s="11">
        <v>2015</v>
      </c>
    </row>
    <row r="39" spans="1:17" x14ac:dyDescent="0.2">
      <c r="A39" s="17" t="s">
        <v>25</v>
      </c>
      <c r="B39" s="94">
        <v>101.01950501898546</v>
      </c>
      <c r="C39" s="94">
        <v>101.86622281697544</v>
      </c>
      <c r="D39" s="94">
        <v>93.209663972160797</v>
      </c>
      <c r="E39" s="94">
        <v>93.209663972160797</v>
      </c>
      <c r="F39" s="94">
        <v>97.497009460977992</v>
      </c>
      <c r="G39" s="94">
        <v>95.505129227534709</v>
      </c>
      <c r="H39" s="94">
        <v>101.77982383006488</v>
      </c>
      <c r="I39" s="94">
        <v>111.00790227280966</v>
      </c>
      <c r="J39" s="94">
        <v>111.52444992206475</v>
      </c>
      <c r="K39" s="129">
        <v>100.71319824555044</v>
      </c>
      <c r="L39" s="129">
        <v>100</v>
      </c>
      <c r="M39" s="129">
        <v>103.54605430093885</v>
      </c>
      <c r="N39" s="155">
        <v>100.47667379562837</v>
      </c>
      <c r="O39" s="155">
        <v>95.837713415739302</v>
      </c>
      <c r="P39" s="155">
        <v>94.166636459201797</v>
      </c>
      <c r="Q39" s="116">
        <v>93.112698009932217</v>
      </c>
    </row>
    <row r="40" spans="1:17" x14ac:dyDescent="0.2">
      <c r="A40" s="17" t="s">
        <v>26</v>
      </c>
      <c r="B40" s="94">
        <v>128.55043885086803</v>
      </c>
      <c r="C40" s="94">
        <v>121.45020557037725</v>
      </c>
      <c r="D40" s="94">
        <v>106.83408730619031</v>
      </c>
      <c r="E40" s="94">
        <v>106.83408730619031</v>
      </c>
      <c r="F40" s="94">
        <v>108.45029578935159</v>
      </c>
      <c r="G40" s="94">
        <v>101.19089046127672</v>
      </c>
      <c r="H40" s="94">
        <v>104.78482774620113</v>
      </c>
      <c r="I40" s="94">
        <v>115.80056451301087</v>
      </c>
      <c r="J40" s="94">
        <v>109.59672118470402</v>
      </c>
      <c r="K40" s="94">
        <v>100.26099060433825</v>
      </c>
      <c r="L40" s="94">
        <v>100</v>
      </c>
      <c r="M40" s="94">
        <v>99.566948923172106</v>
      </c>
      <c r="N40" s="156">
        <v>94.940648803309742</v>
      </c>
      <c r="O40" s="156">
        <v>91.59610254030855</v>
      </c>
      <c r="P40" s="156">
        <v>91.014190155821055</v>
      </c>
      <c r="Q40" s="117">
        <v>91.193983683254075</v>
      </c>
    </row>
    <row r="41" spans="1:17" x14ac:dyDescent="0.2">
      <c r="A41" s="17" t="s">
        <v>27</v>
      </c>
      <c r="B41" s="94">
        <v>114.9170047952785</v>
      </c>
      <c r="C41" s="94">
        <v>113.4636665437108</v>
      </c>
      <c r="D41" s="94">
        <v>101.96989818503762</v>
      </c>
      <c r="E41" s="94">
        <v>101.96989818503762</v>
      </c>
      <c r="F41" s="94">
        <v>111.62018592297477</v>
      </c>
      <c r="G41" s="94">
        <v>104.55953961930058</v>
      </c>
      <c r="H41" s="94">
        <v>103.89552899513059</v>
      </c>
      <c r="I41" s="94">
        <v>98.959716688800356</v>
      </c>
      <c r="J41" s="94">
        <v>97.587428065515709</v>
      </c>
      <c r="K41" s="94">
        <v>101.26162018592298</v>
      </c>
      <c r="L41" s="94">
        <v>100</v>
      </c>
      <c r="M41" s="94">
        <v>91.500664010624163</v>
      </c>
      <c r="N41" s="156">
        <v>88.601150951748565</v>
      </c>
      <c r="O41" s="156">
        <v>90.128375387339531</v>
      </c>
      <c r="P41" s="156">
        <v>91.611332447985831</v>
      </c>
      <c r="Q41" s="117">
        <v>98.007968127490045</v>
      </c>
    </row>
    <row r="42" spans="1:17" x14ac:dyDescent="0.2">
      <c r="A42" s="17" t="s">
        <v>28</v>
      </c>
      <c r="B42" s="94">
        <v>105.83967820715415</v>
      </c>
      <c r="C42" s="94">
        <v>98.36948714265192</v>
      </c>
      <c r="D42" s="94">
        <v>107.80004309416074</v>
      </c>
      <c r="E42" s="94">
        <v>107.80004309416074</v>
      </c>
      <c r="F42" s="94">
        <v>109.11441499676793</v>
      </c>
      <c r="G42" s="94">
        <v>106.18401206636501</v>
      </c>
      <c r="H42" s="94">
        <v>113.57466063348416</v>
      </c>
      <c r="I42" s="94">
        <v>114.22107304460246</v>
      </c>
      <c r="J42" s="94">
        <v>110.08403361344538</v>
      </c>
      <c r="K42" s="94">
        <v>105.19284636931695</v>
      </c>
      <c r="L42" s="94">
        <v>100</v>
      </c>
      <c r="M42" s="94">
        <v>96.832579185520359</v>
      </c>
      <c r="N42" s="156">
        <v>95.238095238095241</v>
      </c>
      <c r="O42" s="156">
        <v>94.505494505494511</v>
      </c>
      <c r="P42" s="156">
        <v>94.54858866623573</v>
      </c>
      <c r="Q42" s="117">
        <v>97.457444516268041</v>
      </c>
    </row>
    <row r="43" spans="1:17" x14ac:dyDescent="0.2">
      <c r="A43" s="17" t="s">
        <v>49</v>
      </c>
      <c r="B43" s="94">
        <v>124.25100514461113</v>
      </c>
      <c r="C43" s="94">
        <v>128.56772296917558</v>
      </c>
      <c r="D43" s="94">
        <v>117.70961675637118</v>
      </c>
      <c r="E43" s="94">
        <v>117.70961675637118</v>
      </c>
      <c r="F43" s="94">
        <v>111.55567083846702</v>
      </c>
      <c r="G43" s="94">
        <v>103.82595162440828</v>
      </c>
      <c r="H43" s="94">
        <v>100.9856688930679</v>
      </c>
      <c r="I43" s="94">
        <v>106.75701964853123</v>
      </c>
      <c r="J43" s="94">
        <v>104.88943648271837</v>
      </c>
      <c r="K43" s="94">
        <v>101.48498800337202</v>
      </c>
      <c r="L43" s="94">
        <v>99.993515336229819</v>
      </c>
      <c r="M43" s="94">
        <v>99.876791388366513</v>
      </c>
      <c r="N43" s="156">
        <v>99.520134881006413</v>
      </c>
      <c r="O43" s="156">
        <v>96.764152778678422</v>
      </c>
      <c r="P43" s="156">
        <v>96.524220219181629</v>
      </c>
      <c r="Q43" s="117">
        <v>98.31398741975228</v>
      </c>
    </row>
    <row r="44" spans="1:17" ht="33.75" x14ac:dyDescent="0.2">
      <c r="A44" s="25" t="s">
        <v>38</v>
      </c>
      <c r="B44" s="126">
        <v>111.02453746696193</v>
      </c>
      <c r="C44" s="126">
        <v>109.69319237088364</v>
      </c>
      <c r="D44" s="126">
        <v>99.584791029343222</v>
      </c>
      <c r="E44" s="126">
        <v>99.584791029343222</v>
      </c>
      <c r="F44" s="126">
        <v>102.32517023567797</v>
      </c>
      <c r="G44" s="126">
        <v>98.253443555688904</v>
      </c>
      <c r="H44" s="126">
        <v>102.89199744981329</v>
      </c>
      <c r="I44" s="126">
        <v>111.77318339378419</v>
      </c>
      <c r="J44" s="126">
        <v>110.06895147680456</v>
      </c>
      <c r="K44" s="126">
        <v>100.77630683675055</v>
      </c>
      <c r="L44" s="126">
        <v>100</v>
      </c>
      <c r="M44" s="126">
        <v>101.68226602304811</v>
      </c>
      <c r="N44" s="157">
        <v>98.446314819477848</v>
      </c>
      <c r="O44" s="157">
        <v>94.567995156788271</v>
      </c>
      <c r="P44" s="157">
        <v>93.435412235538678</v>
      </c>
      <c r="Q44" s="122">
        <v>93.237719190154991</v>
      </c>
    </row>
    <row r="45" spans="1:17" ht="4.5" customHeight="1" x14ac:dyDescent="0.2">
      <c r="F45" s="3"/>
      <c r="I45"/>
      <c r="K45" s="51"/>
      <c r="L45" s="127"/>
      <c r="N45" s="96"/>
      <c r="O45" s="96"/>
      <c r="P45" s="96"/>
      <c r="Q45" s="96"/>
    </row>
    <row r="46" spans="1:17" x14ac:dyDescent="0.2">
      <c r="A46" s="123"/>
      <c r="B46" s="10">
        <v>2000</v>
      </c>
      <c r="C46" s="10">
        <v>2001</v>
      </c>
      <c r="D46" s="10">
        <v>2002</v>
      </c>
      <c r="E46" s="10">
        <v>2003</v>
      </c>
      <c r="F46" s="10">
        <v>2004</v>
      </c>
      <c r="G46" s="72">
        <v>2005</v>
      </c>
      <c r="H46" s="73">
        <v>2006</v>
      </c>
      <c r="I46" s="73">
        <v>2007</v>
      </c>
      <c r="J46" s="10">
        <v>2008</v>
      </c>
      <c r="K46" s="11">
        <v>2009</v>
      </c>
      <c r="L46" s="115">
        <v>2010</v>
      </c>
      <c r="M46" s="11">
        <v>2011</v>
      </c>
      <c r="N46" s="69">
        <v>2012</v>
      </c>
      <c r="O46" s="69">
        <v>2013</v>
      </c>
      <c r="P46" s="69">
        <v>2014</v>
      </c>
      <c r="Q46" s="69">
        <v>2015</v>
      </c>
    </row>
    <row r="47" spans="1:17" x14ac:dyDescent="0.2">
      <c r="A47" s="17" t="s">
        <v>25</v>
      </c>
      <c r="B47" s="24">
        <v>334419</v>
      </c>
      <c r="C47" s="24">
        <v>311364</v>
      </c>
      <c r="D47" s="24">
        <v>308565</v>
      </c>
      <c r="E47" s="24">
        <v>308565</v>
      </c>
      <c r="F47" s="24">
        <v>322758</v>
      </c>
      <c r="G47" s="24">
        <v>316164</v>
      </c>
      <c r="H47" s="24">
        <v>336936</v>
      </c>
      <c r="I47" s="24">
        <v>367485</v>
      </c>
      <c r="J47" s="24">
        <v>369195</v>
      </c>
      <c r="K47" s="24">
        <v>333405</v>
      </c>
      <c r="L47" s="24">
        <v>331044</v>
      </c>
      <c r="M47" s="133">
        <v>342783</v>
      </c>
      <c r="N47" s="133">
        <v>332622</v>
      </c>
      <c r="O47" s="133">
        <v>317265</v>
      </c>
      <c r="P47" s="133">
        <v>311733</v>
      </c>
      <c r="Q47" s="158">
        <v>308244</v>
      </c>
    </row>
    <row r="48" spans="1:17" x14ac:dyDescent="0.2">
      <c r="A48" s="17" t="s">
        <v>26</v>
      </c>
      <c r="B48" s="24">
        <v>199482</v>
      </c>
      <c r="C48" s="24">
        <v>173889</v>
      </c>
      <c r="D48" s="24">
        <v>165783</v>
      </c>
      <c r="E48" s="24">
        <v>165783</v>
      </c>
      <c r="F48" s="24">
        <v>168291</v>
      </c>
      <c r="G48" s="24">
        <v>157026</v>
      </c>
      <c r="H48" s="24">
        <v>162603</v>
      </c>
      <c r="I48" s="24">
        <v>179697</v>
      </c>
      <c r="J48" s="24">
        <v>170070</v>
      </c>
      <c r="K48" s="24">
        <v>155583</v>
      </c>
      <c r="L48" s="24">
        <v>155178</v>
      </c>
      <c r="M48" s="46">
        <v>154506</v>
      </c>
      <c r="N48" s="46">
        <v>147327</v>
      </c>
      <c r="O48" s="46">
        <v>142137</v>
      </c>
      <c r="P48" s="46">
        <v>141234</v>
      </c>
      <c r="Q48" s="159">
        <v>141513</v>
      </c>
    </row>
    <row r="49" spans="1:17" x14ac:dyDescent="0.2">
      <c r="A49" s="17" t="s">
        <v>27</v>
      </c>
      <c r="B49" s="24">
        <v>15576</v>
      </c>
      <c r="C49" s="24">
        <v>14814</v>
      </c>
      <c r="D49" s="24">
        <v>13821</v>
      </c>
      <c r="E49" s="24">
        <v>13821</v>
      </c>
      <c r="F49" s="24">
        <v>15129</v>
      </c>
      <c r="G49" s="24">
        <v>14172</v>
      </c>
      <c r="H49" s="24">
        <v>14082</v>
      </c>
      <c r="I49" s="24">
        <v>13413</v>
      </c>
      <c r="J49" s="24">
        <v>13227</v>
      </c>
      <c r="K49" s="24">
        <v>13725</v>
      </c>
      <c r="L49" s="24">
        <v>13554</v>
      </c>
      <c r="M49" s="46">
        <v>12402</v>
      </c>
      <c r="N49" s="46">
        <v>12009</v>
      </c>
      <c r="O49" s="46">
        <v>12216</v>
      </c>
      <c r="P49" s="46">
        <v>12417</v>
      </c>
      <c r="Q49" s="159">
        <v>13284</v>
      </c>
    </row>
    <row r="50" spans="1:17" x14ac:dyDescent="0.2">
      <c r="A50" s="17" t="s">
        <v>28</v>
      </c>
      <c r="B50" s="24">
        <v>14736</v>
      </c>
      <c r="C50" s="24">
        <v>13992</v>
      </c>
      <c r="D50" s="24">
        <v>15009</v>
      </c>
      <c r="E50" s="24">
        <v>15009</v>
      </c>
      <c r="F50" s="24">
        <v>15192</v>
      </c>
      <c r="G50" s="24">
        <v>14784</v>
      </c>
      <c r="H50" s="24">
        <v>15813</v>
      </c>
      <c r="I50" s="24">
        <v>15903</v>
      </c>
      <c r="J50" s="24">
        <v>15327</v>
      </c>
      <c r="K50" s="24">
        <v>14646</v>
      </c>
      <c r="L50" s="24">
        <v>13923</v>
      </c>
      <c r="M50" s="46">
        <v>13482</v>
      </c>
      <c r="N50" s="46">
        <v>13260</v>
      </c>
      <c r="O50" s="46">
        <v>13158</v>
      </c>
      <c r="P50" s="46">
        <v>13164</v>
      </c>
      <c r="Q50" s="159">
        <v>13569</v>
      </c>
    </row>
    <row r="51" spans="1:17" x14ac:dyDescent="0.2">
      <c r="A51" s="17" t="s">
        <v>36</v>
      </c>
      <c r="B51" s="24">
        <v>57483</v>
      </c>
      <c r="C51" s="24">
        <v>58263</v>
      </c>
      <c r="D51" s="24">
        <v>54456</v>
      </c>
      <c r="E51" s="24">
        <v>54456</v>
      </c>
      <c r="F51" s="24">
        <v>51609</v>
      </c>
      <c r="G51" s="24">
        <v>48033</v>
      </c>
      <c r="H51" s="24">
        <v>46719</v>
      </c>
      <c r="I51" s="24">
        <v>49389</v>
      </c>
      <c r="J51" s="24">
        <v>48525</v>
      </c>
      <c r="K51" s="24">
        <v>46950</v>
      </c>
      <c r="L51" s="24">
        <v>46263</v>
      </c>
      <c r="M51" s="46">
        <v>46206</v>
      </c>
      <c r="N51" s="46">
        <v>46041</v>
      </c>
      <c r="O51" s="46">
        <v>44766</v>
      </c>
      <c r="P51" s="46">
        <v>44655</v>
      </c>
      <c r="Q51" s="159">
        <v>45483</v>
      </c>
    </row>
    <row r="52" spans="1:17" ht="33.75" x14ac:dyDescent="0.2">
      <c r="A52" s="25" t="s">
        <v>38</v>
      </c>
      <c r="B52" s="26">
        <v>621693</v>
      </c>
      <c r="C52" s="26">
        <v>572322</v>
      </c>
      <c r="D52" s="26">
        <v>557634</v>
      </c>
      <c r="E52" s="26">
        <v>557634</v>
      </c>
      <c r="F52" s="26">
        <v>572979</v>
      </c>
      <c r="G52" s="26">
        <v>550179</v>
      </c>
      <c r="H52" s="26">
        <v>576153</v>
      </c>
      <c r="I52" s="26">
        <v>625884</v>
      </c>
      <c r="J52" s="26">
        <v>616341</v>
      </c>
      <c r="K52" s="26">
        <v>564306</v>
      </c>
      <c r="L52" s="26">
        <v>559959</v>
      </c>
      <c r="M52" s="112">
        <v>569379</v>
      </c>
      <c r="N52" s="112">
        <v>551259</v>
      </c>
      <c r="O52" s="112">
        <v>529542</v>
      </c>
      <c r="P52" s="112">
        <v>523200</v>
      </c>
      <c r="Q52" s="154">
        <v>522093</v>
      </c>
    </row>
    <row r="53" spans="1:17" ht="12.75" customHeight="1" x14ac:dyDescent="0.2">
      <c r="A53" s="657" t="s">
        <v>62</v>
      </c>
      <c r="B53" s="657"/>
      <c r="C53" s="657"/>
      <c r="D53" s="657"/>
      <c r="E53" s="657"/>
      <c r="F53" s="657"/>
      <c r="G53" s="657"/>
      <c r="H53" s="657"/>
      <c r="I53" s="657"/>
      <c r="J53" s="657"/>
      <c r="K53" s="657"/>
      <c r="L53" s="657"/>
      <c r="M53" s="657"/>
      <c r="N53" s="657"/>
      <c r="O53" s="657"/>
      <c r="P53" s="657"/>
    </row>
    <row r="54" spans="1:17" x14ac:dyDescent="0.2">
      <c r="P54" t="s">
        <v>32</v>
      </c>
    </row>
    <row r="57" spans="1:17" x14ac:dyDescent="0.2">
      <c r="O57" s="12"/>
    </row>
    <row r="58" spans="1:17" x14ac:dyDescent="0.2">
      <c r="O58" s="12"/>
    </row>
    <row r="59" spans="1:17" x14ac:dyDescent="0.2">
      <c r="O59" s="12"/>
    </row>
    <row r="60" spans="1:17" x14ac:dyDescent="0.2">
      <c r="O60" s="12"/>
    </row>
    <row r="61" spans="1:17" x14ac:dyDescent="0.2">
      <c r="O61" s="12"/>
    </row>
    <row r="62" spans="1:17" x14ac:dyDescent="0.2">
      <c r="A62" s="51"/>
      <c r="B62" s="51"/>
      <c r="C62" s="51"/>
      <c r="D62" s="51"/>
      <c r="E62" s="51"/>
      <c r="F62" s="51"/>
      <c r="G62" s="88"/>
      <c r="H62" s="88"/>
      <c r="I62" s="88"/>
      <c r="J62" s="51"/>
      <c r="K62" s="51"/>
      <c r="L62" s="51"/>
      <c r="O62" s="12"/>
    </row>
    <row r="63" spans="1:17" x14ac:dyDescent="0.2">
      <c r="A63" s="51"/>
      <c r="B63" s="71"/>
      <c r="C63" s="71"/>
      <c r="D63" s="71"/>
      <c r="E63" s="71"/>
      <c r="F63" s="71"/>
      <c r="G63" s="71"/>
      <c r="H63" s="272"/>
      <c r="I63" s="71"/>
      <c r="J63" s="71"/>
      <c r="K63" s="71"/>
      <c r="L63" s="71"/>
    </row>
    <row r="64" spans="1:17" x14ac:dyDescent="0.2">
      <c r="A64" s="71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7"/>
    </row>
    <row r="65" spans="1:12" x14ac:dyDescent="0.2">
      <c r="A65" s="71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7"/>
    </row>
    <row r="66" spans="1:12" x14ac:dyDescent="0.2">
      <c r="A66" s="71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7"/>
    </row>
    <row r="67" spans="1:12" x14ac:dyDescent="0.2">
      <c r="A67" s="7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7"/>
    </row>
    <row r="68" spans="1:12" x14ac:dyDescent="0.2">
      <c r="A68" s="7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7"/>
    </row>
    <row r="69" spans="1:12" x14ac:dyDescent="0.2">
      <c r="A69" s="90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51"/>
    </row>
    <row r="70" spans="1:12" x14ac:dyDescent="0.2">
      <c r="A70" s="51"/>
      <c r="B70" s="51"/>
      <c r="C70" s="51"/>
      <c r="D70" s="51"/>
      <c r="E70" s="51"/>
      <c r="F70" s="51"/>
      <c r="G70" s="88"/>
      <c r="H70" s="88"/>
      <c r="I70" s="88"/>
      <c r="J70" s="51"/>
      <c r="K70" s="51"/>
      <c r="L70" s="51"/>
    </row>
    <row r="71" spans="1:12" x14ac:dyDescent="0.2">
      <c r="A71" s="51"/>
      <c r="B71" s="51"/>
      <c r="C71" s="51"/>
      <c r="D71" s="51"/>
      <c r="E71" s="51"/>
      <c r="F71" s="51"/>
      <c r="G71" s="88"/>
      <c r="H71" s="88"/>
      <c r="I71" s="88"/>
      <c r="J71" s="51"/>
      <c r="K71" s="51"/>
      <c r="L71" s="51"/>
    </row>
    <row r="72" spans="1:12" x14ac:dyDescent="0.2">
      <c r="A72" s="51"/>
      <c r="B72" s="51"/>
      <c r="C72" s="51"/>
      <c r="D72" s="51"/>
      <c r="E72" s="51"/>
      <c r="F72" s="51"/>
      <c r="G72" s="88"/>
      <c r="H72" s="88"/>
      <c r="I72" s="88"/>
      <c r="J72" s="51"/>
      <c r="K72" s="51"/>
      <c r="L72" s="51"/>
    </row>
    <row r="73" spans="1:12" x14ac:dyDescent="0.2">
      <c r="A73" s="51"/>
      <c r="B73" s="51"/>
      <c r="C73" s="51"/>
      <c r="D73" s="51"/>
      <c r="E73" s="51"/>
      <c r="F73" s="51"/>
      <c r="G73" s="88"/>
      <c r="H73" s="88"/>
      <c r="I73" s="88"/>
      <c r="J73" s="51"/>
      <c r="K73" s="51"/>
      <c r="L73" s="51"/>
    </row>
    <row r="74" spans="1:12" x14ac:dyDescent="0.2">
      <c r="A74" s="51"/>
      <c r="B74" s="51"/>
      <c r="C74" s="51"/>
      <c r="D74" s="51"/>
      <c r="E74" s="51"/>
      <c r="F74" s="51"/>
      <c r="G74" s="88"/>
      <c r="H74" s="88"/>
      <c r="I74" s="88"/>
      <c r="J74" s="51"/>
      <c r="K74" s="51"/>
      <c r="L74" s="51"/>
    </row>
    <row r="75" spans="1:12" x14ac:dyDescent="0.2">
      <c r="A75" s="51"/>
      <c r="B75" s="51"/>
      <c r="C75" s="51"/>
      <c r="D75" s="51"/>
      <c r="E75" s="51"/>
      <c r="F75" s="51"/>
      <c r="G75" s="88"/>
      <c r="H75" s="88"/>
      <c r="I75" s="88"/>
      <c r="J75" s="51"/>
      <c r="K75" s="51"/>
      <c r="L75" s="51"/>
    </row>
  </sheetData>
  <mergeCells count="1">
    <mergeCell ref="A53:P53"/>
  </mergeCells>
  <pageMargins left="0.39370078740157483" right="0.39370078740157483" top="1.4173228346456694" bottom="0.98425196850393704" header="0.51181102362204722" footer="0.51181102362204722"/>
  <pageSetup paperSize="9" scale="89" orientation="landscape" r:id="rId1"/>
  <headerFooter alignWithMargins="0">
    <oddHeader>&amp;L&amp;"Arial,Standard"&amp;9BLE (BZL Referat 414)&amp;R&amp;"Arial,Fett"&amp;9Anlage 5&amp;"Arial,Standard"
&amp;D</oddHeader>
    <oddFooter>&amp;LErhebungen Stand: 30. September.&amp;RQuelle: BIBB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  <pageSetUpPr fitToPage="1"/>
  </sheetPr>
  <dimension ref="A21:Q75"/>
  <sheetViews>
    <sheetView view="pageBreakPreview" zoomScale="60" zoomScaleNormal="90" workbookViewId="0"/>
  </sheetViews>
  <sheetFormatPr baseColWidth="10" defaultRowHeight="12.75" x14ac:dyDescent="0.2"/>
  <cols>
    <col min="1" max="1" width="19.33203125" customWidth="1"/>
    <col min="2" max="6" width="9.33203125" customWidth="1"/>
    <col min="7" max="9" width="9.33203125" style="3" customWidth="1"/>
    <col min="10" max="12" width="9.33203125" customWidth="1"/>
    <col min="13" max="13" width="9" customWidth="1"/>
    <col min="14" max="14" width="8.6640625" customWidth="1"/>
    <col min="15" max="15" width="8.83203125" customWidth="1"/>
    <col min="16" max="16" width="9.83203125" customWidth="1"/>
    <col min="17" max="17" width="8.83203125" customWidth="1"/>
  </cols>
  <sheetData>
    <row r="21" spans="17:17" x14ac:dyDescent="0.2">
      <c r="Q21" s="49"/>
    </row>
    <row r="38" spans="1:17" x14ac:dyDescent="0.2">
      <c r="A38" s="123"/>
      <c r="B38" s="10">
        <v>2000</v>
      </c>
      <c r="C38" s="10">
        <v>2001</v>
      </c>
      <c r="D38" s="10">
        <v>2002</v>
      </c>
      <c r="E38" s="10">
        <v>2003</v>
      </c>
      <c r="F38" s="10">
        <v>2004</v>
      </c>
      <c r="G38" s="72">
        <v>2005</v>
      </c>
      <c r="H38" s="73">
        <v>2006</v>
      </c>
      <c r="I38" s="73">
        <v>2007</v>
      </c>
      <c r="J38" s="10">
        <v>2008</v>
      </c>
      <c r="K38" s="11">
        <v>2009</v>
      </c>
      <c r="L38" s="115">
        <v>2010</v>
      </c>
      <c r="M38" s="11">
        <v>2011</v>
      </c>
      <c r="N38" s="11">
        <v>2012</v>
      </c>
      <c r="O38" s="11">
        <v>2013</v>
      </c>
      <c r="P38" s="11">
        <v>2014</v>
      </c>
      <c r="Q38" s="11">
        <v>2015</v>
      </c>
    </row>
    <row r="39" spans="1:17" x14ac:dyDescent="0.2">
      <c r="A39" s="17" t="s">
        <v>25</v>
      </c>
      <c r="B39" s="94">
        <v>101.01950501898546</v>
      </c>
      <c r="C39" s="94">
        <v>101.86622281697544</v>
      </c>
      <c r="D39" s="94">
        <v>93.209663972160797</v>
      </c>
      <c r="E39" s="94">
        <v>93.209663972160797</v>
      </c>
      <c r="F39" s="94">
        <v>97.497009460977992</v>
      </c>
      <c r="G39" s="94">
        <v>95.505129227534709</v>
      </c>
      <c r="H39" s="94">
        <v>101.77982383006488</v>
      </c>
      <c r="I39" s="94">
        <v>111.00790227280966</v>
      </c>
      <c r="J39" s="94">
        <v>111.52444992206475</v>
      </c>
      <c r="K39" s="129">
        <v>100.71319824555044</v>
      </c>
      <c r="L39" s="129">
        <v>100</v>
      </c>
      <c r="M39" s="129">
        <v>103.54605430093885</v>
      </c>
      <c r="N39" s="155">
        <v>100.47667379562837</v>
      </c>
      <c r="O39" s="155">
        <v>95.837713415739302</v>
      </c>
      <c r="P39" s="155">
        <v>94.166636459201797</v>
      </c>
      <c r="Q39" s="116">
        <v>93.112698009932217</v>
      </c>
    </row>
    <row r="40" spans="1:17" x14ac:dyDescent="0.2">
      <c r="A40" s="17" t="s">
        <v>26</v>
      </c>
      <c r="B40" s="94">
        <v>128.55043885086803</v>
      </c>
      <c r="C40" s="94">
        <v>121.45020557037725</v>
      </c>
      <c r="D40" s="94">
        <v>106.83408730619031</v>
      </c>
      <c r="E40" s="94">
        <v>106.83408730619031</v>
      </c>
      <c r="F40" s="94">
        <v>108.45029578935159</v>
      </c>
      <c r="G40" s="94">
        <v>101.19089046127672</v>
      </c>
      <c r="H40" s="94">
        <v>104.78482774620113</v>
      </c>
      <c r="I40" s="94">
        <v>115.80056451301087</v>
      </c>
      <c r="J40" s="94">
        <v>109.59672118470402</v>
      </c>
      <c r="K40" s="94">
        <v>100.26099060433825</v>
      </c>
      <c r="L40" s="94">
        <v>100</v>
      </c>
      <c r="M40" s="94">
        <v>99.566948923172106</v>
      </c>
      <c r="N40" s="156">
        <v>94.940648803309742</v>
      </c>
      <c r="O40" s="156">
        <v>91.59610254030855</v>
      </c>
      <c r="P40" s="156">
        <v>91.014190155821055</v>
      </c>
      <c r="Q40" s="117">
        <v>91.193983683254075</v>
      </c>
    </row>
    <row r="41" spans="1:17" x14ac:dyDescent="0.2">
      <c r="A41" s="17" t="s">
        <v>27</v>
      </c>
      <c r="B41" s="94">
        <v>114.9170047952785</v>
      </c>
      <c r="C41" s="94">
        <v>113.4636665437108</v>
      </c>
      <c r="D41" s="94">
        <v>101.96989818503762</v>
      </c>
      <c r="E41" s="94">
        <v>101.96989818503762</v>
      </c>
      <c r="F41" s="94">
        <v>111.62018592297477</v>
      </c>
      <c r="G41" s="94">
        <v>104.55953961930058</v>
      </c>
      <c r="H41" s="94">
        <v>103.89552899513059</v>
      </c>
      <c r="I41" s="94">
        <v>98.959716688800356</v>
      </c>
      <c r="J41" s="94">
        <v>97.587428065515709</v>
      </c>
      <c r="K41" s="94">
        <v>101.26162018592298</v>
      </c>
      <c r="L41" s="94">
        <v>100</v>
      </c>
      <c r="M41" s="94">
        <v>91.500664010624163</v>
      </c>
      <c r="N41" s="156">
        <v>88.601150951748565</v>
      </c>
      <c r="O41" s="156">
        <v>90.128375387339531</v>
      </c>
      <c r="P41" s="156">
        <v>91.611332447985831</v>
      </c>
      <c r="Q41" s="117">
        <v>98.007968127490045</v>
      </c>
    </row>
    <row r="42" spans="1:17" x14ac:dyDescent="0.2">
      <c r="A42" s="17" t="s">
        <v>28</v>
      </c>
      <c r="B42" s="94">
        <v>105.83967820715415</v>
      </c>
      <c r="C42" s="94">
        <v>98.36948714265192</v>
      </c>
      <c r="D42" s="94">
        <v>107.80004309416074</v>
      </c>
      <c r="E42" s="94">
        <v>107.80004309416074</v>
      </c>
      <c r="F42" s="94">
        <v>109.11441499676793</v>
      </c>
      <c r="G42" s="94">
        <v>106.18401206636501</v>
      </c>
      <c r="H42" s="94">
        <v>113.57466063348416</v>
      </c>
      <c r="I42" s="94">
        <v>114.22107304460246</v>
      </c>
      <c r="J42" s="94">
        <v>110.08403361344538</v>
      </c>
      <c r="K42" s="94">
        <v>105.19284636931695</v>
      </c>
      <c r="L42" s="94">
        <v>100</v>
      </c>
      <c r="M42" s="94">
        <v>96.832579185520359</v>
      </c>
      <c r="N42" s="156">
        <v>95.238095238095241</v>
      </c>
      <c r="O42" s="156">
        <v>94.505494505494511</v>
      </c>
      <c r="P42" s="156">
        <v>94.54858866623573</v>
      </c>
      <c r="Q42" s="117">
        <v>97.457444516268041</v>
      </c>
    </row>
    <row r="43" spans="1:17" x14ac:dyDescent="0.2">
      <c r="A43" s="17" t="s">
        <v>49</v>
      </c>
      <c r="B43" s="94">
        <v>124.25100514461113</v>
      </c>
      <c r="C43" s="94">
        <v>128.56772296917558</v>
      </c>
      <c r="D43" s="94">
        <v>117.70961675637118</v>
      </c>
      <c r="E43" s="94">
        <v>117.70961675637118</v>
      </c>
      <c r="F43" s="94">
        <v>111.55567083846702</v>
      </c>
      <c r="G43" s="94">
        <v>103.82595162440828</v>
      </c>
      <c r="H43" s="94">
        <v>100.9856688930679</v>
      </c>
      <c r="I43" s="94">
        <v>106.75701964853123</v>
      </c>
      <c r="J43" s="94">
        <v>104.88943648271837</v>
      </c>
      <c r="K43" s="94">
        <v>101.48498800337202</v>
      </c>
      <c r="L43" s="94">
        <v>99.993515336229819</v>
      </c>
      <c r="M43" s="94">
        <v>99.876791388366513</v>
      </c>
      <c r="N43" s="156">
        <v>99.520134881006413</v>
      </c>
      <c r="O43" s="156">
        <v>96.764152778678422</v>
      </c>
      <c r="P43" s="156">
        <v>96.524220219181629</v>
      </c>
      <c r="Q43" s="117">
        <v>98.31398741975228</v>
      </c>
    </row>
    <row r="44" spans="1:17" ht="33.75" x14ac:dyDescent="0.2">
      <c r="A44" s="25" t="s">
        <v>38</v>
      </c>
      <c r="B44" s="126">
        <v>111.02453746696193</v>
      </c>
      <c r="C44" s="126">
        <v>109.69319237088364</v>
      </c>
      <c r="D44" s="126">
        <v>99.584791029343222</v>
      </c>
      <c r="E44" s="126">
        <v>99.584791029343222</v>
      </c>
      <c r="F44" s="126">
        <v>102.32517023567797</v>
      </c>
      <c r="G44" s="126">
        <v>98.253443555688904</v>
      </c>
      <c r="H44" s="126">
        <v>102.89199744981329</v>
      </c>
      <c r="I44" s="126">
        <v>111.77318339378419</v>
      </c>
      <c r="J44" s="126">
        <v>110.06895147680456</v>
      </c>
      <c r="K44" s="126">
        <v>100.77630683675055</v>
      </c>
      <c r="L44" s="126">
        <v>100</v>
      </c>
      <c r="M44" s="126">
        <v>101.68226602304811</v>
      </c>
      <c r="N44" s="157">
        <v>98.446314819477848</v>
      </c>
      <c r="O44" s="157">
        <v>94.567995156788271</v>
      </c>
      <c r="P44" s="157">
        <v>93.435412235538678</v>
      </c>
      <c r="Q44" s="122">
        <v>93.237719190154991</v>
      </c>
    </row>
    <row r="45" spans="1:17" ht="4.5" customHeight="1" x14ac:dyDescent="0.2">
      <c r="F45" s="3"/>
      <c r="I45"/>
      <c r="K45" s="51"/>
      <c r="L45" s="127"/>
      <c r="N45" s="96"/>
      <c r="O45" s="96"/>
      <c r="P45" s="96"/>
      <c r="Q45" s="96"/>
    </row>
    <row r="46" spans="1:17" x14ac:dyDescent="0.2">
      <c r="A46" s="123"/>
      <c r="B46" s="10">
        <v>2000</v>
      </c>
      <c r="C46" s="10">
        <v>2001</v>
      </c>
      <c r="D46" s="10">
        <v>2002</v>
      </c>
      <c r="E46" s="10">
        <v>2003</v>
      </c>
      <c r="F46" s="10">
        <v>2004</v>
      </c>
      <c r="G46" s="72">
        <v>2005</v>
      </c>
      <c r="H46" s="73">
        <v>2006</v>
      </c>
      <c r="I46" s="73">
        <v>2007</v>
      </c>
      <c r="J46" s="10">
        <v>2008</v>
      </c>
      <c r="K46" s="11">
        <v>2009</v>
      </c>
      <c r="L46" s="115">
        <v>2010</v>
      </c>
      <c r="M46" s="11">
        <v>2011</v>
      </c>
      <c r="N46" s="69">
        <v>2012</v>
      </c>
      <c r="O46" s="69">
        <v>2013</v>
      </c>
      <c r="P46" s="69">
        <v>2014</v>
      </c>
      <c r="Q46" s="69">
        <v>2015</v>
      </c>
    </row>
    <row r="47" spans="1:17" x14ac:dyDescent="0.2">
      <c r="A47" s="17" t="s">
        <v>25</v>
      </c>
      <c r="B47" s="24">
        <v>334419</v>
      </c>
      <c r="C47" s="24">
        <v>311364</v>
      </c>
      <c r="D47" s="24">
        <v>308565</v>
      </c>
      <c r="E47" s="24">
        <v>308565</v>
      </c>
      <c r="F47" s="24">
        <v>322758</v>
      </c>
      <c r="G47" s="24">
        <v>316164</v>
      </c>
      <c r="H47" s="24">
        <v>336936</v>
      </c>
      <c r="I47" s="24">
        <v>367485</v>
      </c>
      <c r="J47" s="24">
        <v>369195</v>
      </c>
      <c r="K47" s="24">
        <v>333405</v>
      </c>
      <c r="L47" s="24">
        <v>331044</v>
      </c>
      <c r="M47" s="133">
        <v>342783</v>
      </c>
      <c r="N47" s="133">
        <v>332622</v>
      </c>
      <c r="O47" s="133">
        <v>317265</v>
      </c>
      <c r="P47" s="133">
        <v>311733</v>
      </c>
      <c r="Q47" s="158">
        <v>308244</v>
      </c>
    </row>
    <row r="48" spans="1:17" x14ac:dyDescent="0.2">
      <c r="A48" s="17" t="s">
        <v>26</v>
      </c>
      <c r="B48" s="24">
        <v>199482</v>
      </c>
      <c r="C48" s="24">
        <v>173889</v>
      </c>
      <c r="D48" s="24">
        <v>165783</v>
      </c>
      <c r="E48" s="24">
        <v>165783</v>
      </c>
      <c r="F48" s="24">
        <v>168291</v>
      </c>
      <c r="G48" s="24">
        <v>157026</v>
      </c>
      <c r="H48" s="24">
        <v>162603</v>
      </c>
      <c r="I48" s="24">
        <v>179697</v>
      </c>
      <c r="J48" s="24">
        <v>170070</v>
      </c>
      <c r="K48" s="24">
        <v>155583</v>
      </c>
      <c r="L48" s="24">
        <v>155178</v>
      </c>
      <c r="M48" s="46">
        <v>154506</v>
      </c>
      <c r="N48" s="46">
        <v>147327</v>
      </c>
      <c r="O48" s="46">
        <v>142137</v>
      </c>
      <c r="P48" s="46">
        <v>141234</v>
      </c>
      <c r="Q48" s="159">
        <v>141513</v>
      </c>
    </row>
    <row r="49" spans="1:17" x14ac:dyDescent="0.2">
      <c r="A49" s="17" t="s">
        <v>27</v>
      </c>
      <c r="B49" s="24">
        <v>15576</v>
      </c>
      <c r="C49" s="24">
        <v>14814</v>
      </c>
      <c r="D49" s="24">
        <v>13821</v>
      </c>
      <c r="E49" s="24">
        <v>13821</v>
      </c>
      <c r="F49" s="24">
        <v>15129</v>
      </c>
      <c r="G49" s="24">
        <v>14172</v>
      </c>
      <c r="H49" s="24">
        <v>14082</v>
      </c>
      <c r="I49" s="24">
        <v>13413</v>
      </c>
      <c r="J49" s="24">
        <v>13227</v>
      </c>
      <c r="K49" s="24">
        <v>13725</v>
      </c>
      <c r="L49" s="24">
        <v>13554</v>
      </c>
      <c r="M49" s="46">
        <v>12402</v>
      </c>
      <c r="N49" s="46">
        <v>12009</v>
      </c>
      <c r="O49" s="46">
        <v>12216</v>
      </c>
      <c r="P49" s="46">
        <v>12417</v>
      </c>
      <c r="Q49" s="159">
        <v>13284</v>
      </c>
    </row>
    <row r="50" spans="1:17" x14ac:dyDescent="0.2">
      <c r="A50" s="17" t="s">
        <v>28</v>
      </c>
      <c r="B50" s="24">
        <v>14736</v>
      </c>
      <c r="C50" s="24">
        <v>13992</v>
      </c>
      <c r="D50" s="24">
        <v>15009</v>
      </c>
      <c r="E50" s="24">
        <v>15009</v>
      </c>
      <c r="F50" s="24">
        <v>15192</v>
      </c>
      <c r="G50" s="24">
        <v>14784</v>
      </c>
      <c r="H50" s="24">
        <v>15813</v>
      </c>
      <c r="I50" s="24">
        <v>15903</v>
      </c>
      <c r="J50" s="24">
        <v>15327</v>
      </c>
      <c r="K50" s="24">
        <v>14646</v>
      </c>
      <c r="L50" s="24">
        <v>13923</v>
      </c>
      <c r="M50" s="46">
        <v>13482</v>
      </c>
      <c r="N50" s="46">
        <v>13260</v>
      </c>
      <c r="O50" s="46">
        <v>13158</v>
      </c>
      <c r="P50" s="46">
        <v>13164</v>
      </c>
      <c r="Q50" s="159">
        <v>13569</v>
      </c>
    </row>
    <row r="51" spans="1:17" x14ac:dyDescent="0.2">
      <c r="A51" s="17" t="s">
        <v>36</v>
      </c>
      <c r="B51" s="24">
        <v>57483</v>
      </c>
      <c r="C51" s="24">
        <v>58263</v>
      </c>
      <c r="D51" s="24">
        <v>54456</v>
      </c>
      <c r="E51" s="24">
        <v>54456</v>
      </c>
      <c r="F51" s="24">
        <v>51609</v>
      </c>
      <c r="G51" s="24">
        <v>48033</v>
      </c>
      <c r="H51" s="24">
        <v>46719</v>
      </c>
      <c r="I51" s="24">
        <v>49389</v>
      </c>
      <c r="J51" s="24">
        <v>48525</v>
      </c>
      <c r="K51" s="24">
        <v>46950</v>
      </c>
      <c r="L51" s="24">
        <v>46263</v>
      </c>
      <c r="M51" s="46">
        <v>46206</v>
      </c>
      <c r="N51" s="46">
        <v>46041</v>
      </c>
      <c r="O51" s="46">
        <v>44766</v>
      </c>
      <c r="P51" s="46">
        <v>44655</v>
      </c>
      <c r="Q51" s="159">
        <v>45483</v>
      </c>
    </row>
    <row r="52" spans="1:17" ht="33.75" x14ac:dyDescent="0.2">
      <c r="A52" s="25" t="s">
        <v>38</v>
      </c>
      <c r="B52" s="26">
        <v>621693</v>
      </c>
      <c r="C52" s="26">
        <v>572322</v>
      </c>
      <c r="D52" s="26">
        <v>557634</v>
      </c>
      <c r="E52" s="26">
        <v>557634</v>
      </c>
      <c r="F52" s="26">
        <v>572979</v>
      </c>
      <c r="G52" s="26">
        <v>550179</v>
      </c>
      <c r="H52" s="26">
        <v>576153</v>
      </c>
      <c r="I52" s="26">
        <v>625884</v>
      </c>
      <c r="J52" s="26">
        <v>616341</v>
      </c>
      <c r="K52" s="26">
        <v>564306</v>
      </c>
      <c r="L52" s="26">
        <v>559959</v>
      </c>
      <c r="M52" s="112">
        <v>569379</v>
      </c>
      <c r="N52" s="112">
        <v>551259</v>
      </c>
      <c r="O52" s="112">
        <v>529542</v>
      </c>
      <c r="P52" s="112">
        <v>523200</v>
      </c>
      <c r="Q52" s="154">
        <v>522093</v>
      </c>
    </row>
    <row r="53" spans="1:17" ht="12.75" customHeight="1" x14ac:dyDescent="0.2">
      <c r="A53" s="657" t="s">
        <v>62</v>
      </c>
      <c r="B53" s="657"/>
      <c r="C53" s="657"/>
      <c r="D53" s="657"/>
      <c r="E53" s="657"/>
      <c r="F53" s="657"/>
      <c r="G53" s="657"/>
      <c r="H53" s="657"/>
      <c r="I53" s="657"/>
      <c r="J53" s="657"/>
      <c r="K53" s="657"/>
      <c r="L53" s="657"/>
      <c r="M53" s="657"/>
      <c r="N53" s="657"/>
      <c r="O53" s="657"/>
      <c r="P53" s="657"/>
    </row>
    <row r="54" spans="1:17" x14ac:dyDescent="0.2">
      <c r="P54" t="s">
        <v>32</v>
      </c>
    </row>
    <row r="57" spans="1:17" x14ac:dyDescent="0.2">
      <c r="O57" s="12"/>
    </row>
    <row r="58" spans="1:17" x14ac:dyDescent="0.2">
      <c r="O58" s="12"/>
    </row>
    <row r="59" spans="1:17" x14ac:dyDescent="0.2">
      <c r="O59" s="12"/>
    </row>
    <row r="60" spans="1:17" x14ac:dyDescent="0.2">
      <c r="O60" s="12"/>
    </row>
    <row r="61" spans="1:17" x14ac:dyDescent="0.2">
      <c r="O61" s="12"/>
    </row>
    <row r="62" spans="1:17" x14ac:dyDescent="0.2">
      <c r="A62" s="51"/>
      <c r="B62" s="51"/>
      <c r="C62" s="51"/>
      <c r="D62" s="51"/>
      <c r="E62" s="51"/>
      <c r="F62" s="51"/>
      <c r="G62" s="88"/>
      <c r="H62" s="88"/>
      <c r="I62" s="88"/>
      <c r="J62" s="51"/>
      <c r="K62" s="51"/>
      <c r="L62" s="51"/>
      <c r="O62" s="12"/>
    </row>
    <row r="63" spans="1:17" x14ac:dyDescent="0.2">
      <c r="A63" s="51"/>
      <c r="B63" s="71"/>
      <c r="C63" s="71"/>
      <c r="D63" s="71"/>
      <c r="E63" s="71"/>
      <c r="F63" s="71"/>
      <c r="G63" s="71"/>
      <c r="H63" s="267"/>
      <c r="I63" s="71"/>
      <c r="J63" s="71"/>
      <c r="K63" s="71"/>
      <c r="L63" s="71"/>
    </row>
    <row r="64" spans="1:17" x14ac:dyDescent="0.2">
      <c r="A64" s="71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7"/>
    </row>
    <row r="65" spans="1:12" x14ac:dyDescent="0.2">
      <c r="A65" s="71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7"/>
    </row>
    <row r="66" spans="1:12" x14ac:dyDescent="0.2">
      <c r="A66" s="71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7"/>
    </row>
    <row r="67" spans="1:12" x14ac:dyDescent="0.2">
      <c r="A67" s="7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7"/>
    </row>
    <row r="68" spans="1:12" x14ac:dyDescent="0.2">
      <c r="A68" s="7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7"/>
    </row>
    <row r="69" spans="1:12" x14ac:dyDescent="0.2">
      <c r="A69" s="90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51"/>
    </row>
    <row r="70" spans="1:12" x14ac:dyDescent="0.2">
      <c r="A70" s="51"/>
      <c r="B70" s="51"/>
      <c r="C70" s="51"/>
      <c r="D70" s="51"/>
      <c r="E70" s="51"/>
      <c r="F70" s="51"/>
      <c r="G70" s="88"/>
      <c r="H70" s="88"/>
      <c r="I70" s="88"/>
      <c r="J70" s="51"/>
      <c r="K70" s="51"/>
      <c r="L70" s="51"/>
    </row>
    <row r="71" spans="1:12" x14ac:dyDescent="0.2">
      <c r="A71" s="51"/>
      <c r="B71" s="51"/>
      <c r="C71" s="51"/>
      <c r="D71" s="51"/>
      <c r="E71" s="51"/>
      <c r="F71" s="51"/>
      <c r="G71" s="88"/>
      <c r="H71" s="88"/>
      <c r="I71" s="88"/>
      <c r="J71" s="51"/>
      <c r="K71" s="51"/>
      <c r="L71" s="51"/>
    </row>
    <row r="72" spans="1:12" x14ac:dyDescent="0.2">
      <c r="A72" s="51"/>
      <c r="B72" s="51"/>
      <c r="C72" s="51"/>
      <c r="D72" s="51"/>
      <c r="E72" s="51"/>
      <c r="F72" s="51"/>
      <c r="G72" s="88"/>
      <c r="H72" s="88"/>
      <c r="I72" s="88"/>
      <c r="J72" s="51"/>
      <c r="K72" s="51"/>
      <c r="L72" s="51"/>
    </row>
    <row r="73" spans="1:12" x14ac:dyDescent="0.2">
      <c r="A73" s="51"/>
      <c r="B73" s="51"/>
      <c r="C73" s="51"/>
      <c r="D73" s="51"/>
      <c r="E73" s="51"/>
      <c r="F73" s="51"/>
      <c r="G73" s="88"/>
      <c r="H73" s="88"/>
      <c r="I73" s="88"/>
      <c r="J73" s="51"/>
      <c r="K73" s="51"/>
      <c r="L73" s="51"/>
    </row>
    <row r="74" spans="1:12" x14ac:dyDescent="0.2">
      <c r="A74" s="51"/>
      <c r="B74" s="51"/>
      <c r="C74" s="51"/>
      <c r="D74" s="51"/>
      <c r="E74" s="51"/>
      <c r="F74" s="51"/>
      <c r="G74" s="88"/>
      <c r="H74" s="88"/>
      <c r="I74" s="88"/>
      <c r="J74" s="51"/>
      <c r="K74" s="51"/>
      <c r="L74" s="51"/>
    </row>
    <row r="75" spans="1:12" x14ac:dyDescent="0.2">
      <c r="A75" s="51"/>
      <c r="B75" s="51"/>
      <c r="C75" s="51"/>
      <c r="D75" s="51"/>
      <c r="E75" s="51"/>
      <c r="F75" s="51"/>
      <c r="G75" s="88"/>
      <c r="H75" s="88"/>
      <c r="I75" s="88"/>
      <c r="J75" s="51"/>
      <c r="K75" s="51"/>
      <c r="L75" s="51"/>
    </row>
  </sheetData>
  <mergeCells count="1">
    <mergeCell ref="A53:P53"/>
  </mergeCells>
  <pageMargins left="0.39370078740157483" right="0.39370078740157483" top="1.4173228346456694" bottom="0.98425196850393704" header="0.51181102362204722" footer="0.51181102362204722"/>
  <pageSetup paperSize="9" scale="89" orientation="landscape" r:id="rId1"/>
  <headerFooter alignWithMargins="0">
    <oddHeader>&amp;L&amp;"Arial,Standard"&amp;9BLE (BZL Referat 414)&amp;R&amp;"Arial,Fett"&amp;9Anlage 5&amp;"Arial,Standard"
&amp;D</oddHeader>
    <oddFooter>&amp;LErhebungen Stand: 30. September.&amp;RQuelle: BIBB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I84"/>
  <sheetViews>
    <sheetView zoomScale="110" zoomScaleNormal="110" workbookViewId="0"/>
  </sheetViews>
  <sheetFormatPr baseColWidth="10" defaultRowHeight="16.5" x14ac:dyDescent="0.35"/>
  <cols>
    <col min="1" max="1" width="26.33203125" style="274" customWidth="1"/>
    <col min="2" max="2" width="8.1640625" style="274" customWidth="1"/>
    <col min="3" max="6" width="8.33203125" style="274" customWidth="1"/>
    <col min="7" max="10" width="9.1640625" style="327" customWidth="1"/>
    <col min="11" max="15" width="13.83203125" style="327" customWidth="1"/>
    <col min="16" max="16" width="13.83203125" style="274" customWidth="1"/>
    <col min="17" max="17" width="9.5" style="274" bestFit="1" customWidth="1"/>
    <col min="18" max="20" width="8.33203125" style="274" customWidth="1"/>
    <col min="21" max="22" width="13.83203125" style="274" customWidth="1"/>
    <col min="23" max="25" width="8.33203125" style="274" customWidth="1"/>
    <col min="26" max="26" width="8.83203125" style="274" customWidth="1"/>
    <col min="27" max="30" width="8.33203125" style="274" customWidth="1"/>
    <col min="31" max="32" width="13.83203125" style="274" customWidth="1"/>
    <col min="33" max="33" width="10.6640625" style="274" customWidth="1"/>
    <col min="34" max="16384" width="12" style="274"/>
  </cols>
  <sheetData>
    <row r="1" spans="1:35" ht="18" x14ac:dyDescent="0.35">
      <c r="A1" s="463" t="s">
        <v>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</row>
    <row r="2" spans="1:35" ht="17.25" x14ac:dyDescent="0.35">
      <c r="A2" s="465" t="s">
        <v>110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</row>
    <row r="3" spans="1:35" s="276" customFormat="1" ht="49.5" x14ac:dyDescent="0.35">
      <c r="A3" s="277" t="s">
        <v>0</v>
      </c>
      <c r="B3" s="369" t="s">
        <v>97</v>
      </c>
      <c r="C3" s="277">
        <v>2018</v>
      </c>
      <c r="D3" s="277">
        <v>2019</v>
      </c>
      <c r="E3" s="277">
        <v>2020</v>
      </c>
      <c r="F3" s="277">
        <v>2021</v>
      </c>
      <c r="G3" s="277">
        <v>2022</v>
      </c>
      <c r="H3" s="277">
        <v>2023</v>
      </c>
      <c r="I3" s="277">
        <v>2024</v>
      </c>
      <c r="J3" s="278">
        <v>2025</v>
      </c>
      <c r="K3" s="527" t="s">
        <v>108</v>
      </c>
      <c r="L3" s="527" t="s">
        <v>116</v>
      </c>
      <c r="M3" s="525" t="s">
        <v>109</v>
      </c>
      <c r="N3" s="525" t="s">
        <v>122</v>
      </c>
      <c r="O3" s="563" t="s">
        <v>123</v>
      </c>
      <c r="P3" s="521" t="s">
        <v>134</v>
      </c>
      <c r="W3" s="458"/>
      <c r="X3" s="458"/>
      <c r="Y3" s="458"/>
      <c r="Z3" s="458"/>
      <c r="AA3" s="458"/>
      <c r="AB3" s="458"/>
      <c r="AC3" s="458"/>
      <c r="AD3" s="458"/>
      <c r="AE3" s="458"/>
      <c r="AF3" s="458"/>
    </row>
    <row r="4" spans="1:35" s="276" customFormat="1" x14ac:dyDescent="0.35">
      <c r="A4" s="279" t="s">
        <v>3</v>
      </c>
      <c r="B4" s="279"/>
      <c r="C4" s="280">
        <v>84558</v>
      </c>
      <c r="D4" s="280">
        <v>82656</v>
      </c>
      <c r="E4" s="280">
        <v>75150</v>
      </c>
      <c r="F4" s="280">
        <v>73620</v>
      </c>
      <c r="G4" s="280">
        <v>72174</v>
      </c>
      <c r="H4" s="280">
        <v>75249</v>
      </c>
      <c r="I4" s="280">
        <v>76203</v>
      </c>
      <c r="J4" s="531">
        <v>76191</v>
      </c>
      <c r="K4" s="282">
        <v>-9.08</v>
      </c>
      <c r="L4" s="282">
        <v>-2.0299999999999998</v>
      </c>
      <c r="M4" s="282">
        <v>-1.96</v>
      </c>
      <c r="N4" s="282">
        <v>4.26</v>
      </c>
      <c r="O4" s="282">
        <v>1.26</v>
      </c>
      <c r="P4" s="281">
        <v>-0.01</v>
      </c>
      <c r="Q4" s="567"/>
      <c r="R4" s="567"/>
      <c r="W4" s="291"/>
      <c r="X4" s="291"/>
      <c r="Y4" s="291"/>
      <c r="Z4" s="291"/>
      <c r="AA4" s="291"/>
      <c r="AB4" s="280"/>
      <c r="AC4" s="280"/>
      <c r="AD4" s="280"/>
      <c r="AE4" s="456"/>
      <c r="AF4" s="456"/>
    </row>
    <row r="5" spans="1:35" s="276" customFormat="1" x14ac:dyDescent="0.35">
      <c r="A5" s="287" t="s">
        <v>4</v>
      </c>
      <c r="B5" s="287"/>
      <c r="C5" s="280">
        <v>101943</v>
      </c>
      <c r="D5" s="280">
        <v>98643</v>
      </c>
      <c r="E5" s="280">
        <v>90201</v>
      </c>
      <c r="F5" s="280">
        <v>87591</v>
      </c>
      <c r="G5" s="280">
        <v>87468</v>
      </c>
      <c r="H5" s="280">
        <v>91080</v>
      </c>
      <c r="I5" s="280">
        <v>91494</v>
      </c>
      <c r="J5" s="309">
        <v>91137</v>
      </c>
      <c r="K5" s="282">
        <v>-8.56</v>
      </c>
      <c r="L5" s="282">
        <v>-2.9</v>
      </c>
      <c r="M5" s="282">
        <v>-0.14000000000000001</v>
      </c>
      <c r="N5" s="282">
        <v>4.13</v>
      </c>
      <c r="O5" s="282">
        <v>0.45</v>
      </c>
      <c r="P5" s="281">
        <v>-0.39</v>
      </c>
      <c r="Q5" s="567"/>
      <c r="R5" s="567"/>
      <c r="W5" s="291"/>
      <c r="X5" s="291"/>
      <c r="Y5" s="291"/>
      <c r="Z5" s="291"/>
      <c r="AA5" s="291"/>
      <c r="AB5" s="280"/>
      <c r="AC5" s="280"/>
      <c r="AD5" s="280"/>
      <c r="AE5" s="456"/>
      <c r="AF5" s="456"/>
    </row>
    <row r="6" spans="1:35" s="276" customFormat="1" x14ac:dyDescent="0.35">
      <c r="A6" s="287" t="s">
        <v>5</v>
      </c>
      <c r="B6" s="287"/>
      <c r="C6" s="280">
        <v>20976</v>
      </c>
      <c r="D6" s="280">
        <v>20394</v>
      </c>
      <c r="E6" s="280">
        <v>18180</v>
      </c>
      <c r="F6" s="280">
        <v>18759</v>
      </c>
      <c r="G6" s="280">
        <v>18660</v>
      </c>
      <c r="H6" s="280">
        <v>19338</v>
      </c>
      <c r="I6" s="280">
        <v>18936</v>
      </c>
      <c r="J6" s="309">
        <v>19860</v>
      </c>
      <c r="K6" s="282">
        <v>-10.86</v>
      </c>
      <c r="L6" s="282">
        <v>3.18</v>
      </c>
      <c r="M6" s="282">
        <v>-0.53</v>
      </c>
      <c r="N6" s="282">
        <v>3.64</v>
      </c>
      <c r="O6" s="282">
        <v>-2.0699999999999998</v>
      </c>
      <c r="P6" s="281">
        <v>4.8600000000000003</v>
      </c>
      <c r="Q6" s="567"/>
      <c r="R6" s="567"/>
      <c r="W6" s="291"/>
      <c r="X6" s="291"/>
      <c r="Y6" s="291"/>
      <c r="Z6" s="291"/>
      <c r="AA6" s="291"/>
      <c r="AB6" s="280"/>
      <c r="AC6" s="280"/>
      <c r="AD6" s="280"/>
      <c r="AE6" s="456"/>
      <c r="AF6" s="456"/>
    </row>
    <row r="7" spans="1:35" s="276" customFormat="1" x14ac:dyDescent="0.35">
      <c r="A7" s="287" t="s">
        <v>6</v>
      </c>
      <c r="B7" s="287"/>
      <c r="C7" s="280">
        <v>12660</v>
      </c>
      <c r="D7" s="280">
        <v>12576</v>
      </c>
      <c r="E7" s="280">
        <v>12354</v>
      </c>
      <c r="F7" s="280">
        <v>12489</v>
      </c>
      <c r="G7" s="280">
        <v>12147</v>
      </c>
      <c r="H7" s="280">
        <v>12918</v>
      </c>
      <c r="I7" s="280">
        <v>13191</v>
      </c>
      <c r="J7" s="309">
        <v>13536</v>
      </c>
      <c r="K7" s="282">
        <v>-1.76</v>
      </c>
      <c r="L7" s="282">
        <v>1.08</v>
      </c>
      <c r="M7" s="282">
        <v>-2.73</v>
      </c>
      <c r="N7" s="282">
        <v>6.36</v>
      </c>
      <c r="O7" s="282">
        <v>2.11</v>
      </c>
      <c r="P7" s="281">
        <v>2.61</v>
      </c>
      <c r="Q7" s="567"/>
      <c r="R7" s="567"/>
      <c r="W7" s="291"/>
      <c r="X7" s="291"/>
      <c r="Y7" s="291"/>
      <c r="Z7" s="291"/>
      <c r="AA7" s="291"/>
      <c r="AB7" s="280"/>
      <c r="AC7" s="280"/>
      <c r="AD7" s="280"/>
      <c r="AE7" s="456"/>
      <c r="AF7" s="456"/>
      <c r="AI7" s="276" t="s">
        <v>32</v>
      </c>
    </row>
    <row r="8" spans="1:35" s="276" customFormat="1" x14ac:dyDescent="0.35">
      <c r="A8" s="287" t="s">
        <v>98</v>
      </c>
      <c r="B8" s="287">
        <v>1</v>
      </c>
      <c r="C8" s="280">
        <v>6753</v>
      </c>
      <c r="D8" s="280">
        <v>6486</v>
      </c>
      <c r="E8" s="280">
        <v>6177</v>
      </c>
      <c r="F8" s="280">
        <v>6213</v>
      </c>
      <c r="G8" s="280">
        <v>6105</v>
      </c>
      <c r="H8" s="280">
        <v>6468</v>
      </c>
      <c r="I8" s="280">
        <v>6390</v>
      </c>
      <c r="J8" s="309">
        <v>6456</v>
      </c>
      <c r="K8" s="282">
        <v>-4.78</v>
      </c>
      <c r="L8" s="282">
        <v>0.57999999999999996</v>
      </c>
      <c r="M8" s="282">
        <v>-1.71</v>
      </c>
      <c r="N8" s="282">
        <v>5.93</v>
      </c>
      <c r="O8" s="282">
        <v>-1.2</v>
      </c>
      <c r="P8" s="281">
        <v>1.03</v>
      </c>
      <c r="Q8" s="567"/>
      <c r="R8" s="567"/>
      <c r="W8" s="291"/>
      <c r="X8" s="291"/>
      <c r="Y8" s="291"/>
      <c r="Z8" s="291"/>
      <c r="AA8" s="291"/>
      <c r="AB8" s="280"/>
      <c r="AC8" s="280"/>
      <c r="AD8" s="280"/>
      <c r="AE8" s="456"/>
      <c r="AF8" s="456"/>
    </row>
    <row r="9" spans="1:35" s="276" customFormat="1" x14ac:dyDescent="0.35">
      <c r="A9" s="287" t="s">
        <v>8</v>
      </c>
      <c r="B9" s="287"/>
      <c r="C9" s="280">
        <v>15651</v>
      </c>
      <c r="D9" s="280">
        <v>15510</v>
      </c>
      <c r="E9" s="280">
        <v>13842</v>
      </c>
      <c r="F9" s="280">
        <v>13305</v>
      </c>
      <c r="G9" s="280">
        <v>12534</v>
      </c>
      <c r="H9" s="280">
        <v>13176</v>
      </c>
      <c r="I9" s="280">
        <v>13422</v>
      </c>
      <c r="J9" s="309">
        <v>14097</v>
      </c>
      <c r="K9" s="282">
        <v>-10.75</v>
      </c>
      <c r="L9" s="282">
        <v>-3.89</v>
      </c>
      <c r="M9" s="282">
        <v>-5.79</v>
      </c>
      <c r="N9" s="282">
        <v>5.1100000000000003</v>
      </c>
      <c r="O9" s="282">
        <v>1.86</v>
      </c>
      <c r="P9" s="281">
        <v>5.03</v>
      </c>
      <c r="Q9" s="567"/>
      <c r="R9" s="567"/>
      <c r="W9" s="291"/>
      <c r="X9" s="291"/>
      <c r="Y9" s="291"/>
      <c r="Z9" s="291"/>
      <c r="AA9" s="291"/>
      <c r="AB9" s="280"/>
      <c r="AC9" s="280"/>
      <c r="AD9" s="280"/>
      <c r="AE9" s="456"/>
      <c r="AF9" s="456"/>
    </row>
    <row r="10" spans="1:35" s="276" customFormat="1" x14ac:dyDescent="0.35">
      <c r="A10" s="287" t="s">
        <v>20</v>
      </c>
      <c r="B10" s="287"/>
      <c r="C10" s="280">
        <v>44997</v>
      </c>
      <c r="D10" s="280">
        <v>44598</v>
      </c>
      <c r="E10" s="280">
        <v>40068</v>
      </c>
      <c r="F10" s="280">
        <v>39045</v>
      </c>
      <c r="G10" s="280">
        <v>38700</v>
      </c>
      <c r="H10" s="280">
        <v>40983</v>
      </c>
      <c r="I10" s="280">
        <v>40518</v>
      </c>
      <c r="J10" s="309">
        <v>41670</v>
      </c>
      <c r="K10" s="282">
        <v>-10.16</v>
      </c>
      <c r="L10" s="282">
        <v>-2.56</v>
      </c>
      <c r="M10" s="282">
        <v>-0.88</v>
      </c>
      <c r="N10" s="282">
        <v>5.9</v>
      </c>
      <c r="O10" s="282">
        <v>-1.1299999999999999</v>
      </c>
      <c r="P10" s="281">
        <v>2.84</v>
      </c>
      <c r="Q10" s="567"/>
      <c r="R10" s="567"/>
      <c r="W10" s="291"/>
      <c r="X10" s="291"/>
      <c r="Y10" s="291"/>
      <c r="Z10" s="291"/>
      <c r="AA10" s="291"/>
      <c r="AB10" s="280"/>
      <c r="AC10" s="280"/>
      <c r="AD10" s="280"/>
      <c r="AE10" s="456"/>
      <c r="AF10" s="456"/>
    </row>
    <row r="11" spans="1:35" s="276" customFormat="1" x14ac:dyDescent="0.35">
      <c r="A11" s="287" t="s">
        <v>19</v>
      </c>
      <c r="B11" s="287"/>
      <c r="C11" s="280">
        <v>9345</v>
      </c>
      <c r="D11" s="280">
        <v>9072</v>
      </c>
      <c r="E11" s="280">
        <v>8634</v>
      </c>
      <c r="F11" s="280">
        <v>8949</v>
      </c>
      <c r="G11" s="280">
        <v>8949</v>
      </c>
      <c r="H11" s="280">
        <v>9282</v>
      </c>
      <c r="I11" s="280">
        <v>9390</v>
      </c>
      <c r="J11" s="309">
        <v>9414</v>
      </c>
      <c r="K11" s="282">
        <v>-4.83</v>
      </c>
      <c r="L11" s="282">
        <v>3.62</v>
      </c>
      <c r="M11" s="282">
        <v>0.02</v>
      </c>
      <c r="N11" s="282">
        <v>3.71</v>
      </c>
      <c r="O11" s="282">
        <v>1.1599999999999999</v>
      </c>
      <c r="P11" s="281">
        <v>0.25</v>
      </c>
      <c r="Q11" s="567"/>
      <c r="R11" s="567"/>
      <c r="W11" s="291"/>
      <c r="X11" s="291"/>
      <c r="Y11" s="291"/>
      <c r="Z11" s="291"/>
      <c r="AA11" s="291"/>
      <c r="AB11" s="280"/>
      <c r="AC11" s="280"/>
      <c r="AD11" s="280"/>
      <c r="AE11" s="456"/>
      <c r="AF11" s="456"/>
    </row>
    <row r="12" spans="1:35" s="276" customFormat="1" x14ac:dyDescent="0.35">
      <c r="A12" s="287" t="s">
        <v>99</v>
      </c>
      <c r="B12" s="287">
        <v>2</v>
      </c>
      <c r="C12" s="280">
        <v>65619</v>
      </c>
      <c r="D12" s="280">
        <v>62577</v>
      </c>
      <c r="E12" s="280">
        <v>56094</v>
      </c>
      <c r="F12" s="280">
        <v>56451</v>
      </c>
      <c r="G12" s="280">
        <v>56154</v>
      </c>
      <c r="H12" s="280">
        <v>58014</v>
      </c>
      <c r="I12" s="280">
        <v>58875</v>
      </c>
      <c r="J12" s="309">
        <v>59751</v>
      </c>
      <c r="K12" s="282">
        <v>-10.36</v>
      </c>
      <c r="L12" s="282">
        <v>0.63</v>
      </c>
      <c r="M12" s="282">
        <v>-0.52</v>
      </c>
      <c r="N12" s="282">
        <v>3.31</v>
      </c>
      <c r="O12" s="282">
        <v>1.48</v>
      </c>
      <c r="P12" s="281">
        <v>1.48</v>
      </c>
      <c r="Q12" s="567"/>
      <c r="R12" s="567"/>
      <c r="W12" s="291"/>
      <c r="X12" s="291"/>
      <c r="Y12" s="291"/>
      <c r="Z12" s="291"/>
      <c r="AA12" s="291"/>
      <c r="AB12" s="280"/>
      <c r="AC12" s="280"/>
      <c r="AD12" s="280"/>
      <c r="AE12" s="459"/>
      <c r="AF12" s="459"/>
    </row>
    <row r="13" spans="1:35" s="276" customFormat="1" x14ac:dyDescent="0.35">
      <c r="A13" s="287" t="s">
        <v>10</v>
      </c>
      <c r="B13" s="287"/>
      <c r="C13" s="280">
        <v>140241</v>
      </c>
      <c r="D13" s="280">
        <v>139476</v>
      </c>
      <c r="E13" s="280">
        <v>125448</v>
      </c>
      <c r="F13" s="280">
        <v>126072</v>
      </c>
      <c r="G13" s="280">
        <v>125766</v>
      </c>
      <c r="H13" s="280">
        <v>126558</v>
      </c>
      <c r="I13" s="280">
        <v>127245</v>
      </c>
      <c r="J13" s="309">
        <v>126738</v>
      </c>
      <c r="K13" s="282">
        <v>-10.06</v>
      </c>
      <c r="L13" s="282">
        <v>0.5</v>
      </c>
      <c r="M13" s="282">
        <v>-0.24</v>
      </c>
      <c r="N13" s="282">
        <v>0.63</v>
      </c>
      <c r="O13" s="282">
        <v>0.54</v>
      </c>
      <c r="P13" s="281">
        <v>-0.39</v>
      </c>
      <c r="Q13" s="567"/>
      <c r="R13" s="567"/>
      <c r="W13" s="291"/>
      <c r="X13" s="291"/>
      <c r="Y13" s="291"/>
      <c r="Z13" s="291"/>
      <c r="AA13" s="291"/>
      <c r="AB13" s="280"/>
      <c r="AC13" s="280"/>
      <c r="AD13" s="280"/>
      <c r="AE13" s="459"/>
      <c r="AF13" s="459"/>
    </row>
    <row r="14" spans="1:35" s="276" customFormat="1" x14ac:dyDescent="0.35">
      <c r="A14" s="287" t="s">
        <v>11</v>
      </c>
      <c r="B14" s="287"/>
      <c r="C14" s="280">
        <v>30123</v>
      </c>
      <c r="D14" s="280">
        <v>29787</v>
      </c>
      <c r="E14" s="280">
        <v>28020</v>
      </c>
      <c r="F14" s="280">
        <v>26997</v>
      </c>
      <c r="G14" s="280">
        <v>26208</v>
      </c>
      <c r="H14" s="280">
        <v>26961</v>
      </c>
      <c r="I14" s="280">
        <v>26511</v>
      </c>
      <c r="J14" s="309">
        <v>25872</v>
      </c>
      <c r="K14" s="282">
        <v>-5.93</v>
      </c>
      <c r="L14" s="282">
        <v>-3.65</v>
      </c>
      <c r="M14" s="282">
        <v>-2.92</v>
      </c>
      <c r="N14" s="282">
        <v>2.87</v>
      </c>
      <c r="O14" s="282">
        <v>-1.66</v>
      </c>
      <c r="P14" s="281">
        <v>-2.41</v>
      </c>
      <c r="Q14" s="567"/>
      <c r="R14" s="567"/>
      <c r="W14" s="291"/>
      <c r="X14" s="291"/>
      <c r="Y14" s="291"/>
      <c r="Z14" s="291"/>
      <c r="AA14" s="291"/>
      <c r="AB14" s="280"/>
      <c r="AC14" s="280"/>
      <c r="AD14" s="280"/>
      <c r="AE14" s="459"/>
      <c r="AF14" s="459"/>
    </row>
    <row r="15" spans="1:35" s="276" customFormat="1" x14ac:dyDescent="0.35">
      <c r="A15" s="287" t="s">
        <v>12</v>
      </c>
      <c r="B15" s="287"/>
      <c r="C15" s="280">
        <v>7674</v>
      </c>
      <c r="D15" s="280">
        <v>7839</v>
      </c>
      <c r="E15" s="280">
        <v>6789</v>
      </c>
      <c r="F15" s="280">
        <v>6609</v>
      </c>
      <c r="G15" s="280">
        <v>6543</v>
      </c>
      <c r="H15" s="280">
        <v>6711</v>
      </c>
      <c r="I15" s="280">
        <v>6687</v>
      </c>
      <c r="J15" s="309">
        <v>6438</v>
      </c>
      <c r="K15" s="282">
        <v>-13.41</v>
      </c>
      <c r="L15" s="282">
        <v>-2.65</v>
      </c>
      <c r="M15" s="282">
        <v>-1</v>
      </c>
      <c r="N15" s="282">
        <v>2.5499999999999998</v>
      </c>
      <c r="O15" s="282">
        <v>-0.35</v>
      </c>
      <c r="P15" s="281">
        <v>-3.73</v>
      </c>
      <c r="Q15" s="567"/>
      <c r="R15" s="567"/>
      <c r="W15" s="291"/>
      <c r="X15" s="291"/>
      <c r="Y15" s="291"/>
      <c r="Z15" s="291"/>
      <c r="AA15" s="291"/>
      <c r="AB15" s="280"/>
      <c r="AC15" s="280"/>
      <c r="AD15" s="280"/>
      <c r="AE15" s="459"/>
      <c r="AF15" s="459"/>
      <c r="AH15" s="298"/>
    </row>
    <row r="16" spans="1:35" s="276" customFormat="1" x14ac:dyDescent="0.35">
      <c r="A16" s="287" t="s">
        <v>13</v>
      </c>
      <c r="B16" s="287"/>
      <c r="C16" s="280">
        <v>22245</v>
      </c>
      <c r="D16" s="280">
        <v>22233</v>
      </c>
      <c r="E16" s="280">
        <v>21099</v>
      </c>
      <c r="F16" s="280">
        <v>21309</v>
      </c>
      <c r="G16" s="280">
        <v>21924</v>
      </c>
      <c r="H16" s="280">
        <v>22047</v>
      </c>
      <c r="I16" s="280">
        <v>22797</v>
      </c>
      <c r="J16" s="309">
        <v>23022</v>
      </c>
      <c r="K16" s="282">
        <v>-5.0999999999999996</v>
      </c>
      <c r="L16" s="282">
        <v>1</v>
      </c>
      <c r="M16" s="282">
        <v>2.89</v>
      </c>
      <c r="N16" s="282">
        <v>0.55000000000000004</v>
      </c>
      <c r="O16" s="282">
        <v>3.4</v>
      </c>
      <c r="P16" s="281">
        <v>0.98</v>
      </c>
      <c r="Q16" s="567"/>
      <c r="R16" s="567"/>
      <c r="W16" s="291"/>
      <c r="X16" s="291"/>
      <c r="Y16" s="291"/>
      <c r="Z16" s="291"/>
      <c r="AA16" s="291"/>
      <c r="AB16" s="280"/>
      <c r="AC16" s="280"/>
      <c r="AD16" s="280"/>
      <c r="AE16" s="459"/>
      <c r="AF16" s="459"/>
    </row>
    <row r="17" spans="1:33" s="276" customFormat="1" x14ac:dyDescent="0.35">
      <c r="A17" s="287" t="s">
        <v>14</v>
      </c>
      <c r="B17" s="287"/>
      <c r="C17" s="280">
        <v>11748</v>
      </c>
      <c r="D17" s="280">
        <v>11586</v>
      </c>
      <c r="E17" s="280">
        <v>10974</v>
      </c>
      <c r="F17" s="280">
        <v>11379</v>
      </c>
      <c r="G17" s="280">
        <v>11277</v>
      </c>
      <c r="H17" s="280">
        <v>11487</v>
      </c>
      <c r="I17" s="280">
        <v>11454</v>
      </c>
      <c r="J17" s="309">
        <v>11481</v>
      </c>
      <c r="K17" s="282">
        <v>-5.28</v>
      </c>
      <c r="L17" s="282">
        <v>3.69</v>
      </c>
      <c r="M17" s="282">
        <v>-0.9</v>
      </c>
      <c r="N17" s="282">
        <v>1.88</v>
      </c>
      <c r="O17" s="282">
        <v>-0.28000000000000003</v>
      </c>
      <c r="P17" s="281">
        <v>0.24</v>
      </c>
      <c r="Q17" s="567"/>
      <c r="R17" s="567"/>
      <c r="W17" s="291"/>
      <c r="X17" s="291"/>
      <c r="Y17" s="291"/>
      <c r="Z17" s="291"/>
      <c r="AA17" s="291"/>
      <c r="AB17" s="280"/>
      <c r="AC17" s="280"/>
      <c r="AD17" s="280"/>
      <c r="AE17" s="459"/>
      <c r="AF17" s="459"/>
    </row>
    <row r="18" spans="1:33" s="276" customFormat="1" x14ac:dyDescent="0.35">
      <c r="A18" s="287" t="s">
        <v>15</v>
      </c>
      <c r="B18" s="287"/>
      <c r="C18" s="280">
        <v>24024</v>
      </c>
      <c r="D18" s="280">
        <v>23880</v>
      </c>
      <c r="E18" s="280">
        <v>21945</v>
      </c>
      <c r="F18" s="280">
        <v>21294</v>
      </c>
      <c r="G18" s="280">
        <v>20028</v>
      </c>
      <c r="H18" s="280">
        <v>20937</v>
      </c>
      <c r="I18" s="280">
        <v>20922</v>
      </c>
      <c r="J18" s="309">
        <v>21513</v>
      </c>
      <c r="K18" s="282">
        <v>-8.1</v>
      </c>
      <c r="L18" s="282">
        <v>-2.97</v>
      </c>
      <c r="M18" s="282">
        <v>-5.95</v>
      </c>
      <c r="N18" s="282">
        <v>4.54</v>
      </c>
      <c r="O18" s="282">
        <v>-7.0000000000000007E-2</v>
      </c>
      <c r="P18" s="281">
        <v>2.81</v>
      </c>
      <c r="Q18" s="567"/>
      <c r="R18" s="567"/>
      <c r="W18" s="291"/>
      <c r="X18" s="291"/>
      <c r="Y18" s="291"/>
      <c r="Z18" s="291"/>
      <c r="AA18" s="291"/>
      <c r="AB18" s="280"/>
      <c r="AC18" s="280"/>
      <c r="AD18" s="280"/>
      <c r="AE18" s="459"/>
      <c r="AF18" s="459"/>
    </row>
    <row r="19" spans="1:33" s="276" customFormat="1" x14ac:dyDescent="0.35">
      <c r="A19" s="287" t="s">
        <v>16</v>
      </c>
      <c r="B19" s="370"/>
      <c r="C19" s="299">
        <v>11430</v>
      </c>
      <c r="D19" s="299">
        <v>11325</v>
      </c>
      <c r="E19" s="299">
        <v>10470</v>
      </c>
      <c r="F19" s="299">
        <v>10608</v>
      </c>
      <c r="G19" s="299">
        <v>10644</v>
      </c>
      <c r="H19" s="280">
        <v>11070</v>
      </c>
      <c r="I19" s="280">
        <v>11334</v>
      </c>
      <c r="J19" s="309">
        <v>11586</v>
      </c>
      <c r="K19" s="282">
        <v>-7.55</v>
      </c>
      <c r="L19" s="282">
        <v>1.31</v>
      </c>
      <c r="M19" s="282">
        <v>0.35</v>
      </c>
      <c r="N19" s="282">
        <v>3.99</v>
      </c>
      <c r="O19" s="282">
        <v>2.38</v>
      </c>
      <c r="P19" s="281">
        <v>2.23</v>
      </c>
      <c r="Q19" s="567"/>
      <c r="R19" s="567"/>
      <c r="W19" s="291"/>
      <c r="X19" s="291"/>
      <c r="Y19" s="291"/>
      <c r="Z19" s="291"/>
      <c r="AA19" s="291"/>
      <c r="AB19" s="280"/>
      <c r="AC19" s="280"/>
      <c r="AD19" s="280"/>
      <c r="AE19" s="459"/>
      <c r="AF19" s="459"/>
    </row>
    <row r="20" spans="1:33" s="276" customFormat="1" x14ac:dyDescent="0.35">
      <c r="A20" s="302" t="s">
        <v>17</v>
      </c>
      <c r="B20" s="302">
        <v>3</v>
      </c>
      <c r="C20" s="303">
        <v>610032</v>
      </c>
      <c r="D20" s="303">
        <v>598758</v>
      </c>
      <c r="E20" s="303">
        <v>545721</v>
      </c>
      <c r="F20" s="303">
        <v>540882</v>
      </c>
      <c r="G20" s="303">
        <v>535545</v>
      </c>
      <c r="H20" s="308">
        <v>552879</v>
      </c>
      <c r="I20" s="308">
        <v>556647</v>
      </c>
      <c r="J20" s="304">
        <v>560307</v>
      </c>
      <c r="K20" s="529">
        <v>-8.86</v>
      </c>
      <c r="L20" s="306">
        <v>-0.89</v>
      </c>
      <c r="M20" s="306">
        <v>-0.99</v>
      </c>
      <c r="N20" s="306">
        <v>3.24</v>
      </c>
      <c r="O20" s="306">
        <v>0.68</v>
      </c>
      <c r="P20" s="306">
        <v>0.65</v>
      </c>
      <c r="Q20" s="567"/>
      <c r="R20" s="567"/>
      <c r="W20" s="291"/>
      <c r="X20" s="291"/>
      <c r="Y20" s="291"/>
      <c r="Z20" s="291"/>
      <c r="AA20" s="291"/>
      <c r="AB20" s="303"/>
      <c r="AC20" s="303"/>
      <c r="AD20" s="303"/>
      <c r="AE20" s="460"/>
      <c r="AF20" s="460"/>
    </row>
    <row r="21" spans="1:33" s="276" customFormat="1" x14ac:dyDescent="0.35">
      <c r="A21" s="287" t="s">
        <v>128</v>
      </c>
      <c r="B21" s="287"/>
      <c r="C21" s="280">
        <v>521583</v>
      </c>
      <c r="D21" s="280">
        <v>511452</v>
      </c>
      <c r="E21" s="280">
        <v>463731</v>
      </c>
      <c r="F21" s="280">
        <v>457191</v>
      </c>
      <c r="G21" s="280">
        <v>451680</v>
      </c>
      <c r="H21" s="280">
        <v>466134</v>
      </c>
      <c r="I21" s="280">
        <v>468267</v>
      </c>
      <c r="J21" s="309">
        <v>469863</v>
      </c>
      <c r="K21" s="282">
        <v>-9.33</v>
      </c>
      <c r="L21" s="281">
        <v>-1.41</v>
      </c>
      <c r="M21" s="281">
        <v>-1.21</v>
      </c>
      <c r="N21" s="281">
        <v>3.2</v>
      </c>
      <c r="O21" s="282">
        <v>0.45</v>
      </c>
      <c r="P21" s="281">
        <v>0.34</v>
      </c>
      <c r="Q21" s="567"/>
      <c r="R21" s="567"/>
      <c r="W21" s="291"/>
      <c r="X21" s="291"/>
      <c r="Y21" s="291"/>
      <c r="Z21" s="291"/>
      <c r="AA21" s="291"/>
      <c r="AB21" s="280"/>
      <c r="AC21" s="280"/>
      <c r="AD21" s="280"/>
      <c r="AE21" s="456"/>
      <c r="AF21" s="456"/>
    </row>
    <row r="22" spans="1:33" s="276" customFormat="1" x14ac:dyDescent="0.35">
      <c r="A22" s="287" t="s">
        <v>129</v>
      </c>
      <c r="B22" s="287"/>
      <c r="C22" s="280">
        <v>88407</v>
      </c>
      <c r="D22" s="280">
        <v>87186</v>
      </c>
      <c r="E22" s="280">
        <v>81711</v>
      </c>
      <c r="F22" s="280">
        <v>83490</v>
      </c>
      <c r="G22" s="280">
        <v>83601</v>
      </c>
      <c r="H22" s="280">
        <v>86142</v>
      </c>
      <c r="I22" s="280">
        <v>87105</v>
      </c>
      <c r="J22" s="309">
        <v>88902</v>
      </c>
      <c r="K22" s="282">
        <v>-6.28</v>
      </c>
      <c r="L22" s="281">
        <v>2.1800000000000002</v>
      </c>
      <c r="M22" s="281">
        <v>0.13</v>
      </c>
      <c r="N22" s="281">
        <v>3.04</v>
      </c>
      <c r="O22" s="282">
        <v>1.1100000000000001</v>
      </c>
      <c r="P22" s="281">
        <v>2.06</v>
      </c>
      <c r="Q22" s="567"/>
      <c r="R22" s="567"/>
      <c r="W22" s="291"/>
      <c r="X22" s="291"/>
      <c r="Y22" s="291"/>
      <c r="Z22" s="291"/>
      <c r="AA22" s="291"/>
      <c r="AB22" s="280"/>
      <c r="AC22" s="280"/>
      <c r="AD22" s="280"/>
      <c r="AE22" s="456"/>
      <c r="AF22" s="456"/>
    </row>
    <row r="23" spans="1:33" x14ac:dyDescent="0.35">
      <c r="A23" s="366" t="s">
        <v>61</v>
      </c>
      <c r="B23" s="366"/>
      <c r="C23" s="367">
        <v>42</v>
      </c>
      <c r="D23" s="299">
        <v>123</v>
      </c>
      <c r="E23" s="299">
        <v>279</v>
      </c>
      <c r="F23" s="299">
        <v>201</v>
      </c>
      <c r="G23" s="299">
        <v>261</v>
      </c>
      <c r="H23" s="299">
        <v>603</v>
      </c>
      <c r="I23" s="299">
        <v>1275</v>
      </c>
      <c r="J23" s="310">
        <v>1545</v>
      </c>
      <c r="K23" s="530">
        <v>127.87</v>
      </c>
      <c r="L23" s="300">
        <v>-28.06</v>
      </c>
      <c r="M23" s="300">
        <v>31</v>
      </c>
      <c r="N23" s="300">
        <v>130.15</v>
      </c>
      <c r="O23" s="300">
        <v>111.44</v>
      </c>
      <c r="P23" s="300">
        <v>21.09</v>
      </c>
      <c r="Q23" s="567"/>
      <c r="R23" s="567"/>
      <c r="W23" s="291"/>
      <c r="X23" s="291"/>
      <c r="Y23" s="291"/>
      <c r="Z23" s="291"/>
      <c r="AA23" s="291"/>
      <c r="AB23" s="457"/>
      <c r="AC23" s="457"/>
      <c r="AD23" s="457"/>
      <c r="AE23" s="457"/>
      <c r="AF23" s="457"/>
    </row>
    <row r="24" spans="1:33" s="276" customFormat="1" x14ac:dyDescent="0.35">
      <c r="A24" s="371" t="s">
        <v>114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13"/>
    </row>
    <row r="25" spans="1:33" x14ac:dyDescent="0.35">
      <c r="A25" s="571" t="s">
        <v>107</v>
      </c>
      <c r="B25" s="571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376"/>
      <c r="Y25" s="376"/>
      <c r="Z25" s="374"/>
      <c r="AA25" s="374"/>
      <c r="AB25" s="374"/>
      <c r="AC25" s="374"/>
      <c r="AD25" s="374"/>
      <c r="AE25" s="374"/>
      <c r="AF25" s="374"/>
    </row>
    <row r="26" spans="1:33" x14ac:dyDescent="0.35">
      <c r="A26" s="466" t="s">
        <v>111</v>
      </c>
      <c r="B26" s="455"/>
      <c r="C26" s="455"/>
      <c r="D26" s="522"/>
      <c r="E26" s="455"/>
      <c r="F26" s="455"/>
      <c r="G26" s="455"/>
      <c r="H26" s="522"/>
      <c r="I26" s="522"/>
      <c r="J26" s="522"/>
      <c r="K26" s="455"/>
      <c r="L26" s="522"/>
      <c r="M26" s="522"/>
      <c r="N26" s="522"/>
      <c r="O26" s="522"/>
      <c r="P26" s="455"/>
      <c r="Q26" s="455"/>
      <c r="R26" s="455"/>
      <c r="S26" s="455"/>
      <c r="T26" s="455"/>
      <c r="U26" s="455"/>
      <c r="V26" s="455"/>
      <c r="W26" s="455"/>
      <c r="X26" s="376"/>
      <c r="Y26" s="376"/>
      <c r="Z26" s="374"/>
      <c r="AA26" s="374"/>
      <c r="AB26" s="374"/>
      <c r="AC26" s="374"/>
      <c r="AD26" s="374"/>
      <c r="AE26" s="374"/>
      <c r="AF26" s="374"/>
    </row>
    <row r="27" spans="1:33" s="276" customFormat="1" x14ac:dyDescent="0.35">
      <c r="A27" s="572" t="s">
        <v>46</v>
      </c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313"/>
    </row>
    <row r="28" spans="1:33" s="276" customFormat="1" x14ac:dyDescent="0.35">
      <c r="A28" s="371" t="s">
        <v>47</v>
      </c>
      <c r="B28" s="371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</row>
    <row r="29" spans="1:33" x14ac:dyDescent="0.35">
      <c r="A29" s="371" t="s">
        <v>59</v>
      </c>
      <c r="B29" s="371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5"/>
    </row>
    <row r="30" spans="1:33" ht="17.25" x14ac:dyDescent="0.4">
      <c r="A30" s="372" t="s">
        <v>96</v>
      </c>
      <c r="B30" s="316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5"/>
      <c r="Y30" s="315"/>
      <c r="Z30" s="314"/>
      <c r="AA30" s="314"/>
      <c r="AB30" s="314"/>
      <c r="AC30" s="314"/>
      <c r="AD30" s="314"/>
      <c r="AE30" s="314"/>
      <c r="AF30" s="314"/>
    </row>
    <row r="31" spans="1:33" x14ac:dyDescent="0.35">
      <c r="A31" s="318"/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20"/>
      <c r="Q31" s="319"/>
      <c r="R31" s="319"/>
      <c r="S31" s="319"/>
      <c r="T31" s="318"/>
      <c r="U31" s="318"/>
      <c r="V31" s="318"/>
      <c r="W31" s="319"/>
      <c r="X31" s="319"/>
      <c r="Y31" s="319"/>
      <c r="Z31" s="318"/>
      <c r="AA31" s="318"/>
      <c r="AB31" s="318"/>
      <c r="AC31" s="318"/>
      <c r="AD31" s="318"/>
      <c r="AE31" s="318"/>
      <c r="AF31" s="321"/>
    </row>
    <row r="32" spans="1:33" x14ac:dyDescent="0.35">
      <c r="A32" s="318"/>
      <c r="B32" s="318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20"/>
      <c r="Q32" s="319"/>
      <c r="R32" s="319"/>
      <c r="S32" s="319"/>
      <c r="T32" s="318"/>
      <c r="U32" s="318"/>
      <c r="V32" s="318"/>
      <c r="W32" s="319"/>
      <c r="X32" s="319"/>
      <c r="Y32" s="319"/>
      <c r="Z32" s="318"/>
      <c r="AA32" s="318"/>
      <c r="AB32" s="318"/>
      <c r="AC32" s="318"/>
      <c r="AD32" s="318"/>
      <c r="AE32" s="318"/>
      <c r="AF32" s="318"/>
    </row>
    <row r="33" spans="1:35" x14ac:dyDescent="0.35">
      <c r="A33" s="322"/>
      <c r="B33" s="322"/>
      <c r="C33" s="276"/>
      <c r="D33" s="276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2"/>
      <c r="Q33" s="276"/>
      <c r="R33" s="319"/>
      <c r="S33" s="319"/>
      <c r="T33" s="318"/>
      <c r="U33" s="318"/>
      <c r="V33" s="318"/>
      <c r="W33" s="319"/>
      <c r="X33" s="319"/>
      <c r="Y33" s="319"/>
      <c r="Z33" s="318"/>
      <c r="AA33" s="318"/>
      <c r="AB33" s="318"/>
      <c r="AC33" s="318"/>
      <c r="AD33" s="318"/>
      <c r="AE33" s="318"/>
      <c r="AF33" s="318"/>
    </row>
    <row r="34" spans="1:35" x14ac:dyDescent="0.35">
      <c r="A34" s="324"/>
      <c r="B34" s="324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20"/>
      <c r="Q34" s="319"/>
      <c r="R34" s="319"/>
      <c r="S34" s="319"/>
      <c r="T34" s="318"/>
      <c r="U34" s="318"/>
      <c r="V34" s="318"/>
      <c r="W34" s="319"/>
      <c r="X34" s="319"/>
      <c r="Y34" s="319"/>
      <c r="Z34" s="318"/>
      <c r="AA34" s="318"/>
      <c r="AB34" s="318"/>
      <c r="AC34" s="318"/>
      <c r="AD34" s="318"/>
      <c r="AE34" s="318"/>
      <c r="AF34" s="318"/>
    </row>
    <row r="35" spans="1:35" x14ac:dyDescent="0.35">
      <c r="A35" s="318"/>
      <c r="B35" s="318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25"/>
      <c r="Q35" s="318"/>
      <c r="R35" s="318"/>
      <c r="S35" s="318"/>
      <c r="T35" s="318"/>
      <c r="U35" s="318"/>
      <c r="V35" s="318"/>
      <c r="W35" s="319"/>
      <c r="X35" s="319"/>
      <c r="Y35" s="319"/>
      <c r="Z35" s="318"/>
      <c r="AA35" s="318"/>
      <c r="AB35" s="318"/>
      <c r="AC35" s="318"/>
      <c r="AD35" s="318"/>
      <c r="AE35" s="318"/>
      <c r="AF35" s="318"/>
    </row>
    <row r="36" spans="1:35" x14ac:dyDescent="0.35">
      <c r="A36" s="318"/>
      <c r="B36" s="318"/>
      <c r="C36" s="319"/>
      <c r="D36" s="319"/>
      <c r="E36" s="319"/>
      <c r="F36" s="319"/>
      <c r="G36" s="326"/>
      <c r="H36" s="326"/>
      <c r="I36" s="326"/>
      <c r="J36" s="326"/>
      <c r="K36" s="326"/>
      <c r="L36" s="326"/>
      <c r="M36" s="326"/>
      <c r="N36" s="326"/>
      <c r="O36" s="326"/>
      <c r="P36" s="320"/>
      <c r="Q36" s="319"/>
      <c r="R36" s="319"/>
      <c r="S36" s="319"/>
      <c r="T36" s="318"/>
      <c r="U36" s="318"/>
      <c r="V36" s="318"/>
      <c r="W36" s="319"/>
      <c r="X36" s="319"/>
      <c r="Y36" s="319"/>
      <c r="Z36" s="318"/>
      <c r="AA36" s="318"/>
      <c r="AB36" s="318"/>
      <c r="AC36" s="318"/>
      <c r="AD36" s="318"/>
      <c r="AE36" s="318"/>
      <c r="AF36" s="318"/>
    </row>
    <row r="37" spans="1:35" x14ac:dyDescent="0.35">
      <c r="A37" s="318"/>
      <c r="B37" s="318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20"/>
      <c r="Q37" s="319"/>
      <c r="R37" s="319"/>
      <c r="S37" s="319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</row>
    <row r="38" spans="1:35" x14ac:dyDescent="0.35">
      <c r="A38" s="318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25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</row>
    <row r="39" spans="1:35" x14ac:dyDescent="0.3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25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</row>
    <row r="40" spans="1:35" x14ac:dyDescent="0.35">
      <c r="X40" s="319"/>
      <c r="Y40" s="319"/>
      <c r="Z40" s="318"/>
      <c r="AA40" s="318"/>
      <c r="AB40" s="318"/>
      <c r="AC40" s="318"/>
      <c r="AD40" s="318"/>
      <c r="AE40" s="318"/>
      <c r="AF40" s="318"/>
    </row>
    <row r="41" spans="1:35" ht="17.25" x14ac:dyDescent="0.4">
      <c r="AH41" s="328"/>
      <c r="AI41" s="328"/>
    </row>
    <row r="42" spans="1:35" x14ac:dyDescent="0.35">
      <c r="G42" s="274"/>
      <c r="H42" s="274"/>
      <c r="I42" s="274"/>
      <c r="J42" s="274"/>
      <c r="K42" s="274"/>
      <c r="L42" s="274"/>
      <c r="M42" s="274"/>
      <c r="N42" s="274"/>
      <c r="O42" s="274"/>
      <c r="P42" s="327"/>
    </row>
    <row r="43" spans="1:35" x14ac:dyDescent="0.35">
      <c r="C43" s="329"/>
      <c r="D43" s="329"/>
      <c r="G43" s="274"/>
      <c r="H43" s="274"/>
      <c r="I43" s="274"/>
      <c r="J43" s="274"/>
      <c r="K43" s="274"/>
      <c r="L43" s="274"/>
      <c r="M43" s="274"/>
      <c r="N43" s="274"/>
      <c r="O43" s="274"/>
      <c r="P43" s="327"/>
    </row>
    <row r="44" spans="1:35" x14ac:dyDescent="0.35">
      <c r="A44" s="330"/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0"/>
      <c r="W44" s="330"/>
      <c r="X44" s="331"/>
      <c r="Y44" s="331"/>
      <c r="Z44" s="332"/>
    </row>
    <row r="45" spans="1:35" ht="17.25" x14ac:dyDescent="0.4">
      <c r="A45" s="333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</row>
    <row r="46" spans="1:35" x14ac:dyDescent="0.35">
      <c r="A46" s="334"/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  <c r="Z46" s="335"/>
      <c r="AA46" s="336"/>
      <c r="AB46" s="336"/>
      <c r="AC46" s="336"/>
    </row>
    <row r="47" spans="1:35" ht="17.25" x14ac:dyDescent="0.4">
      <c r="A47" s="337"/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  <c r="AA47" s="336"/>
      <c r="AB47" s="336"/>
      <c r="AC47" s="336"/>
    </row>
    <row r="48" spans="1:35" ht="17.25" x14ac:dyDescent="0.4">
      <c r="A48" s="337"/>
      <c r="B48" s="337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339"/>
      <c r="U48" s="339"/>
      <c r="V48" s="339"/>
      <c r="W48" s="340"/>
      <c r="X48" s="340"/>
      <c r="Y48" s="340"/>
      <c r="Z48" s="340"/>
      <c r="AA48" s="336"/>
      <c r="AB48" s="337"/>
      <c r="AC48" s="337"/>
      <c r="AD48" s="337"/>
      <c r="AE48" s="337"/>
    </row>
    <row r="49" spans="1:31" ht="17.25" x14ac:dyDescent="0.4">
      <c r="A49" s="337"/>
      <c r="B49" s="337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9"/>
      <c r="U49" s="339"/>
      <c r="V49" s="339"/>
      <c r="W49" s="340"/>
      <c r="X49" s="340"/>
      <c r="Y49" s="340"/>
      <c r="Z49" s="340"/>
      <c r="AA49" s="336"/>
      <c r="AB49" s="337"/>
      <c r="AC49" s="337"/>
      <c r="AD49" s="337"/>
      <c r="AE49" s="337"/>
    </row>
    <row r="50" spans="1:31" ht="17.25" x14ac:dyDescent="0.4">
      <c r="A50" s="337"/>
      <c r="B50" s="337"/>
      <c r="C50" s="338"/>
      <c r="D50" s="338"/>
      <c r="E50" s="338"/>
      <c r="F50" s="338"/>
      <c r="G50" s="341"/>
      <c r="H50" s="341"/>
      <c r="I50" s="341"/>
      <c r="J50" s="341"/>
      <c r="K50" s="341"/>
      <c r="L50" s="341"/>
      <c r="M50" s="341"/>
      <c r="N50" s="341"/>
      <c r="O50" s="341"/>
      <c r="P50" s="338"/>
      <c r="Q50" s="338"/>
      <c r="R50" s="341"/>
      <c r="S50" s="341"/>
      <c r="T50" s="339"/>
      <c r="U50" s="339"/>
      <c r="V50" s="339"/>
      <c r="W50" s="338"/>
      <c r="X50" s="338"/>
      <c r="Y50" s="338"/>
      <c r="Z50" s="341"/>
      <c r="AA50" s="336"/>
      <c r="AB50" s="337"/>
      <c r="AC50" s="337"/>
      <c r="AD50" s="337"/>
      <c r="AE50" s="337"/>
    </row>
    <row r="51" spans="1:31" ht="17.25" x14ac:dyDescent="0.4">
      <c r="A51" s="337"/>
      <c r="B51" s="337"/>
      <c r="C51" s="338"/>
      <c r="D51" s="338"/>
      <c r="E51" s="338"/>
      <c r="F51" s="338"/>
      <c r="G51" s="341"/>
      <c r="H51" s="341"/>
      <c r="I51" s="341"/>
      <c r="J51" s="341"/>
      <c r="K51" s="341"/>
      <c r="L51" s="341"/>
      <c r="M51" s="341"/>
      <c r="N51" s="341"/>
      <c r="O51" s="341"/>
      <c r="P51" s="338"/>
      <c r="Q51" s="338"/>
      <c r="R51" s="341"/>
      <c r="S51" s="341"/>
      <c r="T51" s="339"/>
      <c r="U51" s="339"/>
      <c r="V51" s="339"/>
      <c r="W51" s="338"/>
      <c r="X51" s="338"/>
      <c r="Y51" s="338"/>
      <c r="Z51" s="341"/>
      <c r="AA51" s="336"/>
      <c r="AB51" s="337"/>
      <c r="AC51" s="337"/>
      <c r="AD51" s="337"/>
      <c r="AE51" s="337"/>
    </row>
    <row r="52" spans="1:31" ht="17.25" x14ac:dyDescent="0.4">
      <c r="A52" s="337"/>
      <c r="B52" s="337"/>
      <c r="C52" s="338"/>
      <c r="D52" s="338"/>
      <c r="E52" s="338"/>
      <c r="F52" s="338"/>
      <c r="G52" s="341"/>
      <c r="H52" s="341"/>
      <c r="I52" s="341"/>
      <c r="J52" s="341"/>
      <c r="K52" s="341"/>
      <c r="L52" s="341"/>
      <c r="M52" s="341"/>
      <c r="N52" s="341"/>
      <c r="O52" s="341"/>
      <c r="P52" s="338"/>
      <c r="Q52" s="338"/>
      <c r="R52" s="341"/>
      <c r="S52" s="341"/>
      <c r="T52" s="342"/>
      <c r="U52" s="342"/>
      <c r="V52" s="342"/>
      <c r="W52" s="338"/>
      <c r="X52" s="338"/>
      <c r="Y52" s="338"/>
      <c r="Z52" s="341"/>
      <c r="AA52" s="336"/>
      <c r="AB52" s="337"/>
      <c r="AC52" s="337"/>
      <c r="AD52" s="337"/>
      <c r="AE52" s="337"/>
    </row>
    <row r="53" spans="1:31" ht="17.25" x14ac:dyDescent="0.4">
      <c r="A53" s="341"/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3"/>
      <c r="U53" s="343"/>
      <c r="V53" s="343"/>
      <c r="W53" s="343"/>
      <c r="X53" s="343"/>
      <c r="Y53" s="343"/>
      <c r="Z53" s="343"/>
      <c r="AA53" s="336"/>
      <c r="AB53" s="341"/>
      <c r="AC53" s="341"/>
      <c r="AD53" s="341"/>
      <c r="AE53" s="341"/>
    </row>
    <row r="54" spans="1:31" ht="17.25" x14ac:dyDescent="0.4">
      <c r="A54" s="337"/>
      <c r="B54" s="337"/>
      <c r="C54" s="343"/>
      <c r="D54" s="343"/>
      <c r="E54" s="343"/>
      <c r="F54" s="343"/>
      <c r="G54" s="344"/>
      <c r="H54" s="344"/>
      <c r="I54" s="344"/>
      <c r="J54" s="344"/>
      <c r="K54" s="344"/>
      <c r="L54" s="344"/>
      <c r="M54" s="344"/>
      <c r="N54" s="344"/>
      <c r="O54" s="344"/>
      <c r="P54" s="343"/>
      <c r="Q54" s="343"/>
      <c r="R54" s="344"/>
      <c r="S54" s="344"/>
      <c r="T54" s="345"/>
      <c r="U54" s="345"/>
      <c r="V54" s="345"/>
      <c r="W54" s="346"/>
      <c r="X54" s="346"/>
      <c r="Y54" s="346"/>
      <c r="Z54" s="344"/>
      <c r="AA54" s="336"/>
      <c r="AB54" s="337"/>
      <c r="AC54" s="337"/>
      <c r="AD54" s="337"/>
      <c r="AE54" s="337"/>
    </row>
    <row r="55" spans="1:31" ht="17.25" x14ac:dyDescent="0.4">
      <c r="A55" s="337"/>
      <c r="B55" s="337"/>
      <c r="C55" s="347"/>
      <c r="D55" s="347"/>
      <c r="E55" s="347"/>
      <c r="F55" s="347"/>
      <c r="G55" s="348"/>
      <c r="H55" s="348"/>
      <c r="I55" s="348"/>
      <c r="J55" s="348"/>
      <c r="K55" s="348"/>
      <c r="L55" s="348"/>
      <c r="M55" s="348"/>
      <c r="N55" s="348"/>
      <c r="O55" s="348"/>
      <c r="P55" s="347"/>
      <c r="Q55" s="347"/>
      <c r="R55" s="348"/>
      <c r="S55" s="348"/>
      <c r="T55" s="349"/>
      <c r="U55" s="349"/>
      <c r="V55" s="349"/>
      <c r="W55" s="350"/>
      <c r="X55" s="350"/>
      <c r="Y55" s="350"/>
      <c r="Z55" s="348"/>
      <c r="AA55" s="336"/>
      <c r="AB55" s="337"/>
      <c r="AC55" s="337"/>
      <c r="AD55" s="337"/>
      <c r="AE55" s="337"/>
    </row>
    <row r="56" spans="1:31" ht="17.25" x14ac:dyDescent="0.4">
      <c r="A56" s="337"/>
      <c r="B56" s="337"/>
      <c r="C56" s="347"/>
      <c r="D56" s="347"/>
      <c r="E56" s="347"/>
      <c r="F56" s="347"/>
      <c r="G56" s="348"/>
      <c r="H56" s="348"/>
      <c r="I56" s="348"/>
      <c r="J56" s="348"/>
      <c r="K56" s="348"/>
      <c r="L56" s="348"/>
      <c r="M56" s="348"/>
      <c r="N56" s="348"/>
      <c r="O56" s="348"/>
      <c r="P56" s="347"/>
      <c r="Q56" s="347"/>
      <c r="R56" s="348"/>
      <c r="S56" s="348"/>
      <c r="T56" s="349"/>
      <c r="U56" s="349"/>
      <c r="V56" s="349"/>
      <c r="W56" s="350"/>
      <c r="X56" s="350"/>
      <c r="Y56" s="350"/>
      <c r="Z56" s="348"/>
      <c r="AA56" s="336"/>
      <c r="AB56" s="337"/>
      <c r="AC56" s="337"/>
      <c r="AD56" s="337"/>
      <c r="AE56" s="337"/>
    </row>
    <row r="57" spans="1:31" ht="17.25" x14ac:dyDescent="0.4">
      <c r="A57" s="337"/>
      <c r="B57" s="337"/>
      <c r="C57" s="347"/>
      <c r="D57" s="347"/>
      <c r="E57" s="347"/>
      <c r="F57" s="347"/>
      <c r="G57" s="348"/>
      <c r="H57" s="348"/>
      <c r="I57" s="348"/>
      <c r="J57" s="348"/>
      <c r="K57" s="348"/>
      <c r="L57" s="348"/>
      <c r="M57" s="348"/>
      <c r="N57" s="348"/>
      <c r="O57" s="348"/>
      <c r="P57" s="347"/>
      <c r="Q57" s="347"/>
      <c r="R57" s="348"/>
      <c r="S57" s="348"/>
      <c r="T57" s="349"/>
      <c r="U57" s="349"/>
      <c r="V57" s="349"/>
      <c r="W57" s="350"/>
      <c r="X57" s="350"/>
      <c r="Y57" s="350"/>
      <c r="Z57" s="348"/>
      <c r="AA57" s="336"/>
      <c r="AB57" s="337"/>
      <c r="AC57" s="337"/>
      <c r="AD57" s="337"/>
      <c r="AE57" s="337"/>
    </row>
    <row r="58" spans="1:31" ht="17.25" x14ac:dyDescent="0.4">
      <c r="A58" s="337"/>
      <c r="B58" s="337"/>
      <c r="C58" s="347"/>
      <c r="D58" s="347"/>
      <c r="E58" s="347"/>
      <c r="F58" s="347"/>
      <c r="G58" s="348"/>
      <c r="H58" s="348"/>
      <c r="I58" s="348"/>
      <c r="J58" s="348"/>
      <c r="K58" s="348"/>
      <c r="L58" s="348"/>
      <c r="M58" s="348"/>
      <c r="N58" s="348"/>
      <c r="O58" s="348"/>
      <c r="P58" s="347"/>
      <c r="Q58" s="347"/>
      <c r="R58" s="348"/>
      <c r="S58" s="348"/>
      <c r="T58" s="349"/>
      <c r="U58" s="349"/>
      <c r="V58" s="349"/>
      <c r="W58" s="350"/>
      <c r="X58" s="350"/>
      <c r="Y58" s="350"/>
      <c r="Z58" s="348"/>
      <c r="AA58" s="336"/>
      <c r="AB58" s="337"/>
      <c r="AC58" s="337"/>
      <c r="AD58" s="337"/>
      <c r="AE58" s="337"/>
    </row>
    <row r="59" spans="1:31" ht="17.25" x14ac:dyDescent="0.4">
      <c r="A59" s="337"/>
      <c r="B59" s="337"/>
      <c r="C59" s="347"/>
      <c r="D59" s="347"/>
      <c r="E59" s="347"/>
      <c r="F59" s="347"/>
      <c r="G59" s="348"/>
      <c r="H59" s="348"/>
      <c r="I59" s="348"/>
      <c r="J59" s="348"/>
      <c r="K59" s="348"/>
      <c r="L59" s="348"/>
      <c r="M59" s="348"/>
      <c r="N59" s="348"/>
      <c r="O59" s="348"/>
      <c r="P59" s="347"/>
      <c r="Q59" s="347"/>
      <c r="R59" s="348"/>
      <c r="S59" s="348"/>
      <c r="T59" s="349"/>
      <c r="U59" s="349"/>
      <c r="V59" s="349"/>
      <c r="W59" s="350"/>
      <c r="X59" s="350"/>
      <c r="Y59" s="350"/>
      <c r="Z59" s="348"/>
      <c r="AA59" s="336"/>
      <c r="AB59" s="337"/>
      <c r="AC59" s="337"/>
      <c r="AD59" s="337"/>
      <c r="AE59" s="337"/>
    </row>
    <row r="60" spans="1:31" ht="17.25" x14ac:dyDescent="0.4">
      <c r="A60" s="337"/>
      <c r="B60" s="337"/>
      <c r="C60" s="347"/>
      <c r="D60" s="347"/>
      <c r="E60" s="347"/>
      <c r="F60" s="347"/>
      <c r="G60" s="348"/>
      <c r="H60" s="348"/>
      <c r="I60" s="348"/>
      <c r="J60" s="348"/>
      <c r="K60" s="348"/>
      <c r="L60" s="348"/>
      <c r="M60" s="348"/>
      <c r="N60" s="348"/>
      <c r="O60" s="348"/>
      <c r="P60" s="347"/>
      <c r="Q60" s="347"/>
      <c r="R60" s="348"/>
      <c r="S60" s="348"/>
      <c r="T60" s="349"/>
      <c r="U60" s="349"/>
      <c r="V60" s="349"/>
      <c r="W60" s="350"/>
      <c r="X60" s="350"/>
      <c r="Y60" s="350"/>
      <c r="Z60" s="348"/>
      <c r="AA60" s="336"/>
      <c r="AB60" s="337"/>
      <c r="AC60" s="337"/>
      <c r="AD60" s="337"/>
      <c r="AE60" s="337"/>
    </row>
    <row r="61" spans="1:31" ht="17.25" x14ac:dyDescent="0.4">
      <c r="A61" s="337"/>
      <c r="B61" s="337"/>
      <c r="C61" s="347"/>
      <c r="D61" s="347"/>
      <c r="E61" s="347"/>
      <c r="F61" s="347"/>
      <c r="G61" s="348"/>
      <c r="H61" s="348"/>
      <c r="I61" s="348"/>
      <c r="J61" s="348"/>
      <c r="K61" s="348"/>
      <c r="L61" s="348"/>
      <c r="M61" s="348"/>
      <c r="N61" s="348"/>
      <c r="O61" s="348"/>
      <c r="P61" s="347"/>
      <c r="Q61" s="347"/>
      <c r="R61" s="348"/>
      <c r="S61" s="348"/>
      <c r="T61" s="349"/>
      <c r="U61" s="349"/>
      <c r="V61" s="349"/>
      <c r="W61" s="350"/>
      <c r="X61" s="350"/>
      <c r="Y61" s="350"/>
      <c r="Z61" s="348"/>
      <c r="AA61" s="336"/>
      <c r="AB61" s="337"/>
      <c r="AC61" s="337"/>
      <c r="AD61" s="337"/>
      <c r="AE61" s="337"/>
    </row>
    <row r="62" spans="1:31" ht="17.25" x14ac:dyDescent="0.4">
      <c r="A62" s="337"/>
      <c r="B62" s="337"/>
      <c r="C62" s="347"/>
      <c r="D62" s="347"/>
      <c r="E62" s="347"/>
      <c r="F62" s="347"/>
      <c r="G62" s="348"/>
      <c r="H62" s="348"/>
      <c r="I62" s="348"/>
      <c r="J62" s="348"/>
      <c r="K62" s="348"/>
      <c r="L62" s="348"/>
      <c r="M62" s="348"/>
      <c r="N62" s="348"/>
      <c r="O62" s="348"/>
      <c r="P62" s="347"/>
      <c r="Q62" s="347"/>
      <c r="R62" s="348"/>
      <c r="S62" s="348"/>
      <c r="T62" s="349"/>
      <c r="U62" s="349"/>
      <c r="V62" s="349"/>
      <c r="W62" s="350"/>
      <c r="X62" s="350"/>
      <c r="Y62" s="350"/>
      <c r="Z62" s="348"/>
      <c r="AA62" s="336"/>
      <c r="AB62" s="337"/>
      <c r="AC62" s="337"/>
      <c r="AD62" s="337"/>
      <c r="AE62" s="337"/>
    </row>
    <row r="63" spans="1:31" ht="17.25" x14ac:dyDescent="0.4">
      <c r="A63" s="337"/>
      <c r="B63" s="337"/>
      <c r="C63" s="347"/>
      <c r="D63" s="347"/>
      <c r="E63" s="347"/>
      <c r="F63" s="347"/>
      <c r="G63" s="348"/>
      <c r="H63" s="348"/>
      <c r="I63" s="348"/>
      <c r="J63" s="348"/>
      <c r="K63" s="348"/>
      <c r="L63" s="348"/>
      <c r="M63" s="348"/>
      <c r="N63" s="348"/>
      <c r="O63" s="348"/>
      <c r="P63" s="347"/>
      <c r="Q63" s="347"/>
      <c r="R63" s="348"/>
      <c r="S63" s="348"/>
      <c r="T63" s="349"/>
      <c r="U63" s="349"/>
      <c r="V63" s="349"/>
      <c r="W63" s="350"/>
      <c r="X63" s="350"/>
      <c r="Y63" s="350"/>
      <c r="Z63" s="348"/>
      <c r="AA63" s="336"/>
      <c r="AB63" s="337"/>
      <c r="AC63" s="337"/>
      <c r="AD63" s="337"/>
      <c r="AE63" s="337"/>
    </row>
    <row r="64" spans="1:31" ht="17.25" x14ac:dyDescent="0.4">
      <c r="A64" s="337"/>
      <c r="B64" s="337"/>
      <c r="C64" s="347"/>
      <c r="D64" s="347"/>
      <c r="E64" s="347"/>
      <c r="F64" s="347"/>
      <c r="G64" s="348"/>
      <c r="H64" s="348"/>
      <c r="I64" s="348"/>
      <c r="J64" s="348"/>
      <c r="K64" s="348"/>
      <c r="L64" s="348"/>
      <c r="M64" s="348"/>
      <c r="N64" s="348"/>
      <c r="O64" s="348"/>
      <c r="P64" s="347"/>
      <c r="Q64" s="347"/>
      <c r="R64" s="348"/>
      <c r="S64" s="348"/>
      <c r="T64" s="349"/>
      <c r="U64" s="349"/>
      <c r="V64" s="349"/>
      <c r="W64" s="350"/>
      <c r="X64" s="350"/>
      <c r="Y64" s="350"/>
      <c r="Z64" s="348"/>
      <c r="AA64" s="336"/>
      <c r="AB64" s="337"/>
      <c r="AC64" s="337"/>
      <c r="AD64" s="337"/>
      <c r="AE64" s="337"/>
    </row>
    <row r="65" spans="1:31" ht="17.25" x14ac:dyDescent="0.4">
      <c r="A65" s="337"/>
      <c r="B65" s="337"/>
      <c r="C65" s="347"/>
      <c r="D65" s="347"/>
      <c r="E65" s="347"/>
      <c r="F65" s="347"/>
      <c r="G65" s="348"/>
      <c r="H65" s="348"/>
      <c r="I65" s="348"/>
      <c r="J65" s="348"/>
      <c r="K65" s="348"/>
      <c r="L65" s="348"/>
      <c r="M65" s="348"/>
      <c r="N65" s="348"/>
      <c r="O65" s="348"/>
      <c r="P65" s="347"/>
      <c r="Q65" s="347"/>
      <c r="R65" s="348"/>
      <c r="S65" s="348"/>
      <c r="T65" s="349"/>
      <c r="U65" s="349"/>
      <c r="V65" s="349"/>
      <c r="W65" s="350"/>
      <c r="X65" s="350"/>
      <c r="Y65" s="350"/>
      <c r="Z65" s="348"/>
      <c r="AA65" s="336"/>
      <c r="AB65" s="337"/>
      <c r="AC65" s="337"/>
      <c r="AD65" s="337"/>
      <c r="AE65" s="337"/>
    </row>
    <row r="66" spans="1:31" ht="17.25" x14ac:dyDescent="0.4">
      <c r="A66" s="337"/>
      <c r="B66" s="337"/>
      <c r="C66" s="347"/>
      <c r="D66" s="347"/>
      <c r="E66" s="347"/>
      <c r="F66" s="347"/>
      <c r="G66" s="348"/>
      <c r="H66" s="348"/>
      <c r="I66" s="348"/>
      <c r="J66" s="348"/>
      <c r="K66" s="348"/>
      <c r="L66" s="348"/>
      <c r="M66" s="348"/>
      <c r="N66" s="348"/>
      <c r="O66" s="348"/>
      <c r="P66" s="347"/>
      <c r="Q66" s="347"/>
      <c r="R66" s="348"/>
      <c r="S66" s="348"/>
      <c r="T66" s="351"/>
      <c r="U66" s="351"/>
      <c r="V66" s="351"/>
      <c r="W66" s="350"/>
      <c r="X66" s="350"/>
      <c r="Y66" s="350"/>
      <c r="Z66" s="348"/>
      <c r="AA66" s="336"/>
      <c r="AB66" s="337"/>
      <c r="AC66" s="337"/>
      <c r="AD66" s="337"/>
      <c r="AE66" s="337"/>
    </row>
    <row r="67" spans="1:31" ht="17.25" x14ac:dyDescent="0.4">
      <c r="A67" s="337"/>
      <c r="B67" s="337"/>
      <c r="C67" s="347"/>
      <c r="D67" s="347"/>
      <c r="E67" s="347"/>
      <c r="F67" s="347"/>
      <c r="G67" s="348"/>
      <c r="H67" s="348"/>
      <c r="I67" s="348"/>
      <c r="J67" s="348"/>
      <c r="K67" s="348"/>
      <c r="L67" s="348"/>
      <c r="M67" s="348"/>
      <c r="N67" s="348"/>
      <c r="O67" s="348"/>
      <c r="P67" s="347"/>
      <c r="Q67" s="347"/>
      <c r="R67" s="348"/>
      <c r="S67" s="348"/>
      <c r="T67" s="351"/>
      <c r="U67" s="351"/>
      <c r="V67" s="351"/>
      <c r="W67" s="350"/>
      <c r="X67" s="350"/>
      <c r="Y67" s="350"/>
      <c r="Z67" s="348"/>
      <c r="AA67" s="336"/>
      <c r="AB67" s="337"/>
      <c r="AC67" s="337"/>
      <c r="AD67" s="337"/>
      <c r="AE67" s="337"/>
    </row>
    <row r="68" spans="1:31" ht="17.25" x14ac:dyDescent="0.4">
      <c r="A68" s="337"/>
      <c r="B68" s="337"/>
      <c r="C68" s="347"/>
      <c r="D68" s="347"/>
      <c r="E68" s="347"/>
      <c r="F68" s="347"/>
      <c r="G68" s="348"/>
      <c r="H68" s="348"/>
      <c r="I68" s="348"/>
      <c r="J68" s="348"/>
      <c r="K68" s="348"/>
      <c r="L68" s="348"/>
      <c r="M68" s="348"/>
      <c r="N68" s="348"/>
      <c r="O68" s="348"/>
      <c r="P68" s="347"/>
      <c r="Q68" s="347"/>
      <c r="R68" s="348"/>
      <c r="S68" s="348"/>
      <c r="T68" s="351"/>
      <c r="U68" s="351"/>
      <c r="V68" s="351"/>
      <c r="W68" s="350"/>
      <c r="X68" s="350"/>
      <c r="Y68" s="350"/>
      <c r="Z68" s="348"/>
      <c r="AA68" s="336"/>
      <c r="AB68" s="337"/>
      <c r="AC68" s="337"/>
      <c r="AD68" s="337"/>
      <c r="AE68" s="337"/>
    </row>
    <row r="69" spans="1:31" ht="17.25" x14ac:dyDescent="0.4">
      <c r="A69" s="337"/>
      <c r="B69" s="337"/>
      <c r="C69" s="347"/>
      <c r="D69" s="347"/>
      <c r="E69" s="347"/>
      <c r="F69" s="347"/>
      <c r="G69" s="348"/>
      <c r="H69" s="348"/>
      <c r="I69" s="348"/>
      <c r="J69" s="348"/>
      <c r="K69" s="348"/>
      <c r="L69" s="348"/>
      <c r="M69" s="348"/>
      <c r="N69" s="348"/>
      <c r="O69" s="348"/>
      <c r="P69" s="347"/>
      <c r="Q69" s="347"/>
      <c r="R69" s="348"/>
      <c r="S69" s="348"/>
      <c r="T69" s="352"/>
      <c r="U69" s="352"/>
      <c r="V69" s="352"/>
      <c r="W69" s="350"/>
      <c r="X69" s="350"/>
      <c r="Y69" s="350"/>
      <c r="Z69" s="348"/>
      <c r="AA69" s="336"/>
      <c r="AB69" s="336"/>
      <c r="AC69" s="336"/>
    </row>
    <row r="70" spans="1:31" ht="17.25" x14ac:dyDescent="0.4">
      <c r="A70" s="337"/>
      <c r="B70" s="337"/>
      <c r="C70" s="347"/>
      <c r="D70" s="347"/>
      <c r="E70" s="347"/>
      <c r="F70" s="347"/>
      <c r="G70" s="348"/>
      <c r="H70" s="348"/>
      <c r="I70" s="348"/>
      <c r="J70" s="348"/>
      <c r="K70" s="348"/>
      <c r="L70" s="348"/>
      <c r="M70" s="348"/>
      <c r="N70" s="348"/>
      <c r="O70" s="348"/>
      <c r="P70" s="347"/>
      <c r="Q70" s="347"/>
      <c r="R70" s="348"/>
      <c r="S70" s="348"/>
      <c r="T70" s="352"/>
      <c r="U70" s="352"/>
      <c r="V70" s="352"/>
      <c r="W70" s="350"/>
      <c r="X70" s="350"/>
      <c r="Y70" s="350"/>
      <c r="Z70" s="348"/>
      <c r="AA70" s="336"/>
      <c r="AB70" s="336"/>
      <c r="AC70" s="336"/>
    </row>
    <row r="71" spans="1:31" ht="17.25" x14ac:dyDescent="0.4">
      <c r="A71" s="337"/>
      <c r="B71" s="337"/>
      <c r="C71" s="343"/>
      <c r="D71" s="343"/>
      <c r="E71" s="343"/>
      <c r="F71" s="343"/>
      <c r="G71" s="344"/>
      <c r="H71" s="344"/>
      <c r="I71" s="344"/>
      <c r="J71" s="344"/>
      <c r="K71" s="344"/>
      <c r="L71" s="344"/>
      <c r="M71" s="344"/>
      <c r="N71" s="344"/>
      <c r="O71" s="344"/>
      <c r="P71" s="343"/>
      <c r="Q71" s="343"/>
      <c r="R71" s="344"/>
      <c r="S71" s="344"/>
      <c r="T71" s="352"/>
      <c r="U71" s="352"/>
      <c r="V71" s="352"/>
      <c r="W71" s="350"/>
      <c r="X71" s="350"/>
      <c r="Y71" s="350"/>
      <c r="Z71" s="348"/>
      <c r="AA71" s="336"/>
      <c r="AB71" s="336"/>
      <c r="AC71" s="336"/>
    </row>
    <row r="72" spans="1:31" ht="17.25" x14ac:dyDescent="0.4">
      <c r="A72" s="353"/>
      <c r="B72" s="353"/>
      <c r="C72" s="354"/>
      <c r="D72" s="354"/>
      <c r="E72" s="354"/>
      <c r="F72" s="354"/>
      <c r="G72" s="355"/>
      <c r="H72" s="355"/>
      <c r="I72" s="355"/>
      <c r="J72" s="355"/>
      <c r="K72" s="355"/>
      <c r="L72" s="355"/>
      <c r="M72" s="355"/>
      <c r="N72" s="355"/>
      <c r="O72" s="355"/>
      <c r="P72" s="354"/>
      <c r="Q72" s="354"/>
      <c r="R72" s="355"/>
      <c r="S72" s="355"/>
      <c r="T72" s="356"/>
      <c r="U72" s="356"/>
      <c r="V72" s="356"/>
      <c r="W72" s="357"/>
      <c r="X72" s="357"/>
      <c r="Y72" s="357"/>
      <c r="Z72" s="355"/>
      <c r="AA72" s="336"/>
      <c r="AB72" s="336"/>
      <c r="AC72" s="336"/>
    </row>
    <row r="73" spans="1:31" ht="17.25" x14ac:dyDescent="0.4">
      <c r="A73" s="353"/>
      <c r="B73" s="353"/>
      <c r="C73" s="354"/>
      <c r="D73" s="354"/>
      <c r="E73" s="354"/>
      <c r="F73" s="354"/>
      <c r="G73" s="355"/>
      <c r="H73" s="355"/>
      <c r="I73" s="355"/>
      <c r="J73" s="355"/>
      <c r="K73" s="355"/>
      <c r="L73" s="355"/>
      <c r="M73" s="355"/>
      <c r="N73" s="355"/>
      <c r="O73" s="355"/>
      <c r="P73" s="354"/>
      <c r="Q73" s="354"/>
      <c r="R73" s="355"/>
      <c r="S73" s="355"/>
      <c r="T73" s="356"/>
      <c r="U73" s="356"/>
      <c r="V73" s="356"/>
      <c r="W73" s="357"/>
      <c r="X73" s="357"/>
      <c r="Y73" s="357"/>
      <c r="Z73" s="355"/>
      <c r="AA73" s="336"/>
      <c r="AB73" s="336"/>
      <c r="AC73" s="336"/>
    </row>
    <row r="74" spans="1:31" ht="17.25" x14ac:dyDescent="0.4">
      <c r="A74" s="353"/>
      <c r="B74" s="353"/>
      <c r="C74" s="358"/>
      <c r="D74" s="358"/>
      <c r="E74" s="358"/>
      <c r="F74" s="358"/>
      <c r="G74" s="359"/>
      <c r="H74" s="359"/>
      <c r="I74" s="359"/>
      <c r="J74" s="359"/>
      <c r="K74" s="359"/>
      <c r="L74" s="359"/>
      <c r="M74" s="359"/>
      <c r="N74" s="359"/>
      <c r="O74" s="359"/>
      <c r="P74" s="358"/>
      <c r="Q74" s="358"/>
      <c r="R74" s="359"/>
      <c r="S74" s="359"/>
      <c r="T74" s="356"/>
      <c r="U74" s="356"/>
      <c r="V74" s="356"/>
      <c r="W74" s="357"/>
      <c r="X74" s="357"/>
      <c r="Y74" s="357"/>
      <c r="Z74" s="355"/>
      <c r="AA74" s="336"/>
      <c r="AB74" s="336"/>
      <c r="AC74" s="336"/>
    </row>
    <row r="75" spans="1:31" ht="17.25" x14ac:dyDescent="0.4">
      <c r="A75" s="353"/>
      <c r="B75" s="353"/>
      <c r="C75" s="354"/>
      <c r="D75" s="354"/>
      <c r="E75" s="354"/>
      <c r="F75" s="354"/>
      <c r="G75" s="355"/>
      <c r="H75" s="355"/>
      <c r="I75" s="355"/>
      <c r="J75" s="355"/>
      <c r="K75" s="355"/>
      <c r="L75" s="355"/>
      <c r="M75" s="355"/>
      <c r="N75" s="355"/>
      <c r="O75" s="355"/>
      <c r="P75" s="354"/>
      <c r="Q75" s="354"/>
      <c r="R75" s="355"/>
      <c r="S75" s="355"/>
      <c r="T75" s="356"/>
      <c r="U75" s="356"/>
      <c r="V75" s="356"/>
      <c r="W75" s="357"/>
      <c r="X75" s="357"/>
      <c r="Y75" s="357"/>
      <c r="Z75" s="355"/>
      <c r="AA75" s="336"/>
      <c r="AB75" s="336"/>
      <c r="AC75" s="336"/>
    </row>
    <row r="76" spans="1:31" ht="17.25" x14ac:dyDescent="0.4">
      <c r="A76" s="337"/>
      <c r="B76" s="337"/>
      <c r="C76" s="347"/>
      <c r="D76" s="347"/>
      <c r="E76" s="347"/>
      <c r="F76" s="347"/>
      <c r="G76" s="360"/>
      <c r="H76" s="360"/>
      <c r="I76" s="360"/>
      <c r="J76" s="360"/>
      <c r="K76" s="360"/>
      <c r="L76" s="360"/>
      <c r="M76" s="360"/>
      <c r="N76" s="360"/>
      <c r="O76" s="360"/>
      <c r="P76" s="347"/>
      <c r="Q76" s="347"/>
      <c r="R76" s="348"/>
      <c r="S76" s="348"/>
      <c r="T76" s="361"/>
      <c r="U76" s="361"/>
      <c r="V76" s="361"/>
      <c r="W76" s="348"/>
      <c r="X76" s="362"/>
      <c r="Y76" s="362"/>
      <c r="Z76" s="362"/>
      <c r="AA76" s="336"/>
      <c r="AB76" s="336"/>
      <c r="AC76" s="336"/>
    </row>
    <row r="77" spans="1:31" ht="17.25" x14ac:dyDescent="0.4">
      <c r="A77" s="337"/>
      <c r="B77" s="337"/>
      <c r="C77" s="337"/>
      <c r="D77" s="337"/>
      <c r="E77" s="337"/>
      <c r="F77" s="337"/>
      <c r="G77" s="337"/>
      <c r="H77" s="337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37"/>
      <c r="W77" s="337"/>
      <c r="X77" s="337"/>
      <c r="Y77" s="337"/>
      <c r="Z77" s="337"/>
      <c r="AA77" s="336"/>
      <c r="AB77" s="336"/>
      <c r="AC77" s="336"/>
    </row>
    <row r="78" spans="1:31" ht="17.25" x14ac:dyDescent="0.4">
      <c r="A78" s="343"/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36"/>
      <c r="Y78" s="336"/>
      <c r="Z78" s="336"/>
      <c r="AA78" s="336"/>
      <c r="AB78" s="336"/>
      <c r="AC78" s="336"/>
    </row>
    <row r="79" spans="1:31" ht="17.25" x14ac:dyDescent="0.4">
      <c r="A79" s="343"/>
      <c r="B79" s="343"/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3"/>
      <c r="R79" s="343"/>
      <c r="S79" s="343"/>
      <c r="T79" s="343"/>
      <c r="U79" s="343"/>
      <c r="V79" s="343"/>
      <c r="W79" s="343"/>
      <c r="X79" s="336"/>
      <c r="Y79" s="336"/>
      <c r="Z79" s="336"/>
      <c r="AA79" s="336"/>
      <c r="AB79" s="336"/>
      <c r="AC79" s="336"/>
    </row>
    <row r="80" spans="1:31" ht="17.25" x14ac:dyDescent="0.4">
      <c r="A80" s="343"/>
      <c r="B80" s="343"/>
      <c r="C80" s="343"/>
      <c r="D80" s="343"/>
      <c r="E80" s="343"/>
      <c r="F80" s="343"/>
      <c r="G80" s="343"/>
      <c r="H80" s="343"/>
      <c r="I80" s="343"/>
      <c r="J80" s="343"/>
      <c r="K80" s="343"/>
      <c r="L80" s="343"/>
      <c r="M80" s="343"/>
      <c r="N80" s="343"/>
      <c r="O80" s="343"/>
      <c r="P80" s="343"/>
      <c r="Q80" s="343"/>
      <c r="R80" s="343"/>
      <c r="S80" s="343"/>
      <c r="T80" s="343"/>
      <c r="U80" s="343"/>
      <c r="V80" s="343"/>
      <c r="W80" s="343"/>
      <c r="X80" s="336"/>
      <c r="Y80" s="336"/>
      <c r="Z80" s="336"/>
      <c r="AA80" s="336"/>
      <c r="AB80" s="336"/>
      <c r="AC80" s="336"/>
    </row>
    <row r="81" spans="1:29" ht="17.25" x14ac:dyDescent="0.4">
      <c r="A81" s="343"/>
      <c r="B81" s="343"/>
      <c r="C81" s="343"/>
      <c r="D81" s="343"/>
      <c r="E81" s="343"/>
      <c r="F81" s="343"/>
      <c r="G81" s="343"/>
      <c r="H81" s="343"/>
      <c r="I81" s="343"/>
      <c r="J81" s="343"/>
      <c r="K81" s="343"/>
      <c r="L81" s="343"/>
      <c r="M81" s="343"/>
      <c r="N81" s="343"/>
      <c r="O81" s="343"/>
      <c r="P81" s="343"/>
      <c r="Q81" s="343"/>
      <c r="R81" s="343"/>
      <c r="S81" s="343"/>
      <c r="T81" s="343"/>
      <c r="U81" s="343"/>
      <c r="V81" s="343"/>
      <c r="W81" s="343"/>
      <c r="X81" s="336"/>
      <c r="Y81" s="336"/>
      <c r="Z81" s="336"/>
      <c r="AA81" s="336"/>
      <c r="AB81" s="336"/>
      <c r="AC81" s="336"/>
    </row>
    <row r="82" spans="1:29" ht="17.25" x14ac:dyDescent="0.4">
      <c r="A82" s="343"/>
      <c r="B82" s="343"/>
      <c r="C82" s="343"/>
      <c r="D82" s="343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43"/>
      <c r="P82" s="343"/>
      <c r="Q82" s="343"/>
      <c r="R82" s="343"/>
      <c r="S82" s="343"/>
      <c r="T82" s="343"/>
      <c r="U82" s="343"/>
      <c r="V82" s="343"/>
      <c r="W82" s="343"/>
      <c r="X82" s="336"/>
      <c r="Y82" s="336"/>
      <c r="Z82" s="336"/>
      <c r="AA82" s="336"/>
      <c r="AB82" s="336"/>
      <c r="AC82" s="336"/>
    </row>
    <row r="83" spans="1:29" ht="17.25" x14ac:dyDescent="0.4">
      <c r="A83" s="363"/>
      <c r="B83" s="363"/>
      <c r="C83" s="363"/>
      <c r="D83" s="363"/>
      <c r="E83" s="363"/>
      <c r="F83" s="363"/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63"/>
      <c r="R83" s="363"/>
      <c r="S83" s="363"/>
      <c r="T83" s="363"/>
      <c r="U83" s="363"/>
      <c r="V83" s="363"/>
      <c r="W83" s="363"/>
      <c r="X83" s="336"/>
      <c r="Y83" s="336"/>
      <c r="Z83" s="336"/>
      <c r="AA83" s="336"/>
      <c r="AB83" s="336"/>
      <c r="AC83" s="336"/>
    </row>
    <row r="84" spans="1:29" ht="17.25" x14ac:dyDescent="0.4">
      <c r="A84" s="333"/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</row>
  </sheetData>
  <mergeCells count="2">
    <mergeCell ref="A25:W25"/>
    <mergeCell ref="A27:AF27"/>
  </mergeCells>
  <printOptions horizontalCentered="1" verticalCentered="1"/>
  <pageMargins left="0.39370078740157483" right="0.39370078740157483" top="0.98425196850393704" bottom="0.59055118110236227" header="0.47244094488188981" footer="0.31496062992125984"/>
  <pageSetup paperSize="9" scale="64" orientation="landscape" r:id="rId1"/>
  <headerFooter alignWithMargins="0">
    <oddHeader xml:space="preserve">&amp;L&amp;"Arial,Standard"&amp;9BLE (BZL Referat 624)&amp;R&amp;"Arial,Fett"&amp;9Anlage 1
&amp;"Arial,Standard"&amp;D&amp;"Times New Roman,Standard"&amp;10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E84"/>
  <sheetViews>
    <sheetView zoomScale="110" zoomScaleNormal="110" workbookViewId="0"/>
  </sheetViews>
  <sheetFormatPr baseColWidth="10" defaultRowHeight="16.5" x14ac:dyDescent="0.35"/>
  <cols>
    <col min="1" max="1" width="24.6640625" style="274" customWidth="1"/>
    <col min="2" max="2" width="8.1640625" style="274" customWidth="1"/>
    <col min="3" max="6" width="8.33203125" style="274" customWidth="1"/>
    <col min="7" max="7" width="8.83203125" style="274" bestFit="1" customWidth="1"/>
    <col min="8" max="9" width="8.83203125" style="274" customWidth="1"/>
    <col min="10" max="10" width="9.1640625" style="327" customWidth="1"/>
    <col min="11" max="11" width="13.83203125" style="327" customWidth="1"/>
    <col min="12" max="12" width="13.83203125" style="274" customWidth="1"/>
    <col min="13" max="16" width="8.33203125" style="274" customWidth="1"/>
    <col min="17" max="18" width="13.83203125" style="274" customWidth="1"/>
    <col min="19" max="21" width="8.33203125" style="274" customWidth="1"/>
    <col min="22" max="22" width="8.83203125" style="274" customWidth="1"/>
    <col min="23" max="26" width="8.33203125" style="274" customWidth="1"/>
    <col min="27" max="28" width="13.83203125" style="274" customWidth="1"/>
    <col min="29" max="29" width="10.6640625" style="274" customWidth="1"/>
    <col min="30" max="16384" width="12" style="274"/>
  </cols>
  <sheetData>
    <row r="1" spans="1:31" ht="18" x14ac:dyDescent="0.35">
      <c r="A1" s="463" t="s">
        <v>2</v>
      </c>
      <c r="B1" s="464"/>
      <c r="C1" s="464"/>
      <c r="D1" s="464"/>
      <c r="E1" s="464"/>
      <c r="F1" s="464"/>
      <c r="G1" s="464"/>
      <c r="H1" s="464"/>
      <c r="I1" s="464"/>
      <c r="J1" s="4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1:31" ht="17.25" x14ac:dyDescent="0.35">
      <c r="A2" s="465" t="s">
        <v>112</v>
      </c>
      <c r="B2" s="464"/>
      <c r="C2" s="464"/>
      <c r="D2" s="464"/>
      <c r="E2" s="464"/>
      <c r="F2" s="464"/>
      <c r="G2" s="464"/>
      <c r="H2" s="464"/>
      <c r="I2" s="464"/>
      <c r="J2" s="4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</row>
    <row r="3" spans="1:31" s="276" customFormat="1" x14ac:dyDescent="0.35">
      <c r="A3" s="365" t="s">
        <v>0</v>
      </c>
      <c r="B3" s="369" t="s">
        <v>97</v>
      </c>
      <c r="C3" s="277">
        <v>2018</v>
      </c>
      <c r="D3" s="277">
        <v>2019</v>
      </c>
      <c r="E3" s="277">
        <v>2020</v>
      </c>
      <c r="F3" s="277">
        <v>2021</v>
      </c>
      <c r="G3" s="277">
        <v>2022</v>
      </c>
      <c r="H3" s="277">
        <v>2023</v>
      </c>
      <c r="I3" s="277">
        <v>2024</v>
      </c>
      <c r="J3" s="277">
        <v>2025</v>
      </c>
      <c r="K3" s="458"/>
      <c r="L3" s="458"/>
      <c r="M3" s="458"/>
      <c r="N3" s="458"/>
      <c r="O3" s="458"/>
      <c r="P3" s="458"/>
      <c r="Q3" s="458"/>
      <c r="R3" s="458"/>
      <c r="S3" s="389"/>
      <c r="T3" s="389"/>
      <c r="U3" s="389"/>
      <c r="V3" s="389"/>
      <c r="W3" s="458"/>
      <c r="X3" s="458"/>
      <c r="Y3" s="458"/>
      <c r="Z3" s="458"/>
      <c r="AA3" s="458"/>
      <c r="AB3" s="458"/>
    </row>
    <row r="4" spans="1:31" s="276" customFormat="1" x14ac:dyDescent="0.35">
      <c r="A4" s="279" t="s">
        <v>3</v>
      </c>
      <c r="B4" s="279"/>
      <c r="C4" s="283">
        <v>-270</v>
      </c>
      <c r="D4" s="289">
        <v>84</v>
      </c>
      <c r="E4" s="284">
        <v>-513</v>
      </c>
      <c r="F4" s="285">
        <v>2529</v>
      </c>
      <c r="G4" s="285">
        <v>5031</v>
      </c>
      <c r="H4" s="285">
        <v>6909</v>
      </c>
      <c r="I4" s="285">
        <v>6309</v>
      </c>
      <c r="J4" s="542">
        <v>1626</v>
      </c>
      <c r="K4" s="456"/>
      <c r="L4" s="456"/>
      <c r="M4" s="280"/>
      <c r="N4" s="280"/>
      <c r="O4" s="280"/>
      <c r="P4" s="280"/>
      <c r="Q4" s="456"/>
      <c r="R4" s="456"/>
      <c r="S4" s="389"/>
      <c r="T4" s="389"/>
      <c r="U4" s="389"/>
      <c r="V4" s="389"/>
      <c r="W4" s="280"/>
      <c r="X4" s="280"/>
      <c r="Y4" s="280"/>
      <c r="Z4" s="280"/>
      <c r="AA4" s="456"/>
      <c r="AB4" s="456"/>
    </row>
    <row r="5" spans="1:31" s="276" customFormat="1" x14ac:dyDescent="0.35">
      <c r="A5" s="287" t="s">
        <v>4</v>
      </c>
      <c r="B5" s="287"/>
      <c r="C5" s="288">
        <v>9726</v>
      </c>
      <c r="D5" s="289">
        <v>9627</v>
      </c>
      <c r="E5" s="289">
        <v>9402</v>
      </c>
      <c r="F5" s="289">
        <v>9915</v>
      </c>
      <c r="G5" s="289">
        <v>13254</v>
      </c>
      <c r="H5" s="289">
        <v>15228</v>
      </c>
      <c r="I5" s="289">
        <v>11226</v>
      </c>
      <c r="J5" s="286">
        <v>7560</v>
      </c>
      <c r="K5" s="456"/>
      <c r="L5" s="456"/>
      <c r="M5" s="280"/>
      <c r="N5" s="280"/>
      <c r="O5" s="280"/>
      <c r="P5" s="280"/>
      <c r="Q5" s="456"/>
      <c r="R5" s="456"/>
      <c r="S5" s="389"/>
      <c r="T5" s="389"/>
      <c r="U5" s="389"/>
      <c r="V5" s="389"/>
      <c r="W5" s="280"/>
      <c r="X5" s="280"/>
      <c r="Y5" s="280"/>
      <c r="Z5" s="280"/>
      <c r="AA5" s="456"/>
      <c r="AB5" s="456"/>
    </row>
    <row r="6" spans="1:31" s="276" customFormat="1" x14ac:dyDescent="0.35">
      <c r="A6" s="287" t="s">
        <v>5</v>
      </c>
      <c r="B6" s="287"/>
      <c r="C6" s="290">
        <v>-2910</v>
      </c>
      <c r="D6" s="291">
        <v>-3111</v>
      </c>
      <c r="E6" s="291">
        <v>-2838</v>
      </c>
      <c r="F6" s="291">
        <v>-3222</v>
      </c>
      <c r="G6" s="291">
        <v>-2448</v>
      </c>
      <c r="H6" s="291">
        <v>-3369</v>
      </c>
      <c r="I6" s="291">
        <v>-3195</v>
      </c>
      <c r="J6" s="543">
        <v>-4305</v>
      </c>
      <c r="K6" s="456"/>
      <c r="L6" s="456"/>
      <c r="M6" s="280"/>
      <c r="N6" s="280"/>
      <c r="O6" s="280"/>
      <c r="P6" s="280"/>
      <c r="Q6" s="456"/>
      <c r="R6" s="456"/>
      <c r="S6" s="389"/>
      <c r="T6" s="389"/>
      <c r="U6" s="389"/>
      <c r="V6" s="389"/>
      <c r="W6" s="280"/>
      <c r="X6" s="280"/>
      <c r="Y6" s="280"/>
      <c r="Z6" s="280"/>
      <c r="AA6" s="456"/>
      <c r="AB6" s="456"/>
    </row>
    <row r="7" spans="1:31" s="276" customFormat="1" x14ac:dyDescent="0.35">
      <c r="A7" s="287" t="s">
        <v>6</v>
      </c>
      <c r="B7" s="287"/>
      <c r="C7" s="293">
        <v>-90</v>
      </c>
      <c r="D7" s="284">
        <v>-255</v>
      </c>
      <c r="E7" s="284">
        <v>-354</v>
      </c>
      <c r="F7" s="291">
        <v>-72</v>
      </c>
      <c r="G7" s="289">
        <v>597</v>
      </c>
      <c r="H7" s="289">
        <v>540</v>
      </c>
      <c r="I7" s="284">
        <v>0</v>
      </c>
      <c r="J7" s="292">
        <v>-768</v>
      </c>
      <c r="K7" s="456"/>
      <c r="L7" s="456"/>
      <c r="M7" s="280"/>
      <c r="N7" s="280"/>
      <c r="O7" s="280"/>
      <c r="P7" s="280"/>
      <c r="Q7" s="456"/>
      <c r="R7" s="456"/>
      <c r="S7" s="389"/>
      <c r="T7" s="389"/>
      <c r="U7" s="389"/>
      <c r="V7" s="389"/>
      <c r="W7" s="280"/>
      <c r="X7" s="280"/>
      <c r="Y7" s="280"/>
      <c r="Z7" s="280"/>
      <c r="AA7" s="456"/>
      <c r="AB7" s="456"/>
      <c r="AE7" s="276" t="s">
        <v>32</v>
      </c>
    </row>
    <row r="8" spans="1:31" s="276" customFormat="1" x14ac:dyDescent="0.35">
      <c r="A8" s="287" t="s">
        <v>98</v>
      </c>
      <c r="B8" s="287">
        <v>1</v>
      </c>
      <c r="C8" s="293">
        <v>-540</v>
      </c>
      <c r="D8" s="284">
        <v>-513</v>
      </c>
      <c r="E8" s="284">
        <v>-660</v>
      </c>
      <c r="F8" s="284">
        <v>-525</v>
      </c>
      <c r="G8" s="284">
        <v>-228</v>
      </c>
      <c r="H8" s="284">
        <v>-465</v>
      </c>
      <c r="I8" s="284">
        <v>-513</v>
      </c>
      <c r="J8" s="292">
        <v>-750</v>
      </c>
      <c r="K8" s="456"/>
      <c r="L8" s="456"/>
      <c r="M8" s="280"/>
      <c r="N8" s="280"/>
      <c r="O8" s="280"/>
      <c r="P8" s="280"/>
      <c r="Q8" s="456"/>
      <c r="R8" s="456"/>
      <c r="S8" s="389"/>
      <c r="T8" s="389"/>
      <c r="U8" s="389"/>
      <c r="V8" s="389"/>
      <c r="W8" s="280"/>
      <c r="X8" s="280"/>
      <c r="Y8" s="280"/>
      <c r="Z8" s="280"/>
      <c r="AA8" s="456"/>
      <c r="AB8" s="456"/>
    </row>
    <row r="9" spans="1:31" s="276" customFormat="1" x14ac:dyDescent="0.35">
      <c r="A9" s="287" t="s">
        <v>8</v>
      </c>
      <c r="B9" s="287"/>
      <c r="C9" s="290">
        <v>-1620</v>
      </c>
      <c r="D9" s="291">
        <v>-1782</v>
      </c>
      <c r="E9" s="291">
        <v>-1467</v>
      </c>
      <c r="F9" s="291">
        <v>-1470</v>
      </c>
      <c r="G9" s="284">
        <v>-309</v>
      </c>
      <c r="H9" s="284">
        <v>-282</v>
      </c>
      <c r="I9" s="284">
        <v>-597</v>
      </c>
      <c r="J9" s="292">
        <v>-1467</v>
      </c>
      <c r="K9" s="456"/>
      <c r="L9" s="456"/>
      <c r="M9" s="280"/>
      <c r="N9" s="280"/>
      <c r="O9" s="280"/>
      <c r="P9" s="280"/>
      <c r="Q9" s="456"/>
      <c r="R9" s="456"/>
      <c r="S9" s="389"/>
      <c r="T9" s="389"/>
      <c r="U9" s="389"/>
      <c r="V9" s="389"/>
      <c r="W9" s="280"/>
      <c r="X9" s="280"/>
      <c r="Y9" s="280"/>
      <c r="Z9" s="280"/>
      <c r="AA9" s="456"/>
      <c r="AB9" s="456"/>
    </row>
    <row r="10" spans="1:31" s="276" customFormat="1" x14ac:dyDescent="0.35">
      <c r="A10" s="287" t="s">
        <v>20</v>
      </c>
      <c r="B10" s="287"/>
      <c r="C10" s="290">
        <v>-3939</v>
      </c>
      <c r="D10" s="291">
        <v>-3651</v>
      </c>
      <c r="E10" s="291">
        <v>-3453</v>
      </c>
      <c r="F10" s="291">
        <v>-2835</v>
      </c>
      <c r="G10" s="284">
        <v>-1257</v>
      </c>
      <c r="H10" s="291">
        <v>-1272</v>
      </c>
      <c r="I10" s="291">
        <v>-1413</v>
      </c>
      <c r="J10" s="543">
        <v>-4593</v>
      </c>
      <c r="K10" s="456"/>
      <c r="L10" s="456"/>
      <c r="M10" s="280"/>
      <c r="N10" s="280"/>
      <c r="O10" s="280"/>
      <c r="P10" s="280"/>
      <c r="Q10" s="456"/>
      <c r="R10" s="456"/>
      <c r="S10" s="389"/>
      <c r="T10" s="389"/>
      <c r="U10" s="389"/>
      <c r="V10" s="389"/>
      <c r="W10" s="280"/>
      <c r="X10" s="280"/>
      <c r="Y10" s="280"/>
      <c r="Z10" s="280"/>
      <c r="AA10" s="456"/>
      <c r="AB10" s="456"/>
    </row>
    <row r="11" spans="1:31" s="276" customFormat="1" x14ac:dyDescent="0.35">
      <c r="A11" s="287" t="s">
        <v>19</v>
      </c>
      <c r="B11" s="287"/>
      <c r="C11" s="294">
        <v>267</v>
      </c>
      <c r="D11" s="295">
        <v>543</v>
      </c>
      <c r="E11" s="295">
        <v>531</v>
      </c>
      <c r="F11" s="296">
        <v>759</v>
      </c>
      <c r="G11" s="289">
        <v>591</v>
      </c>
      <c r="H11" s="289">
        <v>420</v>
      </c>
      <c r="I11" s="289">
        <v>48</v>
      </c>
      <c r="J11" s="292">
        <v>-234</v>
      </c>
      <c r="K11" s="456"/>
      <c r="L11" s="456"/>
      <c r="M11" s="280"/>
      <c r="N11" s="280"/>
      <c r="O11" s="280"/>
      <c r="P11" s="280"/>
      <c r="Q11" s="456"/>
      <c r="R11" s="456"/>
      <c r="S11" s="389"/>
      <c r="T11" s="389"/>
      <c r="U11" s="389"/>
      <c r="V11" s="389"/>
      <c r="W11" s="280"/>
      <c r="X11" s="280"/>
      <c r="Y11" s="280"/>
      <c r="Z11" s="280"/>
      <c r="AA11" s="456"/>
      <c r="AB11" s="456"/>
    </row>
    <row r="12" spans="1:31" s="276" customFormat="1" x14ac:dyDescent="0.35">
      <c r="A12" s="287" t="s">
        <v>99</v>
      </c>
      <c r="B12" s="287">
        <v>2</v>
      </c>
      <c r="C12" s="290">
        <v>-6225</v>
      </c>
      <c r="D12" s="291">
        <v>-5982</v>
      </c>
      <c r="E12" s="291">
        <v>-4710</v>
      </c>
      <c r="F12" s="291">
        <v>-2964</v>
      </c>
      <c r="G12" s="291">
        <v>-2937</v>
      </c>
      <c r="H12" s="291">
        <v>-2919</v>
      </c>
      <c r="I12" s="291">
        <v>-4092</v>
      </c>
      <c r="J12" s="543">
        <v>-6363</v>
      </c>
      <c r="K12" s="456"/>
      <c r="L12" s="456"/>
      <c r="M12" s="280"/>
      <c r="N12" s="280"/>
      <c r="O12" s="280"/>
      <c r="P12" s="280"/>
      <c r="Q12" s="456"/>
      <c r="R12" s="456"/>
      <c r="S12" s="389"/>
      <c r="T12" s="389"/>
      <c r="U12" s="389"/>
      <c r="V12" s="389"/>
      <c r="W12" s="280"/>
      <c r="X12" s="280"/>
      <c r="Y12" s="280"/>
      <c r="Z12" s="280"/>
      <c r="AA12" s="459"/>
      <c r="AB12" s="459"/>
    </row>
    <row r="13" spans="1:31" s="276" customFormat="1" x14ac:dyDescent="0.35">
      <c r="A13" s="287" t="s">
        <v>10</v>
      </c>
      <c r="B13" s="287"/>
      <c r="C13" s="290">
        <v>-12369</v>
      </c>
      <c r="D13" s="291">
        <v>-10812</v>
      </c>
      <c r="E13" s="291">
        <v>-10980</v>
      </c>
      <c r="F13" s="291">
        <v>-7365</v>
      </c>
      <c r="G13" s="291">
        <v>-6864</v>
      </c>
      <c r="H13" s="291">
        <v>-6636</v>
      </c>
      <c r="I13" s="291">
        <v>-8040</v>
      </c>
      <c r="J13" s="543">
        <v>-14745</v>
      </c>
      <c r="K13" s="456"/>
      <c r="L13" s="456"/>
      <c r="M13" s="280"/>
      <c r="N13" s="280"/>
      <c r="O13" s="280"/>
      <c r="P13" s="280"/>
      <c r="Q13" s="456"/>
      <c r="R13" s="456"/>
      <c r="S13" s="389"/>
      <c r="T13" s="389"/>
      <c r="U13" s="389"/>
      <c r="V13" s="389"/>
      <c r="W13" s="280"/>
      <c r="X13" s="280"/>
      <c r="Y13" s="280"/>
      <c r="Z13" s="280"/>
      <c r="AA13" s="459"/>
      <c r="AB13" s="459"/>
    </row>
    <row r="14" spans="1:31" s="276" customFormat="1" x14ac:dyDescent="0.35">
      <c r="A14" s="287" t="s">
        <v>11</v>
      </c>
      <c r="B14" s="287"/>
      <c r="C14" s="290">
        <v>-1332</v>
      </c>
      <c r="D14" s="291">
        <v>-1563</v>
      </c>
      <c r="E14" s="291">
        <v>-1608</v>
      </c>
      <c r="F14" s="291">
        <v>-273</v>
      </c>
      <c r="G14" s="289">
        <v>309</v>
      </c>
      <c r="H14" s="289">
        <v>405</v>
      </c>
      <c r="I14" s="284">
        <v>-198</v>
      </c>
      <c r="J14" s="292">
        <v>-975</v>
      </c>
      <c r="K14" s="456"/>
      <c r="L14" s="456"/>
      <c r="M14" s="280"/>
      <c r="N14" s="280"/>
      <c r="O14" s="280"/>
      <c r="P14" s="280"/>
      <c r="Q14" s="456"/>
      <c r="R14" s="456"/>
      <c r="S14" s="389"/>
      <c r="T14" s="389"/>
      <c r="U14" s="389"/>
      <c r="V14" s="389"/>
      <c r="W14" s="280"/>
      <c r="X14" s="280"/>
      <c r="Y14" s="280"/>
      <c r="Z14" s="280"/>
      <c r="AA14" s="459"/>
      <c r="AB14" s="459"/>
    </row>
    <row r="15" spans="1:31" s="276" customFormat="1" x14ac:dyDescent="0.35">
      <c r="A15" s="287" t="s">
        <v>12</v>
      </c>
      <c r="B15" s="287"/>
      <c r="C15" s="288">
        <v>144</v>
      </c>
      <c r="D15" s="291">
        <v>-201</v>
      </c>
      <c r="E15" s="284">
        <v>-267</v>
      </c>
      <c r="F15" s="296">
        <v>195</v>
      </c>
      <c r="G15" s="289">
        <v>483</v>
      </c>
      <c r="H15" s="289">
        <v>198</v>
      </c>
      <c r="I15" s="284">
        <v>-96</v>
      </c>
      <c r="J15" s="292">
        <v>-318</v>
      </c>
      <c r="K15" s="456"/>
      <c r="L15" s="456"/>
      <c r="M15" s="280"/>
      <c r="N15" s="280"/>
      <c r="O15" s="280"/>
      <c r="P15" s="280"/>
      <c r="Q15" s="456"/>
      <c r="R15" s="456"/>
      <c r="S15" s="389"/>
      <c r="T15" s="389"/>
      <c r="U15" s="389"/>
      <c r="V15" s="389"/>
      <c r="W15" s="280"/>
      <c r="X15" s="280"/>
      <c r="Y15" s="280"/>
      <c r="Z15" s="280"/>
      <c r="AA15" s="459"/>
      <c r="AB15" s="459"/>
      <c r="AD15" s="298"/>
    </row>
    <row r="16" spans="1:31" s="276" customFormat="1" x14ac:dyDescent="0.35">
      <c r="A16" s="287" t="s">
        <v>13</v>
      </c>
      <c r="B16" s="287"/>
      <c r="C16" s="293">
        <v>-558</v>
      </c>
      <c r="D16" s="284">
        <v>-990</v>
      </c>
      <c r="E16" s="284">
        <v>-567</v>
      </c>
      <c r="F16" s="296">
        <v>261</v>
      </c>
      <c r="G16" s="289">
        <v>525</v>
      </c>
      <c r="H16" s="289">
        <v>645</v>
      </c>
      <c r="I16" s="284">
        <v>-207</v>
      </c>
      <c r="J16" s="292">
        <v>-1188</v>
      </c>
      <c r="K16" s="456"/>
      <c r="L16" s="456"/>
      <c r="M16" s="280"/>
      <c r="N16" s="280"/>
      <c r="O16" s="280"/>
      <c r="P16" s="280"/>
      <c r="Q16" s="456"/>
      <c r="R16" s="456"/>
      <c r="S16" s="389"/>
      <c r="T16" s="389"/>
      <c r="U16" s="389"/>
      <c r="V16" s="389"/>
      <c r="W16" s="280"/>
      <c r="X16" s="280"/>
      <c r="Y16" s="280"/>
      <c r="Z16" s="280"/>
      <c r="AA16" s="459"/>
      <c r="AB16" s="459"/>
    </row>
    <row r="17" spans="1:29" s="276" customFormat="1" x14ac:dyDescent="0.35">
      <c r="A17" s="287" t="s">
        <v>14</v>
      </c>
      <c r="B17" s="287"/>
      <c r="C17" s="293">
        <v>-72</v>
      </c>
      <c r="D17" s="284">
        <v>0</v>
      </c>
      <c r="E17" s="289">
        <v>159</v>
      </c>
      <c r="F17" s="296">
        <v>420</v>
      </c>
      <c r="G17" s="289">
        <v>384</v>
      </c>
      <c r="H17" s="289">
        <v>363</v>
      </c>
      <c r="I17" s="289">
        <v>330</v>
      </c>
      <c r="J17" s="292">
        <v>-228</v>
      </c>
      <c r="K17" s="456"/>
      <c r="L17" s="456"/>
      <c r="M17" s="280"/>
      <c r="N17" s="280"/>
      <c r="O17" s="280"/>
      <c r="P17" s="280"/>
      <c r="Q17" s="456"/>
      <c r="R17" s="456"/>
      <c r="S17" s="389"/>
      <c r="T17" s="389"/>
      <c r="U17" s="389"/>
      <c r="V17" s="389"/>
      <c r="W17" s="280"/>
      <c r="X17" s="280"/>
      <c r="Y17" s="280"/>
      <c r="Z17" s="280"/>
      <c r="AA17" s="459"/>
      <c r="AB17" s="459"/>
    </row>
    <row r="18" spans="1:29" s="276" customFormat="1" x14ac:dyDescent="0.35">
      <c r="A18" s="287" t="s">
        <v>15</v>
      </c>
      <c r="B18" s="287"/>
      <c r="C18" s="290">
        <v>-1725</v>
      </c>
      <c r="D18" s="291">
        <v>-2076</v>
      </c>
      <c r="E18" s="291">
        <v>-1518</v>
      </c>
      <c r="F18" s="291">
        <v>-885</v>
      </c>
      <c r="G18" s="289">
        <v>429</v>
      </c>
      <c r="H18" s="291">
        <v>-381</v>
      </c>
      <c r="I18" s="289">
        <v>135</v>
      </c>
      <c r="J18" s="292">
        <v>-1737</v>
      </c>
      <c r="K18" s="456"/>
      <c r="L18" s="456"/>
      <c r="M18" s="280"/>
      <c r="N18" s="280"/>
      <c r="O18" s="280"/>
      <c r="P18" s="280"/>
      <c r="Q18" s="456"/>
      <c r="R18" s="456"/>
      <c r="S18" s="389"/>
      <c r="T18" s="389"/>
      <c r="U18" s="389"/>
      <c r="V18" s="389"/>
      <c r="W18" s="280"/>
      <c r="X18" s="280"/>
      <c r="Y18" s="280"/>
      <c r="Z18" s="280"/>
      <c r="AA18" s="459"/>
      <c r="AB18" s="459"/>
    </row>
    <row r="19" spans="1:29" s="276" customFormat="1" x14ac:dyDescent="0.35">
      <c r="A19" s="287" t="s">
        <v>16</v>
      </c>
      <c r="B19" s="370"/>
      <c r="C19" s="301">
        <v>588</v>
      </c>
      <c r="D19" s="295">
        <v>204</v>
      </c>
      <c r="E19" s="289">
        <v>822</v>
      </c>
      <c r="F19" s="296">
        <v>1065</v>
      </c>
      <c r="G19" s="289">
        <v>1164</v>
      </c>
      <c r="H19" s="289">
        <v>951</v>
      </c>
      <c r="I19" s="289">
        <v>594</v>
      </c>
      <c r="J19" s="286">
        <v>48</v>
      </c>
      <c r="K19" s="456"/>
      <c r="L19" s="456"/>
      <c r="M19" s="280"/>
      <c r="N19" s="280"/>
      <c r="O19" s="280"/>
      <c r="P19" s="280"/>
      <c r="Q19" s="456"/>
      <c r="R19" s="456"/>
      <c r="S19" s="389"/>
      <c r="T19" s="389"/>
      <c r="U19" s="389"/>
      <c r="V19" s="389"/>
      <c r="W19" s="280"/>
      <c r="X19" s="280"/>
      <c r="Y19" s="280"/>
      <c r="Z19" s="280"/>
      <c r="AA19" s="459"/>
      <c r="AB19" s="459"/>
    </row>
    <row r="20" spans="1:29" s="276" customFormat="1" x14ac:dyDescent="0.35">
      <c r="A20" s="302" t="s">
        <v>17</v>
      </c>
      <c r="B20" s="302">
        <v>3</v>
      </c>
      <c r="C20" s="461">
        <v>-20964</v>
      </c>
      <c r="D20" s="307">
        <v>-20583</v>
      </c>
      <c r="E20" s="307">
        <v>-18288</v>
      </c>
      <c r="F20" s="307">
        <v>-4644</v>
      </c>
      <c r="G20" s="532">
        <v>8466</v>
      </c>
      <c r="H20" s="532">
        <v>9747</v>
      </c>
      <c r="I20" s="568">
        <v>-981</v>
      </c>
      <c r="J20" s="544">
        <v>-29973</v>
      </c>
      <c r="K20" s="460"/>
      <c r="L20" s="460"/>
      <c r="M20" s="303"/>
      <c r="N20" s="303"/>
      <c r="O20" s="303"/>
      <c r="P20" s="303"/>
      <c r="Q20" s="460"/>
      <c r="R20" s="460"/>
      <c r="S20" s="389"/>
      <c r="T20" s="389"/>
      <c r="U20" s="389"/>
      <c r="V20" s="389"/>
      <c r="W20" s="303"/>
      <c r="X20" s="303"/>
      <c r="Y20" s="303"/>
      <c r="Z20" s="303"/>
      <c r="AA20" s="460"/>
      <c r="AB20" s="460"/>
    </row>
    <row r="21" spans="1:29" s="276" customFormat="1" x14ac:dyDescent="0.35">
      <c r="A21" s="287" t="s">
        <v>128</v>
      </c>
      <c r="B21" s="287"/>
      <c r="C21" s="290">
        <v>-18150</v>
      </c>
      <c r="D21" s="291">
        <v>-16869</v>
      </c>
      <c r="E21" s="291">
        <v>-15771</v>
      </c>
      <c r="F21" s="291">
        <v>-3675</v>
      </c>
      <c r="G21" s="289">
        <v>7908</v>
      </c>
      <c r="H21" s="289">
        <v>10785</v>
      </c>
      <c r="I21" s="289">
        <v>2721</v>
      </c>
      <c r="J21" s="292">
        <v>-21762</v>
      </c>
      <c r="K21" s="456"/>
      <c r="L21" s="456"/>
      <c r="M21" s="280"/>
      <c r="N21" s="280"/>
      <c r="O21" s="280"/>
      <c r="P21" s="280"/>
      <c r="Q21" s="456"/>
      <c r="R21" s="456"/>
      <c r="S21" s="389"/>
      <c r="T21" s="389"/>
      <c r="U21" s="389"/>
      <c r="V21" s="389"/>
      <c r="W21" s="280"/>
      <c r="X21" s="280"/>
      <c r="Y21" s="280"/>
      <c r="Z21" s="280"/>
      <c r="AA21" s="456"/>
      <c r="AB21" s="456"/>
    </row>
    <row r="22" spans="1:29" s="276" customFormat="1" x14ac:dyDescent="0.35">
      <c r="A22" s="287" t="s">
        <v>129</v>
      </c>
      <c r="B22" s="287"/>
      <c r="C22" s="290">
        <v>-2781</v>
      </c>
      <c r="D22" s="291">
        <v>-3609</v>
      </c>
      <c r="E22" s="291">
        <v>-2250</v>
      </c>
      <c r="F22" s="291">
        <v>-783</v>
      </c>
      <c r="G22" s="289">
        <v>810</v>
      </c>
      <c r="H22" s="284">
        <v>-450</v>
      </c>
      <c r="I22" s="284">
        <v>-2433</v>
      </c>
      <c r="J22" s="543">
        <v>-6681</v>
      </c>
      <c r="K22" s="456"/>
      <c r="L22" s="456"/>
      <c r="M22" s="280"/>
      <c r="N22" s="280"/>
      <c r="O22" s="280"/>
      <c r="P22" s="280"/>
      <c r="Q22" s="456"/>
      <c r="R22" s="456"/>
      <c r="S22" s="389"/>
      <c r="T22" s="389"/>
      <c r="U22" s="389"/>
      <c r="V22" s="389"/>
      <c r="W22" s="280"/>
      <c r="X22" s="280"/>
      <c r="Y22" s="280"/>
      <c r="Z22" s="280"/>
      <c r="AA22" s="456"/>
      <c r="AB22" s="456"/>
    </row>
    <row r="23" spans="1:29" x14ac:dyDescent="0.35">
      <c r="A23" s="366" t="s">
        <v>61</v>
      </c>
      <c r="B23" s="366"/>
      <c r="C23" s="462">
        <v>-30</v>
      </c>
      <c r="D23" s="311">
        <v>-108</v>
      </c>
      <c r="E23" s="311">
        <v>-267</v>
      </c>
      <c r="F23" s="311">
        <v>-186</v>
      </c>
      <c r="G23" s="311">
        <v>-249</v>
      </c>
      <c r="H23" s="311">
        <v>-588</v>
      </c>
      <c r="I23" s="311">
        <v>-1269</v>
      </c>
      <c r="J23" s="545">
        <v>-1533</v>
      </c>
      <c r="K23" s="456"/>
      <c r="L23" s="456"/>
      <c r="M23" s="280"/>
      <c r="N23" s="280"/>
      <c r="O23" s="280"/>
      <c r="P23" s="280"/>
      <c r="Q23" s="456"/>
      <c r="R23" s="456"/>
      <c r="S23" s="336"/>
      <c r="T23" s="336"/>
      <c r="U23" s="336"/>
      <c r="V23" s="336"/>
      <c r="W23" s="457"/>
      <c r="X23" s="457"/>
      <c r="Y23" s="457"/>
      <c r="Z23" s="457"/>
      <c r="AA23" s="457"/>
      <c r="AB23" s="457"/>
    </row>
    <row r="24" spans="1:29" s="276" customFormat="1" x14ac:dyDescent="0.35">
      <c r="A24" s="371" t="s">
        <v>114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13"/>
    </row>
    <row r="25" spans="1:29" x14ac:dyDescent="0.35">
      <c r="A25" s="571" t="s">
        <v>107</v>
      </c>
      <c r="B25" s="571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376"/>
      <c r="U25" s="376"/>
      <c r="V25" s="374"/>
      <c r="W25" s="374"/>
      <c r="X25" s="374"/>
      <c r="Y25" s="374"/>
      <c r="Z25" s="374"/>
      <c r="AA25" s="374"/>
      <c r="AB25" s="374"/>
    </row>
    <row r="26" spans="1:29" x14ac:dyDescent="0.35">
      <c r="A26" s="466" t="s">
        <v>111</v>
      </c>
      <c r="B26" s="455"/>
      <c r="C26" s="455"/>
      <c r="D26" s="522"/>
      <c r="E26" s="455"/>
      <c r="F26" s="455"/>
      <c r="G26" s="522"/>
      <c r="H26" s="522"/>
      <c r="I26" s="522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376"/>
      <c r="U26" s="376"/>
      <c r="V26" s="374"/>
      <c r="W26" s="374"/>
      <c r="X26" s="374"/>
      <c r="Y26" s="374"/>
      <c r="Z26" s="374"/>
      <c r="AA26" s="374"/>
      <c r="AB26" s="374"/>
    </row>
    <row r="27" spans="1:29" s="276" customFormat="1" x14ac:dyDescent="0.35">
      <c r="A27" s="572" t="s">
        <v>46</v>
      </c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313"/>
    </row>
    <row r="28" spans="1:29" s="276" customFormat="1" x14ac:dyDescent="0.35">
      <c r="A28" s="371" t="s">
        <v>47</v>
      </c>
      <c r="B28" s="371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</row>
    <row r="29" spans="1:29" x14ac:dyDescent="0.35">
      <c r="A29" s="371" t="s">
        <v>59</v>
      </c>
      <c r="B29" s="371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5"/>
    </row>
    <row r="30" spans="1:29" ht="17.25" x14ac:dyDescent="0.4">
      <c r="A30" s="372" t="s">
        <v>96</v>
      </c>
      <c r="B30" s="316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5"/>
      <c r="U30" s="315"/>
      <c r="V30" s="314"/>
      <c r="W30" s="314"/>
      <c r="X30" s="314"/>
      <c r="Y30" s="314"/>
      <c r="Z30" s="314"/>
      <c r="AA30" s="314"/>
      <c r="AB30" s="314"/>
    </row>
    <row r="31" spans="1:29" x14ac:dyDescent="0.35">
      <c r="A31" s="318"/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20"/>
      <c r="M31" s="319"/>
      <c r="N31" s="319"/>
      <c r="O31" s="319"/>
      <c r="P31" s="318"/>
      <c r="Q31" s="318"/>
      <c r="R31" s="318"/>
      <c r="S31" s="319"/>
      <c r="T31" s="319"/>
      <c r="U31" s="319"/>
      <c r="V31" s="318"/>
      <c r="W31" s="318"/>
      <c r="X31" s="318"/>
      <c r="Y31" s="318"/>
      <c r="Z31" s="318"/>
      <c r="AA31" s="318"/>
      <c r="AB31" s="321"/>
    </row>
    <row r="32" spans="1:29" x14ac:dyDescent="0.35">
      <c r="A32" s="318"/>
      <c r="B32" s="318"/>
      <c r="C32" s="319"/>
      <c r="D32" s="319"/>
      <c r="E32" s="319"/>
      <c r="F32" s="319"/>
      <c r="G32" s="319"/>
      <c r="H32" s="319"/>
      <c r="I32" s="319"/>
      <c r="J32" s="319"/>
      <c r="K32" s="319"/>
      <c r="L32" s="320"/>
      <c r="M32" s="319"/>
      <c r="N32" s="319"/>
      <c r="O32" s="319"/>
      <c r="P32" s="318"/>
      <c r="Q32" s="318"/>
      <c r="R32" s="318"/>
      <c r="S32" s="319"/>
      <c r="T32" s="319"/>
      <c r="U32" s="319"/>
      <c r="V32" s="318"/>
      <c r="W32" s="318"/>
      <c r="X32" s="318"/>
      <c r="Y32" s="318"/>
      <c r="Z32" s="318"/>
      <c r="AA32" s="318"/>
      <c r="AB32" s="318"/>
    </row>
    <row r="33" spans="1:31" x14ac:dyDescent="0.35">
      <c r="A33" s="322"/>
      <c r="B33" s="322"/>
      <c r="C33" s="276"/>
      <c r="D33" s="276"/>
      <c r="E33" s="323"/>
      <c r="F33" s="323"/>
      <c r="G33" s="323"/>
      <c r="H33" s="323"/>
      <c r="I33" s="323"/>
      <c r="J33" s="323"/>
      <c r="K33" s="323"/>
      <c r="L33" s="322"/>
      <c r="M33" s="276"/>
      <c r="N33" s="319"/>
      <c r="O33" s="319"/>
      <c r="P33" s="318"/>
      <c r="Q33" s="318"/>
      <c r="R33" s="318"/>
      <c r="S33" s="319"/>
      <c r="T33" s="319"/>
      <c r="U33" s="319"/>
      <c r="V33" s="318"/>
      <c r="W33" s="318"/>
      <c r="X33" s="318"/>
      <c r="Y33" s="318"/>
      <c r="Z33" s="318"/>
      <c r="AA33" s="318"/>
      <c r="AB33" s="318"/>
    </row>
    <row r="34" spans="1:31" x14ac:dyDescent="0.35">
      <c r="A34" s="324"/>
      <c r="B34" s="324"/>
      <c r="C34" s="319"/>
      <c r="D34" s="319"/>
      <c r="E34" s="319"/>
      <c r="F34" s="319"/>
      <c r="G34" s="319"/>
      <c r="H34" s="319"/>
      <c r="I34" s="319"/>
      <c r="J34" s="319"/>
      <c r="K34" s="319"/>
      <c r="L34" s="320"/>
      <c r="M34" s="319"/>
      <c r="N34" s="319"/>
      <c r="O34" s="319"/>
      <c r="P34" s="318"/>
      <c r="Q34" s="318"/>
      <c r="R34" s="318"/>
      <c r="S34" s="319"/>
      <c r="T34" s="319"/>
      <c r="U34" s="319"/>
      <c r="V34" s="318"/>
      <c r="W34" s="318"/>
      <c r="X34" s="318"/>
      <c r="Y34" s="318"/>
      <c r="Z34" s="318"/>
      <c r="AA34" s="318"/>
      <c r="AB34" s="318"/>
    </row>
    <row r="35" spans="1:31" x14ac:dyDescent="0.35">
      <c r="A35" s="318"/>
      <c r="B35" s="318"/>
      <c r="C35" s="319"/>
      <c r="D35" s="319"/>
      <c r="E35" s="319"/>
      <c r="F35" s="319"/>
      <c r="G35" s="319"/>
      <c r="H35" s="319"/>
      <c r="I35" s="319"/>
      <c r="J35" s="319"/>
      <c r="K35" s="319"/>
      <c r="L35" s="325"/>
      <c r="M35" s="318"/>
      <c r="N35" s="318"/>
      <c r="O35" s="318"/>
      <c r="P35" s="318"/>
      <c r="Q35" s="318"/>
      <c r="R35" s="318"/>
      <c r="S35" s="319"/>
      <c r="T35" s="319"/>
      <c r="U35" s="319"/>
      <c r="V35" s="318"/>
      <c r="W35" s="318"/>
      <c r="X35" s="318"/>
      <c r="Y35" s="318"/>
      <c r="Z35" s="318"/>
      <c r="AA35" s="318"/>
      <c r="AB35" s="318"/>
    </row>
    <row r="36" spans="1:31" x14ac:dyDescent="0.35">
      <c r="A36" s="318"/>
      <c r="B36" s="318"/>
      <c r="C36" s="319"/>
      <c r="D36" s="319"/>
      <c r="E36" s="319"/>
      <c r="F36" s="319"/>
      <c r="G36" s="319"/>
      <c r="H36" s="319"/>
      <c r="I36" s="319"/>
      <c r="J36" s="326"/>
      <c r="K36" s="326"/>
      <c r="L36" s="320"/>
      <c r="M36" s="319"/>
      <c r="N36" s="319"/>
      <c r="O36" s="319"/>
      <c r="P36" s="318"/>
      <c r="Q36" s="318"/>
      <c r="R36" s="318"/>
      <c r="S36" s="319"/>
      <c r="T36" s="319"/>
      <c r="U36" s="319"/>
      <c r="V36" s="318"/>
      <c r="W36" s="318"/>
      <c r="X36" s="318"/>
      <c r="Y36" s="318"/>
      <c r="Z36" s="318"/>
      <c r="AA36" s="318"/>
      <c r="AB36" s="318"/>
    </row>
    <row r="37" spans="1:31" x14ac:dyDescent="0.35">
      <c r="A37" s="318"/>
      <c r="B37" s="318"/>
      <c r="C37" s="319"/>
      <c r="D37" s="319"/>
      <c r="E37" s="319"/>
      <c r="F37" s="319"/>
      <c r="G37" s="319"/>
      <c r="H37" s="319"/>
      <c r="I37" s="319"/>
      <c r="J37" s="319"/>
      <c r="K37" s="319"/>
      <c r="L37" s="320"/>
      <c r="M37" s="319"/>
      <c r="N37" s="319"/>
      <c r="O37" s="319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</row>
    <row r="38" spans="1:31" x14ac:dyDescent="0.35">
      <c r="A38" s="318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25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</row>
    <row r="39" spans="1:31" x14ac:dyDescent="0.3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25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</row>
    <row r="40" spans="1:31" x14ac:dyDescent="0.35">
      <c r="T40" s="319"/>
      <c r="U40" s="319"/>
      <c r="V40" s="318"/>
      <c r="W40" s="318"/>
      <c r="X40" s="318"/>
      <c r="Y40" s="318"/>
      <c r="Z40" s="318"/>
      <c r="AA40" s="318"/>
      <c r="AB40" s="318"/>
    </row>
    <row r="41" spans="1:31" ht="17.25" x14ac:dyDescent="0.4">
      <c r="AD41" s="328"/>
      <c r="AE41" s="328"/>
    </row>
    <row r="42" spans="1:31" x14ac:dyDescent="0.35">
      <c r="J42" s="274"/>
      <c r="K42" s="274"/>
      <c r="L42" s="327"/>
    </row>
    <row r="43" spans="1:31" x14ac:dyDescent="0.35">
      <c r="C43" s="329"/>
      <c r="D43" s="329"/>
      <c r="J43" s="274"/>
      <c r="K43" s="274"/>
      <c r="L43" s="327"/>
    </row>
    <row r="44" spans="1:31" x14ac:dyDescent="0.35">
      <c r="A44" s="330"/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1"/>
      <c r="U44" s="331"/>
      <c r="V44" s="332"/>
    </row>
    <row r="45" spans="1:31" ht="17.25" x14ac:dyDescent="0.4">
      <c r="A45" s="333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</row>
    <row r="46" spans="1:31" x14ac:dyDescent="0.35">
      <c r="A46" s="334"/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5"/>
      <c r="W46" s="336"/>
      <c r="X46" s="336"/>
      <c r="Y46" s="336"/>
    </row>
    <row r="47" spans="1:31" ht="17.25" x14ac:dyDescent="0.4">
      <c r="A47" s="337"/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6"/>
      <c r="X47" s="336"/>
      <c r="Y47" s="336"/>
    </row>
    <row r="48" spans="1:31" ht="17.25" x14ac:dyDescent="0.4">
      <c r="A48" s="337"/>
      <c r="B48" s="337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9"/>
      <c r="Q48" s="339"/>
      <c r="R48" s="339"/>
      <c r="S48" s="340"/>
      <c r="T48" s="340"/>
      <c r="U48" s="340"/>
      <c r="V48" s="340"/>
      <c r="W48" s="336"/>
      <c r="X48" s="337"/>
      <c r="Y48" s="337"/>
      <c r="Z48" s="337"/>
      <c r="AA48" s="337"/>
    </row>
    <row r="49" spans="1:27" ht="17.25" x14ac:dyDescent="0.4">
      <c r="A49" s="337"/>
      <c r="B49" s="337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9"/>
      <c r="Q49" s="339"/>
      <c r="R49" s="339"/>
      <c r="S49" s="340"/>
      <c r="T49" s="340"/>
      <c r="U49" s="340"/>
      <c r="V49" s="340"/>
      <c r="W49" s="336"/>
      <c r="X49" s="337"/>
      <c r="Y49" s="337"/>
      <c r="Z49" s="337"/>
      <c r="AA49" s="337"/>
    </row>
    <row r="50" spans="1:27" ht="17.25" x14ac:dyDescent="0.4">
      <c r="A50" s="337"/>
      <c r="B50" s="337"/>
      <c r="C50" s="338"/>
      <c r="D50" s="338"/>
      <c r="E50" s="338"/>
      <c r="F50" s="338"/>
      <c r="G50" s="338"/>
      <c r="H50" s="338"/>
      <c r="I50" s="338"/>
      <c r="J50" s="341"/>
      <c r="K50" s="341"/>
      <c r="L50" s="338"/>
      <c r="M50" s="338"/>
      <c r="N50" s="341"/>
      <c r="O50" s="341"/>
      <c r="P50" s="339"/>
      <c r="Q50" s="339"/>
      <c r="R50" s="339"/>
      <c r="S50" s="338"/>
      <c r="T50" s="338"/>
      <c r="U50" s="338"/>
      <c r="V50" s="341"/>
      <c r="W50" s="336"/>
      <c r="X50" s="337"/>
      <c r="Y50" s="337"/>
      <c r="Z50" s="337"/>
      <c r="AA50" s="337"/>
    </row>
    <row r="51" spans="1:27" ht="17.25" x14ac:dyDescent="0.4">
      <c r="A51" s="337"/>
      <c r="B51" s="337"/>
      <c r="C51" s="338"/>
      <c r="D51" s="338"/>
      <c r="E51" s="338"/>
      <c r="F51" s="338"/>
      <c r="G51" s="338"/>
      <c r="H51" s="338"/>
      <c r="I51" s="338"/>
      <c r="J51" s="341"/>
      <c r="K51" s="341"/>
      <c r="L51" s="338"/>
      <c r="M51" s="338"/>
      <c r="N51" s="341"/>
      <c r="O51" s="341"/>
      <c r="P51" s="339"/>
      <c r="Q51" s="339"/>
      <c r="R51" s="339"/>
      <c r="S51" s="338"/>
      <c r="T51" s="338"/>
      <c r="U51" s="338"/>
      <c r="V51" s="341"/>
      <c r="W51" s="336"/>
      <c r="X51" s="337"/>
      <c r="Y51" s="337"/>
      <c r="Z51" s="337"/>
      <c r="AA51" s="337"/>
    </row>
    <row r="52" spans="1:27" ht="17.25" x14ac:dyDescent="0.4">
      <c r="A52" s="337"/>
      <c r="B52" s="337"/>
      <c r="C52" s="338"/>
      <c r="D52" s="338"/>
      <c r="E52" s="338"/>
      <c r="F52" s="338"/>
      <c r="G52" s="338"/>
      <c r="H52" s="338"/>
      <c r="I52" s="338"/>
      <c r="J52" s="341"/>
      <c r="K52" s="341"/>
      <c r="L52" s="338"/>
      <c r="M52" s="338"/>
      <c r="N52" s="341"/>
      <c r="O52" s="341"/>
      <c r="P52" s="342"/>
      <c r="Q52" s="342"/>
      <c r="R52" s="342"/>
      <c r="S52" s="338"/>
      <c r="T52" s="338"/>
      <c r="U52" s="338"/>
      <c r="V52" s="341"/>
      <c r="W52" s="336"/>
      <c r="X52" s="337"/>
      <c r="Y52" s="337"/>
      <c r="Z52" s="337"/>
      <c r="AA52" s="337"/>
    </row>
    <row r="53" spans="1:27" ht="17.25" x14ac:dyDescent="0.4">
      <c r="A53" s="341"/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3"/>
      <c r="Q53" s="343"/>
      <c r="R53" s="343"/>
      <c r="S53" s="343"/>
      <c r="T53" s="343"/>
      <c r="U53" s="343"/>
      <c r="V53" s="343"/>
      <c r="W53" s="336"/>
      <c r="X53" s="341"/>
      <c r="Y53" s="341"/>
      <c r="Z53" s="341"/>
      <c r="AA53" s="341"/>
    </row>
    <row r="54" spans="1:27" ht="17.25" x14ac:dyDescent="0.4">
      <c r="A54" s="337"/>
      <c r="B54" s="337"/>
      <c r="C54" s="343"/>
      <c r="D54" s="343"/>
      <c r="E54" s="343"/>
      <c r="F54" s="343"/>
      <c r="G54" s="343"/>
      <c r="H54" s="343"/>
      <c r="I54" s="343"/>
      <c r="J54" s="344"/>
      <c r="K54" s="344"/>
      <c r="L54" s="343"/>
      <c r="M54" s="343"/>
      <c r="N54" s="344"/>
      <c r="O54" s="344"/>
      <c r="P54" s="345"/>
      <c r="Q54" s="345"/>
      <c r="R54" s="345"/>
      <c r="S54" s="346"/>
      <c r="T54" s="346"/>
      <c r="U54" s="346"/>
      <c r="V54" s="344"/>
      <c r="W54" s="336"/>
      <c r="X54" s="337"/>
      <c r="Y54" s="337"/>
      <c r="Z54" s="337"/>
      <c r="AA54" s="337"/>
    </row>
    <row r="55" spans="1:27" ht="17.25" x14ac:dyDescent="0.4">
      <c r="A55" s="337"/>
      <c r="B55" s="337"/>
      <c r="C55" s="347"/>
      <c r="D55" s="347"/>
      <c r="E55" s="347"/>
      <c r="F55" s="347"/>
      <c r="G55" s="347"/>
      <c r="H55" s="347"/>
      <c r="I55" s="347"/>
      <c r="J55" s="348"/>
      <c r="K55" s="348"/>
      <c r="L55" s="347"/>
      <c r="M55" s="347"/>
      <c r="N55" s="348"/>
      <c r="O55" s="348"/>
      <c r="P55" s="349"/>
      <c r="Q55" s="349"/>
      <c r="R55" s="349"/>
      <c r="S55" s="350"/>
      <c r="T55" s="350"/>
      <c r="U55" s="350"/>
      <c r="V55" s="348"/>
      <c r="W55" s="336"/>
      <c r="X55" s="337"/>
      <c r="Y55" s="337"/>
      <c r="Z55" s="337"/>
      <c r="AA55" s="337"/>
    </row>
    <row r="56" spans="1:27" ht="17.25" x14ac:dyDescent="0.4">
      <c r="A56" s="337"/>
      <c r="B56" s="337"/>
      <c r="C56" s="347"/>
      <c r="D56" s="347"/>
      <c r="E56" s="347"/>
      <c r="F56" s="347"/>
      <c r="G56" s="347"/>
      <c r="H56" s="347"/>
      <c r="I56" s="347"/>
      <c r="J56" s="348"/>
      <c r="K56" s="348"/>
      <c r="L56" s="347"/>
      <c r="M56" s="347"/>
      <c r="N56" s="348"/>
      <c r="O56" s="348"/>
      <c r="P56" s="349"/>
      <c r="Q56" s="349"/>
      <c r="R56" s="349"/>
      <c r="S56" s="350"/>
      <c r="T56" s="350"/>
      <c r="U56" s="350"/>
      <c r="V56" s="348"/>
      <c r="W56" s="336"/>
      <c r="X56" s="337"/>
      <c r="Y56" s="337"/>
      <c r="Z56" s="337"/>
      <c r="AA56" s="337"/>
    </row>
    <row r="57" spans="1:27" ht="17.25" x14ac:dyDescent="0.4">
      <c r="A57" s="337"/>
      <c r="B57" s="337"/>
      <c r="C57" s="347"/>
      <c r="D57" s="347"/>
      <c r="E57" s="347"/>
      <c r="F57" s="347"/>
      <c r="G57" s="347"/>
      <c r="H57" s="347"/>
      <c r="I57" s="347"/>
      <c r="J57" s="348"/>
      <c r="K57" s="348"/>
      <c r="L57" s="347"/>
      <c r="M57" s="347"/>
      <c r="N57" s="348"/>
      <c r="O57" s="348"/>
      <c r="P57" s="349"/>
      <c r="Q57" s="349"/>
      <c r="R57" s="349"/>
      <c r="S57" s="350"/>
      <c r="T57" s="350"/>
      <c r="U57" s="350"/>
      <c r="V57" s="348"/>
      <c r="W57" s="336"/>
      <c r="X57" s="337"/>
      <c r="Y57" s="337"/>
      <c r="Z57" s="337"/>
      <c r="AA57" s="337"/>
    </row>
    <row r="58" spans="1:27" ht="17.25" x14ac:dyDescent="0.4">
      <c r="A58" s="337"/>
      <c r="B58" s="337"/>
      <c r="C58" s="347"/>
      <c r="D58" s="347"/>
      <c r="E58" s="347"/>
      <c r="F58" s="347"/>
      <c r="G58" s="347"/>
      <c r="H58" s="347"/>
      <c r="I58" s="347"/>
      <c r="J58" s="348"/>
      <c r="K58" s="348"/>
      <c r="L58" s="347"/>
      <c r="M58" s="347"/>
      <c r="N58" s="348"/>
      <c r="O58" s="348"/>
      <c r="P58" s="349"/>
      <c r="Q58" s="349"/>
      <c r="R58" s="349"/>
      <c r="S58" s="350"/>
      <c r="T58" s="350"/>
      <c r="U58" s="350"/>
      <c r="V58" s="348"/>
      <c r="W58" s="336"/>
      <c r="X58" s="337"/>
      <c r="Y58" s="337"/>
      <c r="Z58" s="337"/>
      <c r="AA58" s="337"/>
    </row>
    <row r="59" spans="1:27" ht="17.25" x14ac:dyDescent="0.4">
      <c r="A59" s="337"/>
      <c r="B59" s="337"/>
      <c r="C59" s="347"/>
      <c r="D59" s="347"/>
      <c r="E59" s="347"/>
      <c r="F59" s="347"/>
      <c r="G59" s="347"/>
      <c r="H59" s="347"/>
      <c r="I59" s="347"/>
      <c r="J59" s="348"/>
      <c r="K59" s="348"/>
      <c r="L59" s="347"/>
      <c r="M59" s="347"/>
      <c r="N59" s="348"/>
      <c r="O59" s="348"/>
      <c r="P59" s="349"/>
      <c r="Q59" s="349"/>
      <c r="R59" s="349"/>
      <c r="S59" s="350"/>
      <c r="T59" s="350"/>
      <c r="U59" s="350"/>
      <c r="V59" s="348"/>
      <c r="W59" s="336"/>
      <c r="X59" s="337"/>
      <c r="Y59" s="337"/>
      <c r="Z59" s="337"/>
      <c r="AA59" s="337"/>
    </row>
    <row r="60" spans="1:27" ht="17.25" x14ac:dyDescent="0.4">
      <c r="A60" s="337"/>
      <c r="B60" s="337"/>
      <c r="C60" s="347"/>
      <c r="D60" s="347"/>
      <c r="E60" s="347"/>
      <c r="F60" s="347"/>
      <c r="G60" s="347"/>
      <c r="H60" s="347"/>
      <c r="I60" s="347"/>
      <c r="J60" s="348"/>
      <c r="K60" s="348"/>
      <c r="L60" s="347"/>
      <c r="M60" s="347"/>
      <c r="N60" s="348"/>
      <c r="O60" s="348"/>
      <c r="P60" s="349"/>
      <c r="Q60" s="349"/>
      <c r="R60" s="349"/>
      <c r="S60" s="350"/>
      <c r="T60" s="350"/>
      <c r="U60" s="350"/>
      <c r="V60" s="348"/>
      <c r="W60" s="336"/>
      <c r="X60" s="337"/>
      <c r="Y60" s="337"/>
      <c r="Z60" s="337"/>
      <c r="AA60" s="337"/>
    </row>
    <row r="61" spans="1:27" ht="17.25" x14ac:dyDescent="0.4">
      <c r="A61" s="337"/>
      <c r="B61" s="337"/>
      <c r="C61" s="347"/>
      <c r="D61" s="347"/>
      <c r="E61" s="347"/>
      <c r="F61" s="347"/>
      <c r="G61" s="347"/>
      <c r="H61" s="347"/>
      <c r="I61" s="347"/>
      <c r="J61" s="348"/>
      <c r="K61" s="348"/>
      <c r="L61" s="347"/>
      <c r="M61" s="347"/>
      <c r="N61" s="348"/>
      <c r="O61" s="348"/>
      <c r="P61" s="349"/>
      <c r="Q61" s="349"/>
      <c r="R61" s="349"/>
      <c r="S61" s="350"/>
      <c r="T61" s="350"/>
      <c r="U61" s="350"/>
      <c r="V61" s="348"/>
      <c r="W61" s="336"/>
      <c r="X61" s="337"/>
      <c r="Y61" s="337"/>
      <c r="Z61" s="337"/>
      <c r="AA61" s="337"/>
    </row>
    <row r="62" spans="1:27" ht="17.25" x14ac:dyDescent="0.4">
      <c r="A62" s="337"/>
      <c r="B62" s="337"/>
      <c r="C62" s="347"/>
      <c r="D62" s="347"/>
      <c r="E62" s="347"/>
      <c r="F62" s="347"/>
      <c r="G62" s="347"/>
      <c r="H62" s="347"/>
      <c r="I62" s="347"/>
      <c r="J62" s="348"/>
      <c r="K62" s="348"/>
      <c r="L62" s="347"/>
      <c r="M62" s="347"/>
      <c r="N62" s="348"/>
      <c r="O62" s="348"/>
      <c r="P62" s="349"/>
      <c r="Q62" s="349"/>
      <c r="R62" s="349"/>
      <c r="S62" s="350"/>
      <c r="T62" s="350"/>
      <c r="U62" s="350"/>
      <c r="V62" s="348"/>
      <c r="W62" s="336"/>
      <c r="X62" s="337"/>
      <c r="Y62" s="337"/>
      <c r="Z62" s="337"/>
      <c r="AA62" s="337"/>
    </row>
    <row r="63" spans="1:27" ht="17.25" x14ac:dyDescent="0.4">
      <c r="A63" s="337"/>
      <c r="B63" s="337"/>
      <c r="C63" s="347"/>
      <c r="D63" s="347"/>
      <c r="E63" s="347"/>
      <c r="F63" s="347"/>
      <c r="G63" s="347"/>
      <c r="H63" s="347"/>
      <c r="I63" s="347"/>
      <c r="J63" s="348"/>
      <c r="K63" s="348"/>
      <c r="L63" s="347"/>
      <c r="M63" s="347"/>
      <c r="N63" s="348"/>
      <c r="O63" s="348"/>
      <c r="P63" s="349"/>
      <c r="Q63" s="349"/>
      <c r="R63" s="349"/>
      <c r="S63" s="350"/>
      <c r="T63" s="350"/>
      <c r="U63" s="350"/>
      <c r="V63" s="348"/>
      <c r="W63" s="336"/>
      <c r="X63" s="337"/>
      <c r="Y63" s="337"/>
      <c r="Z63" s="337"/>
      <c r="AA63" s="337"/>
    </row>
    <row r="64" spans="1:27" ht="17.25" x14ac:dyDescent="0.4">
      <c r="A64" s="337"/>
      <c r="B64" s="337"/>
      <c r="C64" s="347"/>
      <c r="D64" s="347"/>
      <c r="E64" s="347"/>
      <c r="F64" s="347"/>
      <c r="G64" s="347"/>
      <c r="H64" s="347"/>
      <c r="I64" s="347"/>
      <c r="J64" s="348"/>
      <c r="K64" s="348"/>
      <c r="L64" s="347"/>
      <c r="M64" s="347"/>
      <c r="N64" s="348"/>
      <c r="O64" s="348"/>
      <c r="P64" s="349"/>
      <c r="Q64" s="349"/>
      <c r="R64" s="349"/>
      <c r="S64" s="350"/>
      <c r="T64" s="350"/>
      <c r="U64" s="350"/>
      <c r="V64" s="348"/>
      <c r="W64" s="336"/>
      <c r="X64" s="337"/>
      <c r="Y64" s="337"/>
      <c r="Z64" s="337"/>
      <c r="AA64" s="337"/>
    </row>
    <row r="65" spans="1:27" ht="17.25" x14ac:dyDescent="0.4">
      <c r="A65" s="337"/>
      <c r="B65" s="337"/>
      <c r="C65" s="347"/>
      <c r="D65" s="347"/>
      <c r="E65" s="347"/>
      <c r="F65" s="347"/>
      <c r="G65" s="347"/>
      <c r="H65" s="347"/>
      <c r="I65" s="347"/>
      <c r="J65" s="348"/>
      <c r="K65" s="348"/>
      <c r="L65" s="347"/>
      <c r="M65" s="347"/>
      <c r="N65" s="348"/>
      <c r="O65" s="348"/>
      <c r="P65" s="349"/>
      <c r="Q65" s="349"/>
      <c r="R65" s="349"/>
      <c r="S65" s="350"/>
      <c r="T65" s="350"/>
      <c r="U65" s="350"/>
      <c r="V65" s="348"/>
      <c r="W65" s="336"/>
      <c r="X65" s="337"/>
      <c r="Y65" s="337"/>
      <c r="Z65" s="337"/>
      <c r="AA65" s="337"/>
    </row>
    <row r="66" spans="1:27" ht="17.25" x14ac:dyDescent="0.4">
      <c r="A66" s="337"/>
      <c r="B66" s="337"/>
      <c r="C66" s="347"/>
      <c r="D66" s="347"/>
      <c r="E66" s="347"/>
      <c r="F66" s="347"/>
      <c r="G66" s="347"/>
      <c r="H66" s="347"/>
      <c r="I66" s="347"/>
      <c r="J66" s="348"/>
      <c r="K66" s="348"/>
      <c r="L66" s="347"/>
      <c r="M66" s="347"/>
      <c r="N66" s="348"/>
      <c r="O66" s="348"/>
      <c r="P66" s="351"/>
      <c r="Q66" s="351"/>
      <c r="R66" s="351"/>
      <c r="S66" s="350"/>
      <c r="T66" s="350"/>
      <c r="U66" s="350"/>
      <c r="V66" s="348"/>
      <c r="W66" s="336"/>
      <c r="X66" s="337"/>
      <c r="Y66" s="337"/>
      <c r="Z66" s="337"/>
      <c r="AA66" s="337"/>
    </row>
    <row r="67" spans="1:27" ht="17.25" x14ac:dyDescent="0.4">
      <c r="A67" s="337"/>
      <c r="B67" s="337"/>
      <c r="C67" s="347"/>
      <c r="D67" s="347"/>
      <c r="E67" s="347"/>
      <c r="F67" s="347"/>
      <c r="G67" s="347"/>
      <c r="H67" s="347"/>
      <c r="I67" s="347"/>
      <c r="J67" s="348"/>
      <c r="K67" s="348"/>
      <c r="L67" s="347"/>
      <c r="M67" s="347"/>
      <c r="N67" s="348"/>
      <c r="O67" s="348"/>
      <c r="P67" s="351"/>
      <c r="Q67" s="351"/>
      <c r="R67" s="351"/>
      <c r="S67" s="350"/>
      <c r="T67" s="350"/>
      <c r="U67" s="350"/>
      <c r="V67" s="348"/>
      <c r="W67" s="336"/>
      <c r="X67" s="337"/>
      <c r="Y67" s="337"/>
      <c r="Z67" s="337"/>
      <c r="AA67" s="337"/>
    </row>
    <row r="68" spans="1:27" ht="17.25" x14ac:dyDescent="0.4">
      <c r="A68" s="337"/>
      <c r="B68" s="337"/>
      <c r="C68" s="347"/>
      <c r="D68" s="347"/>
      <c r="E68" s="347"/>
      <c r="F68" s="347"/>
      <c r="G68" s="347"/>
      <c r="H68" s="347"/>
      <c r="I68" s="347"/>
      <c r="J68" s="348"/>
      <c r="K68" s="348"/>
      <c r="L68" s="347"/>
      <c r="M68" s="347"/>
      <c r="N68" s="348"/>
      <c r="O68" s="348"/>
      <c r="P68" s="351"/>
      <c r="Q68" s="351"/>
      <c r="R68" s="351"/>
      <c r="S68" s="350"/>
      <c r="T68" s="350"/>
      <c r="U68" s="350"/>
      <c r="V68" s="348"/>
      <c r="W68" s="336"/>
      <c r="X68" s="337"/>
      <c r="Y68" s="337"/>
      <c r="Z68" s="337"/>
      <c r="AA68" s="337"/>
    </row>
    <row r="69" spans="1:27" ht="17.25" x14ac:dyDescent="0.4">
      <c r="A69" s="337"/>
      <c r="B69" s="337"/>
      <c r="C69" s="347"/>
      <c r="D69" s="347"/>
      <c r="E69" s="347"/>
      <c r="F69" s="347"/>
      <c r="G69" s="347"/>
      <c r="H69" s="347"/>
      <c r="I69" s="347"/>
      <c r="J69" s="348"/>
      <c r="K69" s="348"/>
      <c r="L69" s="347"/>
      <c r="M69" s="347"/>
      <c r="N69" s="348"/>
      <c r="O69" s="348"/>
      <c r="P69" s="352"/>
      <c r="Q69" s="352"/>
      <c r="R69" s="352"/>
      <c r="S69" s="350"/>
      <c r="T69" s="350"/>
      <c r="U69" s="350"/>
      <c r="V69" s="348"/>
      <c r="W69" s="336"/>
      <c r="X69" s="336"/>
      <c r="Y69" s="336"/>
    </row>
    <row r="70" spans="1:27" ht="17.25" x14ac:dyDescent="0.4">
      <c r="A70" s="337"/>
      <c r="B70" s="337"/>
      <c r="C70" s="347"/>
      <c r="D70" s="347"/>
      <c r="E70" s="347"/>
      <c r="F70" s="347"/>
      <c r="G70" s="347"/>
      <c r="H70" s="347"/>
      <c r="I70" s="347"/>
      <c r="J70" s="348"/>
      <c r="K70" s="348"/>
      <c r="L70" s="347"/>
      <c r="M70" s="347"/>
      <c r="N70" s="348"/>
      <c r="O70" s="348"/>
      <c r="P70" s="352"/>
      <c r="Q70" s="352"/>
      <c r="R70" s="352"/>
      <c r="S70" s="350"/>
      <c r="T70" s="350"/>
      <c r="U70" s="350"/>
      <c r="V70" s="348"/>
      <c r="W70" s="336"/>
      <c r="X70" s="336"/>
      <c r="Y70" s="336"/>
    </row>
    <row r="71" spans="1:27" ht="17.25" x14ac:dyDescent="0.4">
      <c r="A71" s="337"/>
      <c r="B71" s="337"/>
      <c r="C71" s="343"/>
      <c r="D71" s="343"/>
      <c r="E71" s="343"/>
      <c r="F71" s="343"/>
      <c r="G71" s="343"/>
      <c r="H71" s="343"/>
      <c r="I71" s="343"/>
      <c r="J71" s="344"/>
      <c r="K71" s="344"/>
      <c r="L71" s="343"/>
      <c r="M71" s="343"/>
      <c r="N71" s="344"/>
      <c r="O71" s="344"/>
      <c r="P71" s="352"/>
      <c r="Q71" s="352"/>
      <c r="R71" s="352"/>
      <c r="S71" s="350"/>
      <c r="T71" s="350"/>
      <c r="U71" s="350"/>
      <c r="V71" s="348"/>
      <c r="W71" s="336"/>
      <c r="X71" s="336"/>
      <c r="Y71" s="336"/>
    </row>
    <row r="72" spans="1:27" ht="17.25" x14ac:dyDescent="0.4">
      <c r="A72" s="353"/>
      <c r="B72" s="353"/>
      <c r="C72" s="354"/>
      <c r="D72" s="354"/>
      <c r="E72" s="354"/>
      <c r="F72" s="354"/>
      <c r="G72" s="354"/>
      <c r="H72" s="354"/>
      <c r="I72" s="354"/>
      <c r="J72" s="355"/>
      <c r="K72" s="355"/>
      <c r="L72" s="354"/>
      <c r="M72" s="354"/>
      <c r="N72" s="355"/>
      <c r="O72" s="355"/>
      <c r="P72" s="356"/>
      <c r="Q72" s="356"/>
      <c r="R72" s="356"/>
      <c r="S72" s="357"/>
      <c r="T72" s="357"/>
      <c r="U72" s="357"/>
      <c r="V72" s="355"/>
      <c r="W72" s="336"/>
      <c r="X72" s="336"/>
      <c r="Y72" s="336"/>
    </row>
    <row r="73" spans="1:27" ht="17.25" x14ac:dyDescent="0.4">
      <c r="A73" s="353"/>
      <c r="B73" s="353"/>
      <c r="C73" s="354"/>
      <c r="D73" s="354"/>
      <c r="E73" s="354"/>
      <c r="F73" s="354"/>
      <c r="G73" s="354"/>
      <c r="H73" s="354"/>
      <c r="I73" s="354"/>
      <c r="J73" s="355"/>
      <c r="K73" s="355"/>
      <c r="L73" s="354"/>
      <c r="M73" s="354"/>
      <c r="N73" s="355"/>
      <c r="O73" s="355"/>
      <c r="P73" s="356"/>
      <c r="Q73" s="356"/>
      <c r="R73" s="356"/>
      <c r="S73" s="357"/>
      <c r="T73" s="357"/>
      <c r="U73" s="357"/>
      <c r="V73" s="355"/>
      <c r="W73" s="336"/>
      <c r="X73" s="336"/>
      <c r="Y73" s="336"/>
    </row>
    <row r="74" spans="1:27" ht="17.25" x14ac:dyDescent="0.4">
      <c r="A74" s="353"/>
      <c r="B74" s="353"/>
      <c r="C74" s="358"/>
      <c r="D74" s="358"/>
      <c r="E74" s="358"/>
      <c r="F74" s="358"/>
      <c r="G74" s="358"/>
      <c r="H74" s="358"/>
      <c r="I74" s="358"/>
      <c r="J74" s="359"/>
      <c r="K74" s="359"/>
      <c r="L74" s="358"/>
      <c r="M74" s="358"/>
      <c r="N74" s="359"/>
      <c r="O74" s="359"/>
      <c r="P74" s="356"/>
      <c r="Q74" s="356"/>
      <c r="R74" s="356"/>
      <c r="S74" s="357"/>
      <c r="T74" s="357"/>
      <c r="U74" s="357"/>
      <c r="V74" s="355"/>
      <c r="W74" s="336"/>
      <c r="X74" s="336"/>
      <c r="Y74" s="336"/>
    </row>
    <row r="75" spans="1:27" ht="17.25" x14ac:dyDescent="0.4">
      <c r="A75" s="353"/>
      <c r="B75" s="353"/>
      <c r="C75" s="354"/>
      <c r="D75" s="354"/>
      <c r="E75" s="354"/>
      <c r="F75" s="354"/>
      <c r="G75" s="354"/>
      <c r="H75" s="354"/>
      <c r="I75" s="354"/>
      <c r="J75" s="355"/>
      <c r="K75" s="355"/>
      <c r="L75" s="354"/>
      <c r="M75" s="354"/>
      <c r="N75" s="355"/>
      <c r="O75" s="355"/>
      <c r="P75" s="356"/>
      <c r="Q75" s="356"/>
      <c r="R75" s="356"/>
      <c r="S75" s="357"/>
      <c r="T75" s="357"/>
      <c r="U75" s="357"/>
      <c r="V75" s="355"/>
      <c r="W75" s="336"/>
      <c r="X75" s="336"/>
      <c r="Y75" s="336"/>
    </row>
    <row r="76" spans="1:27" ht="17.25" x14ac:dyDescent="0.4">
      <c r="A76" s="337"/>
      <c r="B76" s="337"/>
      <c r="C76" s="347"/>
      <c r="D76" s="347"/>
      <c r="E76" s="347"/>
      <c r="F76" s="347"/>
      <c r="G76" s="347"/>
      <c r="H76" s="347"/>
      <c r="I76" s="347"/>
      <c r="J76" s="360"/>
      <c r="K76" s="360"/>
      <c r="L76" s="347"/>
      <c r="M76" s="347"/>
      <c r="N76" s="348"/>
      <c r="O76" s="348"/>
      <c r="P76" s="361"/>
      <c r="Q76" s="361"/>
      <c r="R76" s="361"/>
      <c r="S76" s="348"/>
      <c r="T76" s="362"/>
      <c r="U76" s="362"/>
      <c r="V76" s="362"/>
      <c r="W76" s="336"/>
      <c r="X76" s="336"/>
      <c r="Y76" s="336"/>
    </row>
    <row r="77" spans="1:27" ht="17.25" x14ac:dyDescent="0.4">
      <c r="A77" s="337"/>
      <c r="B77" s="337"/>
      <c r="C77" s="337"/>
      <c r="D77" s="337"/>
      <c r="E77" s="337"/>
      <c r="F77" s="337"/>
      <c r="G77" s="337"/>
      <c r="H77" s="337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37"/>
      <c r="W77" s="336"/>
      <c r="X77" s="336"/>
      <c r="Y77" s="336"/>
    </row>
    <row r="78" spans="1:27" ht="17.25" x14ac:dyDescent="0.4">
      <c r="A78" s="343"/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36"/>
      <c r="U78" s="336"/>
      <c r="V78" s="336"/>
      <c r="W78" s="336"/>
      <c r="X78" s="336"/>
      <c r="Y78" s="336"/>
    </row>
    <row r="79" spans="1:27" ht="17.25" x14ac:dyDescent="0.4">
      <c r="A79" s="343"/>
      <c r="B79" s="343"/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3"/>
      <c r="R79" s="343"/>
      <c r="S79" s="343"/>
      <c r="T79" s="336"/>
      <c r="U79" s="336"/>
      <c r="V79" s="336"/>
      <c r="W79" s="336"/>
      <c r="X79" s="336"/>
      <c r="Y79" s="336"/>
    </row>
    <row r="80" spans="1:27" ht="17.25" x14ac:dyDescent="0.4">
      <c r="A80" s="343"/>
      <c r="B80" s="343"/>
      <c r="C80" s="343"/>
      <c r="D80" s="343"/>
      <c r="E80" s="343"/>
      <c r="F80" s="343"/>
      <c r="G80" s="343"/>
      <c r="H80" s="343"/>
      <c r="I80" s="343"/>
      <c r="J80" s="343"/>
      <c r="K80" s="343"/>
      <c r="L80" s="343"/>
      <c r="M80" s="343"/>
      <c r="N80" s="343"/>
      <c r="O80" s="343"/>
      <c r="P80" s="343"/>
      <c r="Q80" s="343"/>
      <c r="R80" s="343"/>
      <c r="S80" s="343"/>
      <c r="T80" s="336"/>
      <c r="U80" s="336"/>
      <c r="V80" s="336"/>
      <c r="W80" s="336"/>
      <c r="X80" s="336"/>
      <c r="Y80" s="336"/>
    </row>
    <row r="81" spans="1:25" ht="17.25" x14ac:dyDescent="0.4">
      <c r="A81" s="343"/>
      <c r="B81" s="343"/>
      <c r="C81" s="343"/>
      <c r="D81" s="343"/>
      <c r="E81" s="343"/>
      <c r="F81" s="343"/>
      <c r="G81" s="343"/>
      <c r="H81" s="343"/>
      <c r="I81" s="343"/>
      <c r="J81" s="343"/>
      <c r="K81" s="343"/>
      <c r="L81" s="343"/>
      <c r="M81" s="343"/>
      <c r="N81" s="343"/>
      <c r="O81" s="343"/>
      <c r="P81" s="343"/>
      <c r="Q81" s="343"/>
      <c r="R81" s="343"/>
      <c r="S81" s="343"/>
      <c r="T81" s="336"/>
      <c r="U81" s="336"/>
      <c r="V81" s="336"/>
      <c r="W81" s="336"/>
      <c r="X81" s="336"/>
      <c r="Y81" s="336"/>
    </row>
    <row r="82" spans="1:25" ht="17.25" x14ac:dyDescent="0.4">
      <c r="A82" s="343"/>
      <c r="B82" s="343"/>
      <c r="C82" s="343"/>
      <c r="D82" s="343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43"/>
      <c r="P82" s="343"/>
      <c r="Q82" s="343"/>
      <c r="R82" s="343"/>
      <c r="S82" s="343"/>
      <c r="T82" s="336"/>
      <c r="U82" s="336"/>
      <c r="V82" s="336"/>
      <c r="W82" s="336"/>
      <c r="X82" s="336"/>
      <c r="Y82" s="336"/>
    </row>
    <row r="83" spans="1:25" ht="17.25" x14ac:dyDescent="0.4">
      <c r="A83" s="363"/>
      <c r="B83" s="363"/>
      <c r="C83" s="363"/>
      <c r="D83" s="363"/>
      <c r="E83" s="363"/>
      <c r="F83" s="363"/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63"/>
      <c r="R83" s="363"/>
      <c r="S83" s="363"/>
      <c r="T83" s="336"/>
      <c r="U83" s="336"/>
      <c r="V83" s="336"/>
      <c r="W83" s="336"/>
      <c r="X83" s="336"/>
      <c r="Y83" s="336"/>
    </row>
    <row r="84" spans="1:25" ht="17.25" x14ac:dyDescent="0.4">
      <c r="A84" s="333"/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</row>
  </sheetData>
  <mergeCells count="2">
    <mergeCell ref="A25:S25"/>
    <mergeCell ref="A27:AB27"/>
  </mergeCells>
  <printOptions horizontalCentered="1" verticalCentered="1"/>
  <pageMargins left="0.39370078740157483" right="0.39370078740157483" top="0.98425196850393704" bottom="0.59055118110236227" header="0.47244094488188981" footer="0.31496062992125984"/>
  <pageSetup paperSize="9" scale="64" orientation="landscape" r:id="rId1"/>
  <headerFooter alignWithMargins="0">
    <oddHeader xml:space="preserve">&amp;L&amp;"Arial,Standard"&amp;9BLE (BZL Referat 624)&amp;R&amp;"Arial,Fett"&amp;9Anlage 1
&amp;"Arial,Standard"&amp;D&amp;"Times New Roman,Standard"&amp;10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I82"/>
  <sheetViews>
    <sheetView zoomScale="110" zoomScaleNormal="110" workbookViewId="0"/>
  </sheetViews>
  <sheetFormatPr baseColWidth="10" defaultRowHeight="16.5" x14ac:dyDescent="0.35"/>
  <cols>
    <col min="1" max="1" width="23.33203125" style="274" customWidth="1"/>
    <col min="2" max="2" width="8.1640625" style="274" customWidth="1"/>
    <col min="3" max="6" width="8.33203125" style="274" customWidth="1"/>
    <col min="7" max="10" width="9.1640625" style="327" customWidth="1"/>
    <col min="11" max="15" width="13.83203125" style="327" customWidth="1"/>
    <col min="16" max="16" width="13.83203125" style="274" customWidth="1"/>
    <col min="17" max="20" width="8.33203125" style="274" customWidth="1"/>
    <col min="21" max="22" width="13.83203125" style="274" customWidth="1"/>
    <col min="23" max="25" width="8.33203125" style="274" customWidth="1"/>
    <col min="26" max="26" width="8.83203125" style="274" customWidth="1"/>
    <col min="27" max="30" width="8.33203125" style="274" customWidth="1"/>
    <col min="31" max="32" width="13.83203125" style="274" customWidth="1"/>
    <col min="33" max="33" width="10.6640625" style="274" customWidth="1"/>
    <col min="34" max="16384" width="12" style="274"/>
  </cols>
  <sheetData>
    <row r="1" spans="1:35" ht="18" x14ac:dyDescent="0.35">
      <c r="A1" s="463" t="s">
        <v>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</row>
    <row r="2" spans="1:35" ht="17.25" x14ac:dyDescent="0.35">
      <c r="A2" s="465" t="s">
        <v>113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</row>
    <row r="3" spans="1:35" s="276" customFormat="1" ht="49.5" x14ac:dyDescent="0.35">
      <c r="A3" s="365" t="s">
        <v>0</v>
      </c>
      <c r="B3" s="369" t="s">
        <v>97</v>
      </c>
      <c r="C3" s="277">
        <v>2018</v>
      </c>
      <c r="D3" s="277">
        <v>2019</v>
      </c>
      <c r="E3" s="277">
        <v>2020</v>
      </c>
      <c r="F3" s="277">
        <v>2021</v>
      </c>
      <c r="G3" s="277">
        <v>2022</v>
      </c>
      <c r="H3" s="277">
        <v>2023</v>
      </c>
      <c r="I3" s="277">
        <v>2024</v>
      </c>
      <c r="J3" s="277">
        <v>2025</v>
      </c>
      <c r="K3" s="275" t="s">
        <v>108</v>
      </c>
      <c r="L3" s="525" t="s">
        <v>116</v>
      </c>
      <c r="M3" s="525" t="s">
        <v>109</v>
      </c>
      <c r="N3" s="525" t="s">
        <v>122</v>
      </c>
      <c r="O3" s="563" t="s">
        <v>123</v>
      </c>
      <c r="P3" s="275" t="s">
        <v>134</v>
      </c>
      <c r="Q3" s="458"/>
      <c r="R3" s="458"/>
      <c r="S3" s="458"/>
      <c r="T3" s="458"/>
      <c r="U3" s="458"/>
      <c r="V3" s="458"/>
      <c r="W3" s="458"/>
      <c r="X3" s="458"/>
      <c r="Y3" s="458"/>
      <c r="Z3" s="458"/>
    </row>
    <row r="4" spans="1:35" s="276" customFormat="1" x14ac:dyDescent="0.35">
      <c r="A4" s="279" t="s">
        <v>3</v>
      </c>
      <c r="B4" s="279"/>
      <c r="C4" s="280">
        <v>75312</v>
      </c>
      <c r="D4" s="280">
        <v>74079</v>
      </c>
      <c r="E4" s="280">
        <v>66477</v>
      </c>
      <c r="F4" s="280">
        <v>65973</v>
      </c>
      <c r="G4" s="280">
        <v>65847</v>
      </c>
      <c r="H4" s="280">
        <v>69249</v>
      </c>
      <c r="I4" s="280">
        <v>69963</v>
      </c>
      <c r="J4" s="280">
        <v>68001</v>
      </c>
      <c r="K4" s="281">
        <v>-10.26</v>
      </c>
      <c r="L4" s="281">
        <v>-0.76</v>
      </c>
      <c r="M4" s="281">
        <v>-0.19</v>
      </c>
      <c r="N4" s="281">
        <v>5.17</v>
      </c>
      <c r="O4" s="281">
        <v>1.03</v>
      </c>
      <c r="P4" s="281">
        <v>-2.8</v>
      </c>
      <c r="Q4" s="280"/>
      <c r="R4" s="280"/>
      <c r="S4" s="280"/>
      <c r="T4" s="280"/>
      <c r="U4" s="456"/>
      <c r="V4" s="456"/>
      <c r="W4" s="291"/>
      <c r="X4" s="291"/>
      <c r="Y4" s="291"/>
      <c r="Z4" s="291"/>
      <c r="AA4" s="291"/>
    </row>
    <row r="5" spans="1:35" s="276" customFormat="1" x14ac:dyDescent="0.35">
      <c r="A5" s="287" t="s">
        <v>4</v>
      </c>
      <c r="B5" s="287"/>
      <c r="C5" s="280">
        <v>95433</v>
      </c>
      <c r="D5" s="280">
        <v>92706</v>
      </c>
      <c r="E5" s="280">
        <v>83751</v>
      </c>
      <c r="F5" s="280">
        <v>81897</v>
      </c>
      <c r="G5" s="280">
        <v>82239</v>
      </c>
      <c r="H5" s="280">
        <v>86082</v>
      </c>
      <c r="I5" s="280">
        <v>85596</v>
      </c>
      <c r="J5" s="280">
        <v>84687</v>
      </c>
      <c r="K5" s="281">
        <v>-9.66</v>
      </c>
      <c r="L5" s="281">
        <v>-2.21</v>
      </c>
      <c r="M5" s="281">
        <v>0.42</v>
      </c>
      <c r="N5" s="281">
        <v>4.67</v>
      </c>
      <c r="O5" s="281">
        <v>-0.56000000000000005</v>
      </c>
      <c r="P5" s="281">
        <v>-1.05</v>
      </c>
      <c r="Q5" s="280"/>
      <c r="R5" s="280"/>
      <c r="S5" s="280"/>
      <c r="T5" s="280"/>
      <c r="U5" s="456"/>
      <c r="V5" s="456"/>
      <c r="W5" s="291"/>
      <c r="X5" s="291"/>
      <c r="Y5" s="291"/>
      <c r="Z5" s="291"/>
      <c r="AA5" s="291"/>
    </row>
    <row r="6" spans="1:35" s="276" customFormat="1" x14ac:dyDescent="0.35">
      <c r="A6" s="287" t="s">
        <v>5</v>
      </c>
      <c r="B6" s="287"/>
      <c r="C6" s="280">
        <v>16353</v>
      </c>
      <c r="D6" s="280">
        <v>15981</v>
      </c>
      <c r="E6" s="280">
        <v>13716</v>
      </c>
      <c r="F6" s="280">
        <v>14427</v>
      </c>
      <c r="G6" s="280">
        <v>14709</v>
      </c>
      <c r="H6" s="280">
        <v>14643</v>
      </c>
      <c r="I6" s="280">
        <v>14595</v>
      </c>
      <c r="J6" s="280">
        <v>14667</v>
      </c>
      <c r="K6" s="281">
        <v>-14.18</v>
      </c>
      <c r="L6" s="281">
        <v>5.18</v>
      </c>
      <c r="M6" s="281">
        <v>1.95</v>
      </c>
      <c r="N6" s="281">
        <v>-0.45</v>
      </c>
      <c r="O6" s="281">
        <v>-0.33</v>
      </c>
      <c r="P6" s="281">
        <v>0.5</v>
      </c>
      <c r="Q6" s="280"/>
      <c r="R6" s="280"/>
      <c r="S6" s="280"/>
      <c r="T6" s="280"/>
      <c r="U6" s="456"/>
      <c r="V6" s="456"/>
      <c r="W6" s="291"/>
      <c r="X6" s="291"/>
      <c r="Y6" s="291"/>
      <c r="Z6" s="291"/>
      <c r="AA6" s="291"/>
    </row>
    <row r="7" spans="1:35" s="276" customFormat="1" x14ac:dyDescent="0.35">
      <c r="A7" s="287" t="s">
        <v>6</v>
      </c>
      <c r="B7" s="287"/>
      <c r="C7" s="280">
        <v>10704</v>
      </c>
      <c r="D7" s="280">
        <v>10533</v>
      </c>
      <c r="E7" s="280">
        <v>9903</v>
      </c>
      <c r="F7" s="280">
        <v>10335</v>
      </c>
      <c r="G7" s="280">
        <v>10290</v>
      </c>
      <c r="H7" s="280">
        <v>10812</v>
      </c>
      <c r="I7" s="280">
        <v>11004</v>
      </c>
      <c r="J7" s="280">
        <v>10941</v>
      </c>
      <c r="K7" s="281">
        <v>-5.97</v>
      </c>
      <c r="L7" s="281">
        <v>4.3600000000000003</v>
      </c>
      <c r="M7" s="281">
        <v>-0.44</v>
      </c>
      <c r="N7" s="281">
        <v>5.07</v>
      </c>
      <c r="O7" s="281">
        <v>1.78</v>
      </c>
      <c r="P7" s="281">
        <v>-0.56999999999999995</v>
      </c>
      <c r="Q7" s="280"/>
      <c r="R7" s="280"/>
      <c r="S7" s="280"/>
      <c r="T7" s="280"/>
      <c r="U7" s="456"/>
      <c r="V7" s="456"/>
      <c r="W7" s="291"/>
      <c r="X7" s="291"/>
      <c r="Y7" s="291"/>
      <c r="Z7" s="291"/>
      <c r="AA7" s="291"/>
      <c r="AI7" s="276" t="s">
        <v>32</v>
      </c>
    </row>
    <row r="8" spans="1:35" s="276" customFormat="1" x14ac:dyDescent="0.35">
      <c r="A8" s="287" t="s">
        <v>98</v>
      </c>
      <c r="B8" s="287">
        <v>1</v>
      </c>
      <c r="C8" s="280">
        <v>5859</v>
      </c>
      <c r="D8" s="280">
        <v>5778</v>
      </c>
      <c r="E8" s="280">
        <v>5178</v>
      </c>
      <c r="F8" s="280">
        <v>5316</v>
      </c>
      <c r="G8" s="280">
        <v>5304</v>
      </c>
      <c r="H8" s="280">
        <v>5535</v>
      </c>
      <c r="I8" s="280">
        <v>5517</v>
      </c>
      <c r="J8" s="280">
        <v>5460</v>
      </c>
      <c r="K8" s="281">
        <v>-10.37</v>
      </c>
      <c r="L8" s="281">
        <v>2.67</v>
      </c>
      <c r="M8" s="281">
        <v>-0.23</v>
      </c>
      <c r="N8" s="281">
        <v>4.3600000000000003</v>
      </c>
      <c r="O8" s="281">
        <v>-0.33</v>
      </c>
      <c r="P8" s="281">
        <v>-1.03</v>
      </c>
      <c r="Q8" s="280"/>
      <c r="R8" s="280"/>
      <c r="S8" s="280"/>
      <c r="T8" s="280"/>
      <c r="U8" s="456"/>
      <c r="V8" s="456"/>
      <c r="W8" s="291"/>
      <c r="X8" s="291"/>
      <c r="Y8" s="291"/>
      <c r="Z8" s="291"/>
      <c r="AA8" s="291"/>
    </row>
    <row r="9" spans="1:35" s="276" customFormat="1" x14ac:dyDescent="0.35">
      <c r="A9" s="287" t="s">
        <v>8</v>
      </c>
      <c r="B9" s="287"/>
      <c r="C9" s="280">
        <v>13389</v>
      </c>
      <c r="D9" s="280">
        <v>13479</v>
      </c>
      <c r="E9" s="280">
        <v>11661</v>
      </c>
      <c r="F9" s="280">
        <v>11559</v>
      </c>
      <c r="G9" s="280">
        <v>11193</v>
      </c>
      <c r="H9" s="280">
        <v>11880</v>
      </c>
      <c r="I9" s="280">
        <v>11586</v>
      </c>
      <c r="J9" s="280">
        <v>11682</v>
      </c>
      <c r="K9" s="281">
        <v>-13.5</v>
      </c>
      <c r="L9" s="281">
        <v>-0.87</v>
      </c>
      <c r="M9" s="281">
        <v>-3.17</v>
      </c>
      <c r="N9" s="281">
        <v>6.14</v>
      </c>
      <c r="O9" s="281">
        <v>-2.4900000000000002</v>
      </c>
      <c r="P9" s="281">
        <v>0.83</v>
      </c>
      <c r="Q9" s="280"/>
      <c r="R9" s="280"/>
      <c r="S9" s="280"/>
      <c r="T9" s="280"/>
      <c r="U9" s="456"/>
      <c r="V9" s="456"/>
      <c r="W9" s="291"/>
      <c r="X9" s="291"/>
      <c r="Y9" s="291"/>
      <c r="Z9" s="291"/>
      <c r="AA9" s="291"/>
    </row>
    <row r="10" spans="1:35" s="276" customFormat="1" x14ac:dyDescent="0.35">
      <c r="A10" s="287" t="s">
        <v>20</v>
      </c>
      <c r="B10" s="287"/>
      <c r="C10" s="280">
        <v>38226</v>
      </c>
      <c r="D10" s="280">
        <v>38334</v>
      </c>
      <c r="E10" s="280">
        <v>33285</v>
      </c>
      <c r="F10" s="280">
        <v>33177</v>
      </c>
      <c r="G10" s="280">
        <v>33831</v>
      </c>
      <c r="H10" s="280">
        <v>35778</v>
      </c>
      <c r="I10" s="280">
        <v>34734</v>
      </c>
      <c r="J10" s="280">
        <v>34224</v>
      </c>
      <c r="K10" s="281">
        <v>-13.18</v>
      </c>
      <c r="L10" s="281">
        <v>-0.32</v>
      </c>
      <c r="M10" s="281">
        <v>1.97</v>
      </c>
      <c r="N10" s="281">
        <v>5.76</v>
      </c>
      <c r="O10" s="281">
        <v>-2.91</v>
      </c>
      <c r="P10" s="281">
        <v>-1.47</v>
      </c>
      <c r="Q10" s="280"/>
      <c r="R10" s="280"/>
      <c r="S10" s="280"/>
      <c r="T10" s="280"/>
      <c r="U10" s="456"/>
      <c r="V10" s="456"/>
      <c r="W10" s="291"/>
      <c r="X10" s="291"/>
      <c r="Y10" s="291"/>
      <c r="Z10" s="291"/>
      <c r="AA10" s="291"/>
    </row>
    <row r="11" spans="1:35" s="276" customFormat="1" x14ac:dyDescent="0.35">
      <c r="A11" s="287" t="s">
        <v>19</v>
      </c>
      <c r="B11" s="287"/>
      <c r="C11" s="280">
        <v>8133</v>
      </c>
      <c r="D11" s="280">
        <v>8016</v>
      </c>
      <c r="E11" s="280">
        <v>7554</v>
      </c>
      <c r="F11" s="280">
        <v>8067</v>
      </c>
      <c r="G11" s="280">
        <v>7998</v>
      </c>
      <c r="H11" s="280">
        <v>8271</v>
      </c>
      <c r="I11" s="280">
        <v>8250</v>
      </c>
      <c r="J11" s="280">
        <v>8271</v>
      </c>
      <c r="K11" s="281">
        <v>-5.74</v>
      </c>
      <c r="L11" s="281">
        <v>6.79</v>
      </c>
      <c r="M11" s="281">
        <v>-0.86</v>
      </c>
      <c r="N11" s="281">
        <v>3.41</v>
      </c>
      <c r="O11" s="281">
        <v>-0.25</v>
      </c>
      <c r="P11" s="281">
        <v>0.24</v>
      </c>
      <c r="Q11" s="280"/>
      <c r="R11" s="280"/>
      <c r="S11" s="280"/>
      <c r="T11" s="280"/>
      <c r="U11" s="456"/>
      <c r="V11" s="456"/>
      <c r="W11" s="291"/>
      <c r="X11" s="291"/>
      <c r="Y11" s="291"/>
      <c r="Z11" s="291"/>
      <c r="AA11" s="291"/>
    </row>
    <row r="12" spans="1:35" s="276" customFormat="1" x14ac:dyDescent="0.35">
      <c r="A12" s="287" t="s">
        <v>99</v>
      </c>
      <c r="B12" s="287">
        <v>2</v>
      </c>
      <c r="C12" s="280">
        <v>55641</v>
      </c>
      <c r="D12" s="280">
        <v>54192</v>
      </c>
      <c r="E12" s="280">
        <v>46788</v>
      </c>
      <c r="F12" s="280">
        <v>48645</v>
      </c>
      <c r="G12" s="280">
        <v>48576</v>
      </c>
      <c r="H12" s="280">
        <v>50379</v>
      </c>
      <c r="I12" s="280">
        <v>50196</v>
      </c>
      <c r="J12" s="280">
        <v>49548</v>
      </c>
      <c r="K12" s="297">
        <v>-13.66</v>
      </c>
      <c r="L12" s="297">
        <v>3.97</v>
      </c>
      <c r="M12" s="297">
        <v>-0.14000000000000001</v>
      </c>
      <c r="N12" s="297">
        <v>3.71</v>
      </c>
      <c r="O12" s="297">
        <v>-0.36</v>
      </c>
      <c r="P12" s="297">
        <v>-1.28</v>
      </c>
      <c r="Q12" s="280"/>
      <c r="R12" s="280"/>
      <c r="S12" s="280"/>
      <c r="T12" s="280"/>
      <c r="U12" s="456"/>
      <c r="V12" s="456"/>
      <c r="W12" s="291"/>
      <c r="X12" s="291"/>
      <c r="Y12" s="291"/>
      <c r="Z12" s="291"/>
      <c r="AA12" s="291"/>
    </row>
    <row r="13" spans="1:35" s="276" customFormat="1" x14ac:dyDescent="0.35">
      <c r="A13" s="287" t="s">
        <v>10</v>
      </c>
      <c r="B13" s="287"/>
      <c r="C13" s="280">
        <v>118281</v>
      </c>
      <c r="D13" s="280">
        <v>118560</v>
      </c>
      <c r="E13" s="280">
        <v>103509</v>
      </c>
      <c r="F13" s="280">
        <v>107265</v>
      </c>
      <c r="G13" s="280">
        <v>108759</v>
      </c>
      <c r="H13" s="280">
        <v>108393</v>
      </c>
      <c r="I13" s="280">
        <v>106812</v>
      </c>
      <c r="J13" s="280">
        <v>102009</v>
      </c>
      <c r="K13" s="297">
        <v>-12.69</v>
      </c>
      <c r="L13" s="297">
        <v>3.63</v>
      </c>
      <c r="M13" s="297">
        <v>1.39</v>
      </c>
      <c r="N13" s="297">
        <v>-0.34</v>
      </c>
      <c r="O13" s="297">
        <v>-1.45</v>
      </c>
      <c r="P13" s="297">
        <v>-4.49</v>
      </c>
      <c r="Q13" s="280"/>
      <c r="R13" s="280"/>
      <c r="S13" s="280"/>
      <c r="T13" s="280"/>
      <c r="U13" s="456"/>
      <c r="V13" s="456"/>
      <c r="W13" s="291"/>
      <c r="X13" s="291"/>
      <c r="Y13" s="291"/>
      <c r="Z13" s="291"/>
      <c r="AA13" s="291"/>
    </row>
    <row r="14" spans="1:35" s="276" customFormat="1" x14ac:dyDescent="0.35">
      <c r="A14" s="287" t="s">
        <v>11</v>
      </c>
      <c r="B14" s="287"/>
      <c r="C14" s="280">
        <v>26226</v>
      </c>
      <c r="D14" s="280">
        <v>25797</v>
      </c>
      <c r="E14" s="280">
        <v>23685</v>
      </c>
      <c r="F14" s="280">
        <v>23388</v>
      </c>
      <c r="G14" s="280">
        <v>22968</v>
      </c>
      <c r="H14" s="280">
        <v>23454</v>
      </c>
      <c r="I14" s="280">
        <v>22965</v>
      </c>
      <c r="J14" s="280">
        <v>22263</v>
      </c>
      <c r="K14" s="297">
        <v>-8.18</v>
      </c>
      <c r="L14" s="297">
        <v>-1.25</v>
      </c>
      <c r="M14" s="297">
        <v>-1.8</v>
      </c>
      <c r="N14" s="297">
        <v>2.12</v>
      </c>
      <c r="O14" s="297">
        <v>-2.09</v>
      </c>
      <c r="P14" s="297">
        <v>-3.04</v>
      </c>
      <c r="Q14" s="280"/>
      <c r="R14" s="280"/>
      <c r="S14" s="280"/>
      <c r="T14" s="280"/>
      <c r="U14" s="456"/>
      <c r="V14" s="456"/>
      <c r="W14" s="291"/>
      <c r="X14" s="291"/>
      <c r="Y14" s="291"/>
      <c r="Z14" s="291"/>
      <c r="AA14" s="291"/>
    </row>
    <row r="15" spans="1:35" s="276" customFormat="1" x14ac:dyDescent="0.35">
      <c r="A15" s="287" t="s">
        <v>12</v>
      </c>
      <c r="B15" s="287"/>
      <c r="C15" s="280">
        <v>6843</v>
      </c>
      <c r="D15" s="280">
        <v>6999</v>
      </c>
      <c r="E15" s="280">
        <v>6009</v>
      </c>
      <c r="F15" s="280">
        <v>5988</v>
      </c>
      <c r="G15" s="280">
        <v>5922</v>
      </c>
      <c r="H15" s="280">
        <v>6012</v>
      </c>
      <c r="I15" s="280">
        <v>5919</v>
      </c>
      <c r="J15" s="280">
        <v>5658</v>
      </c>
      <c r="K15" s="297">
        <v>-14.14</v>
      </c>
      <c r="L15" s="297">
        <v>-0.35</v>
      </c>
      <c r="M15" s="297">
        <v>-1.1000000000000001</v>
      </c>
      <c r="N15" s="297">
        <v>1.52</v>
      </c>
      <c r="O15" s="297">
        <v>-1.56</v>
      </c>
      <c r="P15" s="297">
        <v>-4.37</v>
      </c>
      <c r="Q15" s="280"/>
      <c r="R15" s="280"/>
      <c r="S15" s="280"/>
      <c r="T15" s="280"/>
      <c r="U15" s="456"/>
      <c r="V15" s="456"/>
      <c r="W15" s="291"/>
      <c r="X15" s="291"/>
      <c r="Y15" s="291"/>
      <c r="Z15" s="291"/>
      <c r="AA15" s="291"/>
      <c r="AH15" s="298"/>
    </row>
    <row r="16" spans="1:35" s="276" customFormat="1" x14ac:dyDescent="0.35">
      <c r="A16" s="287" t="s">
        <v>13</v>
      </c>
      <c r="B16" s="287"/>
      <c r="C16" s="280">
        <v>19701</v>
      </c>
      <c r="D16" s="280">
        <v>19518</v>
      </c>
      <c r="E16" s="280">
        <v>18249</v>
      </c>
      <c r="F16" s="280">
        <v>18876</v>
      </c>
      <c r="G16" s="280">
        <v>19728</v>
      </c>
      <c r="H16" s="280">
        <v>20049</v>
      </c>
      <c r="I16" s="280">
        <v>20340</v>
      </c>
      <c r="J16" s="280">
        <v>20136</v>
      </c>
      <c r="K16" s="297">
        <v>-6.51</v>
      </c>
      <c r="L16" s="297">
        <v>3.44</v>
      </c>
      <c r="M16" s="297">
        <v>4.51</v>
      </c>
      <c r="N16" s="297">
        <v>1.63</v>
      </c>
      <c r="O16" s="297">
        <v>1.44</v>
      </c>
      <c r="P16" s="297">
        <v>-1</v>
      </c>
      <c r="Q16" s="280"/>
      <c r="R16" s="280"/>
      <c r="S16" s="280"/>
      <c r="T16" s="280"/>
      <c r="U16" s="456"/>
      <c r="V16" s="456"/>
      <c r="W16" s="291"/>
      <c r="X16" s="291"/>
      <c r="Y16" s="291"/>
      <c r="Z16" s="291"/>
      <c r="AA16" s="291"/>
    </row>
    <row r="17" spans="1:33" s="276" customFormat="1" x14ac:dyDescent="0.35">
      <c r="A17" s="287" t="s">
        <v>14</v>
      </c>
      <c r="B17" s="287"/>
      <c r="C17" s="280">
        <v>10590</v>
      </c>
      <c r="D17" s="280">
        <v>10551</v>
      </c>
      <c r="E17" s="280">
        <v>9771</v>
      </c>
      <c r="F17" s="280">
        <v>10290</v>
      </c>
      <c r="G17" s="280">
        <v>10335</v>
      </c>
      <c r="H17" s="280">
        <v>10569</v>
      </c>
      <c r="I17" s="280">
        <v>10497</v>
      </c>
      <c r="J17" s="280">
        <v>10305</v>
      </c>
      <c r="K17" s="297">
        <v>-7.37</v>
      </c>
      <c r="L17" s="297">
        <v>5.31</v>
      </c>
      <c r="M17" s="297">
        <v>0.44</v>
      </c>
      <c r="N17" s="297">
        <v>2.2599999999999998</v>
      </c>
      <c r="O17" s="297">
        <v>-0.68</v>
      </c>
      <c r="P17" s="297">
        <v>-1.81</v>
      </c>
      <c r="Q17" s="280"/>
      <c r="R17" s="280"/>
      <c r="S17" s="280"/>
      <c r="T17" s="280"/>
      <c r="U17" s="456"/>
      <c r="V17" s="456"/>
      <c r="W17" s="291"/>
      <c r="X17" s="291"/>
      <c r="Y17" s="291"/>
      <c r="Z17" s="291"/>
      <c r="AA17" s="291"/>
    </row>
    <row r="18" spans="1:33" s="276" customFormat="1" x14ac:dyDescent="0.35">
      <c r="A18" s="287" t="s">
        <v>15</v>
      </c>
      <c r="B18" s="287"/>
      <c r="C18" s="280">
        <v>20235</v>
      </c>
      <c r="D18" s="280">
        <v>20052</v>
      </c>
      <c r="E18" s="280">
        <v>18426</v>
      </c>
      <c r="F18" s="280">
        <v>18099</v>
      </c>
      <c r="G18" s="280">
        <v>17556</v>
      </c>
      <c r="H18" s="280">
        <v>17691</v>
      </c>
      <c r="I18" s="280">
        <v>17799</v>
      </c>
      <c r="J18" s="280">
        <v>17580</v>
      </c>
      <c r="K18" s="297">
        <v>-8.1</v>
      </c>
      <c r="L18" s="297">
        <v>-1.77</v>
      </c>
      <c r="M18" s="297">
        <v>-3</v>
      </c>
      <c r="N18" s="297">
        <v>0.77</v>
      </c>
      <c r="O18" s="297">
        <v>0.61</v>
      </c>
      <c r="P18" s="297">
        <v>-1.21</v>
      </c>
      <c r="Q18" s="280"/>
      <c r="R18" s="280"/>
      <c r="S18" s="280"/>
      <c r="T18" s="280"/>
      <c r="U18" s="456"/>
      <c r="V18" s="456"/>
      <c r="W18" s="291"/>
      <c r="X18" s="291"/>
      <c r="Y18" s="291"/>
      <c r="Z18" s="291"/>
      <c r="AA18" s="291"/>
    </row>
    <row r="19" spans="1:33" s="276" customFormat="1" x14ac:dyDescent="0.35">
      <c r="A19" s="287" t="s">
        <v>16</v>
      </c>
      <c r="B19" s="370"/>
      <c r="C19" s="299">
        <v>10485</v>
      </c>
      <c r="D19" s="299">
        <v>10464</v>
      </c>
      <c r="E19" s="299">
        <v>9519</v>
      </c>
      <c r="F19" s="299">
        <v>9756</v>
      </c>
      <c r="G19" s="299">
        <v>9894</v>
      </c>
      <c r="H19" s="280">
        <v>10380</v>
      </c>
      <c r="I19" s="280">
        <v>10491</v>
      </c>
      <c r="J19" s="280">
        <v>10515</v>
      </c>
      <c r="K19" s="297">
        <v>-9.01</v>
      </c>
      <c r="L19" s="297">
        <v>2.4900000000000002</v>
      </c>
      <c r="M19" s="297">
        <v>1.41</v>
      </c>
      <c r="N19" s="297">
        <v>4.91</v>
      </c>
      <c r="O19" s="297">
        <v>1.07</v>
      </c>
      <c r="P19" s="297">
        <v>0.22</v>
      </c>
      <c r="Q19" s="280"/>
      <c r="R19" s="280"/>
      <c r="S19" s="280"/>
      <c r="T19" s="280"/>
      <c r="U19" s="456"/>
      <c r="V19" s="456"/>
      <c r="W19" s="291"/>
      <c r="X19" s="291"/>
      <c r="Y19" s="291"/>
      <c r="Z19" s="291"/>
      <c r="AA19" s="291"/>
    </row>
    <row r="20" spans="1:33" s="276" customFormat="1" x14ac:dyDescent="0.35">
      <c r="A20" s="302" t="s">
        <v>17</v>
      </c>
      <c r="B20" s="302">
        <v>3</v>
      </c>
      <c r="C20" s="303">
        <v>531414</v>
      </c>
      <c r="D20" s="303">
        <v>525039</v>
      </c>
      <c r="E20" s="308">
        <v>467484</v>
      </c>
      <c r="F20" s="308">
        <v>473064</v>
      </c>
      <c r="G20" s="308">
        <v>475143</v>
      </c>
      <c r="H20" s="308">
        <v>489183</v>
      </c>
      <c r="I20" s="308">
        <v>486261</v>
      </c>
      <c r="J20" s="308">
        <v>475950</v>
      </c>
      <c r="K20" s="306">
        <v>-10.96</v>
      </c>
      <c r="L20" s="306">
        <v>1.19</v>
      </c>
      <c r="M20" s="306">
        <v>0.44</v>
      </c>
      <c r="N20" s="306">
        <v>2.95</v>
      </c>
      <c r="O20" s="306">
        <v>-0.59</v>
      </c>
      <c r="P20" s="306">
        <v>-2.12</v>
      </c>
      <c r="Q20" s="280"/>
      <c r="R20" s="280"/>
      <c r="S20" s="303"/>
      <c r="T20" s="303"/>
      <c r="U20" s="460"/>
      <c r="V20" s="460"/>
      <c r="W20" s="291"/>
      <c r="X20" s="291"/>
      <c r="Y20" s="291"/>
      <c r="Z20" s="291"/>
      <c r="AA20" s="291"/>
    </row>
    <row r="21" spans="1:33" s="276" customFormat="1" x14ac:dyDescent="0.35">
      <c r="A21" s="287" t="s">
        <v>128</v>
      </c>
      <c r="B21" s="287"/>
      <c r="C21" s="280">
        <v>455448</v>
      </c>
      <c r="D21" s="280">
        <v>449976</v>
      </c>
      <c r="E21" s="280">
        <v>398769</v>
      </c>
      <c r="F21" s="280">
        <v>401313</v>
      </c>
      <c r="G21" s="280">
        <v>402192</v>
      </c>
      <c r="H21" s="280">
        <v>414459</v>
      </c>
      <c r="I21" s="280">
        <v>411084</v>
      </c>
      <c r="J21" s="280">
        <v>401115</v>
      </c>
      <c r="K21" s="281">
        <v>-11.38</v>
      </c>
      <c r="L21" s="281">
        <v>0.64</v>
      </c>
      <c r="M21" s="281">
        <v>0.22</v>
      </c>
      <c r="N21" s="281">
        <v>3.05</v>
      </c>
      <c r="O21" s="281">
        <v>-0.81</v>
      </c>
      <c r="P21" s="281">
        <v>-2.42</v>
      </c>
      <c r="Q21" s="280"/>
      <c r="R21" s="280"/>
      <c r="S21" s="280"/>
      <c r="T21" s="280"/>
      <c r="U21" s="456"/>
      <c r="V21" s="456"/>
      <c r="W21" s="291"/>
      <c r="X21" s="291"/>
      <c r="Y21" s="291"/>
      <c r="Z21" s="291"/>
      <c r="AA21" s="291"/>
    </row>
    <row r="22" spans="1:33" s="276" customFormat="1" x14ac:dyDescent="0.35">
      <c r="A22" s="287" t="s">
        <v>129</v>
      </c>
      <c r="B22" s="287"/>
      <c r="C22" s="280">
        <v>75966</v>
      </c>
      <c r="D22" s="280">
        <v>75060</v>
      </c>
      <c r="E22" s="280">
        <v>68715</v>
      </c>
      <c r="F22" s="280">
        <v>71751</v>
      </c>
      <c r="G22" s="280">
        <v>72951</v>
      </c>
      <c r="H22" s="280">
        <v>74724</v>
      </c>
      <c r="I22" s="280">
        <v>75177</v>
      </c>
      <c r="J22" s="280">
        <v>74835</v>
      </c>
      <c r="K22" s="281">
        <v>-8.4499999999999993</v>
      </c>
      <c r="L22" s="281">
        <v>4.42</v>
      </c>
      <c r="M22" s="281">
        <v>1.67</v>
      </c>
      <c r="N22" s="281">
        <v>2.4300000000000002</v>
      </c>
      <c r="O22" s="281">
        <v>0.6</v>
      </c>
      <c r="P22" s="281">
        <v>-0.45</v>
      </c>
      <c r="Q22" s="280"/>
      <c r="R22" s="280"/>
      <c r="S22" s="280"/>
      <c r="T22" s="280"/>
      <c r="U22" s="456"/>
      <c r="V22" s="456"/>
      <c r="W22" s="291"/>
      <c r="X22" s="291"/>
      <c r="Y22" s="291"/>
      <c r="Z22" s="291"/>
      <c r="AA22" s="291"/>
    </row>
    <row r="23" spans="1:33" x14ac:dyDescent="0.35">
      <c r="A23" s="366" t="s">
        <v>61</v>
      </c>
      <c r="B23" s="366"/>
      <c r="C23" s="368" t="s">
        <v>93</v>
      </c>
      <c r="D23" s="368" t="s">
        <v>93</v>
      </c>
      <c r="E23" s="368" t="s">
        <v>93</v>
      </c>
      <c r="F23" s="368" t="s">
        <v>93</v>
      </c>
      <c r="G23" s="368" t="s">
        <v>93</v>
      </c>
      <c r="H23" s="368" t="s">
        <v>93</v>
      </c>
      <c r="I23" s="368" t="s">
        <v>93</v>
      </c>
      <c r="J23" s="368" t="s">
        <v>93</v>
      </c>
      <c r="K23" s="312" t="s">
        <v>74</v>
      </c>
      <c r="L23" s="312" t="s">
        <v>74</v>
      </c>
      <c r="M23" s="312" t="s">
        <v>74</v>
      </c>
      <c r="N23" s="312" t="s">
        <v>74</v>
      </c>
      <c r="O23" s="312" t="s">
        <v>94</v>
      </c>
      <c r="P23" s="312" t="s">
        <v>94</v>
      </c>
      <c r="Q23" s="280"/>
      <c r="R23" s="280"/>
      <c r="S23" s="280"/>
      <c r="T23" s="280"/>
      <c r="U23" s="456"/>
      <c r="V23" s="456"/>
      <c r="W23" s="291"/>
      <c r="X23" s="291"/>
      <c r="Y23" s="291"/>
      <c r="Z23" s="291"/>
      <c r="AA23" s="291"/>
    </row>
    <row r="24" spans="1:33" s="276" customFormat="1" x14ac:dyDescent="0.35">
      <c r="A24" s="371" t="s">
        <v>114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13"/>
    </row>
    <row r="25" spans="1:33" s="276" customFormat="1" x14ac:dyDescent="0.35">
      <c r="A25" s="572" t="s">
        <v>46</v>
      </c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313"/>
    </row>
    <row r="26" spans="1:33" s="276" customFormat="1" x14ac:dyDescent="0.35">
      <c r="A26" s="371" t="s">
        <v>47</v>
      </c>
      <c r="B26" s="371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</row>
    <row r="27" spans="1:33" x14ac:dyDescent="0.35">
      <c r="A27" s="371" t="s">
        <v>59</v>
      </c>
      <c r="B27" s="371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5"/>
    </row>
    <row r="28" spans="1:33" ht="17.25" x14ac:dyDescent="0.4">
      <c r="A28" s="372" t="s">
        <v>96</v>
      </c>
      <c r="B28" s="316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5"/>
      <c r="Y28" s="315"/>
      <c r="Z28" s="314"/>
      <c r="AA28" s="314"/>
      <c r="AB28" s="314"/>
      <c r="AC28" s="314"/>
      <c r="AD28" s="314"/>
      <c r="AE28" s="314"/>
      <c r="AF28" s="314"/>
    </row>
    <row r="29" spans="1:33" x14ac:dyDescent="0.35">
      <c r="A29" s="318"/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20"/>
      <c r="Q29" s="319"/>
      <c r="R29" s="319"/>
      <c r="S29" s="319"/>
      <c r="T29" s="318"/>
      <c r="U29" s="318"/>
      <c r="V29" s="318"/>
      <c r="W29" s="319"/>
      <c r="X29" s="319"/>
      <c r="Y29" s="319"/>
      <c r="Z29" s="318"/>
      <c r="AA29" s="318"/>
      <c r="AB29" s="318"/>
      <c r="AC29" s="318"/>
      <c r="AD29" s="318"/>
      <c r="AE29" s="318"/>
      <c r="AF29" s="321"/>
    </row>
    <row r="30" spans="1:33" x14ac:dyDescent="0.35">
      <c r="A30" s="318"/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20"/>
      <c r="Q30" s="319"/>
      <c r="R30" s="319"/>
      <c r="S30" s="319"/>
      <c r="T30" s="318"/>
      <c r="U30" s="318"/>
      <c r="V30" s="318"/>
      <c r="W30" s="319"/>
      <c r="X30" s="319"/>
      <c r="Y30" s="319"/>
      <c r="Z30" s="318"/>
      <c r="AA30" s="318"/>
      <c r="AB30" s="318"/>
      <c r="AC30" s="318"/>
      <c r="AD30" s="318"/>
      <c r="AE30" s="318"/>
      <c r="AF30" s="318"/>
    </row>
    <row r="31" spans="1:33" x14ac:dyDescent="0.35">
      <c r="A31" s="322"/>
      <c r="B31" s="322"/>
      <c r="C31" s="276"/>
      <c r="D31" s="276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2"/>
      <c r="Q31" s="276"/>
      <c r="R31" s="319"/>
      <c r="S31" s="319"/>
      <c r="T31" s="318"/>
      <c r="U31" s="318"/>
      <c r="V31" s="318"/>
      <c r="W31" s="319"/>
      <c r="X31" s="319"/>
      <c r="Y31" s="319"/>
      <c r="Z31" s="318"/>
      <c r="AA31" s="318"/>
      <c r="AB31" s="318"/>
      <c r="AC31" s="318"/>
      <c r="AD31" s="318"/>
      <c r="AE31" s="318"/>
      <c r="AF31" s="318"/>
    </row>
    <row r="32" spans="1:33" x14ac:dyDescent="0.35">
      <c r="A32" s="324"/>
      <c r="B32" s="324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20"/>
      <c r="Q32" s="319"/>
      <c r="R32" s="319"/>
      <c r="S32" s="319"/>
      <c r="T32" s="318"/>
      <c r="U32" s="318"/>
      <c r="V32" s="318"/>
      <c r="W32" s="319"/>
      <c r="X32" s="319"/>
      <c r="Y32" s="319"/>
      <c r="Z32" s="318"/>
      <c r="AA32" s="318"/>
      <c r="AB32" s="318"/>
      <c r="AC32" s="318"/>
      <c r="AD32" s="318"/>
      <c r="AE32" s="318"/>
      <c r="AF32" s="318"/>
    </row>
    <row r="33" spans="1:35" x14ac:dyDescent="0.35">
      <c r="A33" s="318"/>
      <c r="B33" s="318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25"/>
      <c r="Q33" s="318"/>
      <c r="R33" s="318"/>
      <c r="S33" s="318"/>
      <c r="T33" s="318"/>
      <c r="U33" s="318"/>
      <c r="V33" s="318"/>
      <c r="W33" s="319"/>
      <c r="X33" s="319"/>
      <c r="Y33" s="319"/>
      <c r="Z33" s="318"/>
      <c r="AA33" s="318"/>
      <c r="AB33" s="318"/>
      <c r="AC33" s="318"/>
      <c r="AD33" s="318"/>
      <c r="AE33" s="318"/>
      <c r="AF33" s="318"/>
    </row>
    <row r="34" spans="1:35" x14ac:dyDescent="0.35">
      <c r="A34" s="318"/>
      <c r="B34" s="318"/>
      <c r="C34" s="319"/>
      <c r="D34" s="319"/>
      <c r="E34" s="319"/>
      <c r="F34" s="319"/>
      <c r="G34" s="326"/>
      <c r="H34" s="326"/>
      <c r="I34" s="326"/>
      <c r="J34" s="326"/>
      <c r="K34" s="326"/>
      <c r="L34" s="326"/>
      <c r="M34" s="326"/>
      <c r="N34" s="326"/>
      <c r="O34" s="326"/>
      <c r="P34" s="320"/>
      <c r="Q34" s="319"/>
      <c r="R34" s="319"/>
      <c r="S34" s="319"/>
      <c r="T34" s="318"/>
      <c r="U34" s="318"/>
      <c r="V34" s="318"/>
      <c r="W34" s="319"/>
      <c r="X34" s="319"/>
      <c r="Y34" s="319"/>
      <c r="Z34" s="318"/>
      <c r="AA34" s="318"/>
      <c r="AB34" s="318"/>
      <c r="AC34" s="318"/>
      <c r="AD34" s="318"/>
      <c r="AE34" s="318"/>
      <c r="AF34" s="318"/>
    </row>
    <row r="35" spans="1:35" x14ac:dyDescent="0.35">
      <c r="A35" s="318"/>
      <c r="B35" s="318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20"/>
      <c r="Q35" s="319"/>
      <c r="R35" s="319"/>
      <c r="S35" s="319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</row>
    <row r="36" spans="1:35" x14ac:dyDescent="0.35">
      <c r="A36" s="318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25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</row>
    <row r="37" spans="1:35" x14ac:dyDescent="0.35">
      <c r="A37" s="318"/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25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</row>
    <row r="38" spans="1:35" x14ac:dyDescent="0.35">
      <c r="X38" s="319"/>
      <c r="Y38" s="319"/>
      <c r="Z38" s="318"/>
      <c r="AA38" s="318"/>
      <c r="AB38" s="318"/>
      <c r="AC38" s="318"/>
      <c r="AD38" s="318"/>
      <c r="AE38" s="318"/>
      <c r="AF38" s="318"/>
    </row>
    <row r="39" spans="1:35" ht="17.25" x14ac:dyDescent="0.4">
      <c r="AH39" s="328"/>
      <c r="AI39" s="328"/>
    </row>
    <row r="40" spans="1:35" x14ac:dyDescent="0.35">
      <c r="G40" s="274"/>
      <c r="H40" s="274"/>
      <c r="I40" s="274"/>
      <c r="J40" s="274"/>
      <c r="K40" s="274"/>
      <c r="L40" s="274"/>
      <c r="M40" s="274"/>
      <c r="N40" s="274"/>
      <c r="O40" s="274"/>
      <c r="P40" s="327"/>
    </row>
    <row r="41" spans="1:35" x14ac:dyDescent="0.35">
      <c r="C41" s="329"/>
      <c r="D41" s="329"/>
      <c r="G41" s="274"/>
      <c r="H41" s="274"/>
      <c r="I41" s="274"/>
      <c r="J41" s="274"/>
      <c r="K41" s="274"/>
      <c r="L41" s="274"/>
      <c r="M41" s="274"/>
      <c r="N41" s="274"/>
      <c r="O41" s="274"/>
      <c r="P41" s="327"/>
    </row>
    <row r="42" spans="1:35" x14ac:dyDescent="0.35">
      <c r="A42" s="330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1"/>
      <c r="Y42" s="331"/>
      <c r="Z42" s="332"/>
    </row>
    <row r="43" spans="1:35" ht="17.25" x14ac:dyDescent="0.4">
      <c r="A43" s="333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3"/>
    </row>
    <row r="44" spans="1:35" x14ac:dyDescent="0.35">
      <c r="A44" s="334"/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334"/>
      <c r="Z44" s="335"/>
      <c r="AA44" s="336"/>
      <c r="AB44" s="336"/>
      <c r="AC44" s="336"/>
    </row>
    <row r="45" spans="1:35" ht="17.25" x14ac:dyDescent="0.4">
      <c r="A45" s="337"/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6"/>
      <c r="AB45" s="336"/>
      <c r="AC45" s="336"/>
    </row>
    <row r="46" spans="1:35" ht="17.25" x14ac:dyDescent="0.4">
      <c r="A46" s="337"/>
      <c r="B46" s="337"/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38"/>
      <c r="Q46" s="338"/>
      <c r="R46" s="338"/>
      <c r="S46" s="338"/>
      <c r="T46" s="339"/>
      <c r="U46" s="339"/>
      <c r="V46" s="339"/>
      <c r="W46" s="340"/>
      <c r="X46" s="340"/>
      <c r="Y46" s="340"/>
      <c r="Z46" s="340"/>
      <c r="AA46" s="336"/>
      <c r="AB46" s="337"/>
      <c r="AC46" s="337"/>
      <c r="AD46" s="337"/>
      <c r="AE46" s="337"/>
    </row>
    <row r="47" spans="1:35" ht="17.25" x14ac:dyDescent="0.4">
      <c r="A47" s="337"/>
      <c r="B47" s="337"/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339"/>
      <c r="U47" s="339"/>
      <c r="V47" s="339"/>
      <c r="W47" s="340"/>
      <c r="X47" s="340"/>
      <c r="Y47" s="340"/>
      <c r="Z47" s="340"/>
      <c r="AA47" s="336"/>
      <c r="AB47" s="337"/>
      <c r="AC47" s="337"/>
      <c r="AD47" s="337"/>
      <c r="AE47" s="337"/>
    </row>
    <row r="48" spans="1:35" ht="17.25" x14ac:dyDescent="0.4">
      <c r="A48" s="337"/>
      <c r="B48" s="337"/>
      <c r="C48" s="338"/>
      <c r="D48" s="338"/>
      <c r="E48" s="338"/>
      <c r="F48" s="338"/>
      <c r="G48" s="341"/>
      <c r="H48" s="341"/>
      <c r="I48" s="341"/>
      <c r="J48" s="341"/>
      <c r="K48" s="341"/>
      <c r="L48" s="341"/>
      <c r="M48" s="341"/>
      <c r="N48" s="341"/>
      <c r="O48" s="341"/>
      <c r="P48" s="338"/>
      <c r="Q48" s="338"/>
      <c r="R48" s="341"/>
      <c r="S48" s="341"/>
      <c r="T48" s="339"/>
      <c r="U48" s="339"/>
      <c r="V48" s="339"/>
      <c r="W48" s="338"/>
      <c r="X48" s="338"/>
      <c r="Y48" s="338"/>
      <c r="Z48" s="341"/>
      <c r="AA48" s="336"/>
      <c r="AB48" s="337"/>
      <c r="AC48" s="337"/>
      <c r="AD48" s="337"/>
      <c r="AE48" s="337"/>
    </row>
    <row r="49" spans="1:31" ht="17.25" x14ac:dyDescent="0.4">
      <c r="A49" s="337"/>
      <c r="B49" s="337"/>
      <c r="C49" s="338"/>
      <c r="D49" s="338"/>
      <c r="E49" s="338"/>
      <c r="F49" s="338"/>
      <c r="G49" s="341"/>
      <c r="H49" s="341"/>
      <c r="I49" s="341"/>
      <c r="J49" s="341"/>
      <c r="K49" s="341"/>
      <c r="L49" s="341"/>
      <c r="M49" s="341"/>
      <c r="N49" s="341"/>
      <c r="O49" s="341"/>
      <c r="P49" s="338"/>
      <c r="Q49" s="338"/>
      <c r="R49" s="341"/>
      <c r="S49" s="341"/>
      <c r="T49" s="339"/>
      <c r="U49" s="339"/>
      <c r="V49" s="339"/>
      <c r="W49" s="338"/>
      <c r="X49" s="338"/>
      <c r="Y49" s="338"/>
      <c r="Z49" s="341"/>
      <c r="AA49" s="336"/>
      <c r="AB49" s="337"/>
      <c r="AC49" s="337"/>
      <c r="AD49" s="337"/>
      <c r="AE49" s="337"/>
    </row>
    <row r="50" spans="1:31" ht="17.25" x14ac:dyDescent="0.4">
      <c r="A50" s="337"/>
      <c r="B50" s="337"/>
      <c r="C50" s="338"/>
      <c r="D50" s="338"/>
      <c r="E50" s="338"/>
      <c r="F50" s="338"/>
      <c r="G50" s="341"/>
      <c r="H50" s="341"/>
      <c r="I50" s="341"/>
      <c r="J50" s="341"/>
      <c r="K50" s="341"/>
      <c r="L50" s="341"/>
      <c r="M50" s="341"/>
      <c r="N50" s="341"/>
      <c r="O50" s="341"/>
      <c r="P50" s="338"/>
      <c r="Q50" s="338"/>
      <c r="R50" s="341"/>
      <c r="S50" s="341"/>
      <c r="T50" s="342"/>
      <c r="U50" s="342"/>
      <c r="V50" s="342"/>
      <c r="W50" s="338"/>
      <c r="X50" s="338"/>
      <c r="Y50" s="338"/>
      <c r="Z50" s="341"/>
      <c r="AA50" s="336"/>
      <c r="AB50" s="337"/>
      <c r="AC50" s="337"/>
      <c r="AD50" s="337"/>
      <c r="AE50" s="337"/>
    </row>
    <row r="51" spans="1:31" ht="17.25" x14ac:dyDescent="0.4">
      <c r="A51" s="341"/>
      <c r="B51" s="341"/>
      <c r="C51" s="341"/>
      <c r="D51" s="341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3"/>
      <c r="U51" s="343"/>
      <c r="V51" s="343"/>
      <c r="W51" s="343"/>
      <c r="X51" s="343"/>
      <c r="Y51" s="343"/>
      <c r="Z51" s="343"/>
      <c r="AA51" s="336"/>
      <c r="AB51" s="341"/>
      <c r="AC51" s="341"/>
      <c r="AD51" s="341"/>
      <c r="AE51" s="341"/>
    </row>
    <row r="52" spans="1:31" ht="17.25" x14ac:dyDescent="0.4">
      <c r="A52" s="337"/>
      <c r="B52" s="337"/>
      <c r="C52" s="343"/>
      <c r="D52" s="343"/>
      <c r="E52" s="343"/>
      <c r="F52" s="343"/>
      <c r="G52" s="344"/>
      <c r="H52" s="344"/>
      <c r="I52" s="344"/>
      <c r="J52" s="344"/>
      <c r="K52" s="344"/>
      <c r="L52" s="344"/>
      <c r="M52" s="344"/>
      <c r="N52" s="344"/>
      <c r="O52" s="344"/>
      <c r="P52" s="343"/>
      <c r="Q52" s="343"/>
      <c r="R52" s="344"/>
      <c r="S52" s="344"/>
      <c r="T52" s="345"/>
      <c r="U52" s="345"/>
      <c r="V52" s="345"/>
      <c r="W52" s="346"/>
      <c r="X52" s="346"/>
      <c r="Y52" s="346"/>
      <c r="Z52" s="344"/>
      <c r="AA52" s="336"/>
      <c r="AB52" s="337"/>
      <c r="AC52" s="337"/>
      <c r="AD52" s="337"/>
      <c r="AE52" s="337"/>
    </row>
    <row r="53" spans="1:31" ht="17.25" x14ac:dyDescent="0.4">
      <c r="A53" s="337"/>
      <c r="B53" s="337"/>
      <c r="C53" s="347"/>
      <c r="D53" s="347"/>
      <c r="E53" s="347"/>
      <c r="F53" s="347"/>
      <c r="G53" s="348"/>
      <c r="H53" s="348"/>
      <c r="I53" s="348"/>
      <c r="J53" s="348"/>
      <c r="K53" s="348"/>
      <c r="L53" s="348"/>
      <c r="M53" s="348"/>
      <c r="N53" s="348"/>
      <c r="O53" s="348"/>
      <c r="P53" s="347"/>
      <c r="Q53" s="347"/>
      <c r="R53" s="348"/>
      <c r="S53" s="348"/>
      <c r="T53" s="349"/>
      <c r="U53" s="349"/>
      <c r="V53" s="349"/>
      <c r="W53" s="350"/>
      <c r="X53" s="350"/>
      <c r="Y53" s="350"/>
      <c r="Z53" s="348"/>
      <c r="AA53" s="336"/>
      <c r="AB53" s="337"/>
      <c r="AC53" s="337"/>
      <c r="AD53" s="337"/>
      <c r="AE53" s="337"/>
    </row>
    <row r="54" spans="1:31" ht="17.25" x14ac:dyDescent="0.4">
      <c r="A54" s="337"/>
      <c r="B54" s="337"/>
      <c r="C54" s="347"/>
      <c r="D54" s="347"/>
      <c r="E54" s="347"/>
      <c r="F54" s="347"/>
      <c r="G54" s="348"/>
      <c r="H54" s="348"/>
      <c r="I54" s="348"/>
      <c r="J54" s="348"/>
      <c r="K54" s="348"/>
      <c r="L54" s="348"/>
      <c r="M54" s="348"/>
      <c r="N54" s="348"/>
      <c r="O54" s="348"/>
      <c r="P54" s="347"/>
      <c r="Q54" s="347"/>
      <c r="R54" s="348"/>
      <c r="S54" s="348"/>
      <c r="T54" s="349"/>
      <c r="U54" s="349"/>
      <c r="V54" s="349"/>
      <c r="W54" s="350"/>
      <c r="X54" s="350"/>
      <c r="Y54" s="350"/>
      <c r="Z54" s="348"/>
      <c r="AA54" s="336"/>
      <c r="AB54" s="337"/>
      <c r="AC54" s="337"/>
      <c r="AD54" s="337"/>
      <c r="AE54" s="337"/>
    </row>
    <row r="55" spans="1:31" ht="17.25" x14ac:dyDescent="0.4">
      <c r="A55" s="337"/>
      <c r="B55" s="337"/>
      <c r="C55" s="347"/>
      <c r="D55" s="347"/>
      <c r="E55" s="347"/>
      <c r="F55" s="347"/>
      <c r="G55" s="348"/>
      <c r="H55" s="348"/>
      <c r="I55" s="348"/>
      <c r="J55" s="348"/>
      <c r="K55" s="348"/>
      <c r="L55" s="348"/>
      <c r="M55" s="348"/>
      <c r="N55" s="348"/>
      <c r="O55" s="348"/>
      <c r="P55" s="347"/>
      <c r="Q55" s="347"/>
      <c r="R55" s="348"/>
      <c r="S55" s="348"/>
      <c r="T55" s="349"/>
      <c r="U55" s="349"/>
      <c r="V55" s="349"/>
      <c r="W55" s="350"/>
      <c r="X55" s="350"/>
      <c r="Y55" s="350"/>
      <c r="Z55" s="348"/>
      <c r="AA55" s="336"/>
      <c r="AB55" s="337"/>
      <c r="AC55" s="337"/>
      <c r="AD55" s="337"/>
      <c r="AE55" s="337"/>
    </row>
    <row r="56" spans="1:31" ht="17.25" x14ac:dyDescent="0.4">
      <c r="A56" s="337"/>
      <c r="B56" s="337"/>
      <c r="C56" s="347"/>
      <c r="D56" s="347"/>
      <c r="E56" s="347"/>
      <c r="F56" s="347"/>
      <c r="G56" s="348"/>
      <c r="H56" s="348"/>
      <c r="I56" s="348"/>
      <c r="J56" s="348"/>
      <c r="K56" s="348"/>
      <c r="L56" s="348"/>
      <c r="M56" s="348"/>
      <c r="N56" s="348"/>
      <c r="O56" s="348"/>
      <c r="P56" s="347"/>
      <c r="Q56" s="347"/>
      <c r="R56" s="348"/>
      <c r="S56" s="348"/>
      <c r="T56" s="349"/>
      <c r="U56" s="349"/>
      <c r="V56" s="349"/>
      <c r="W56" s="350"/>
      <c r="X56" s="350"/>
      <c r="Y56" s="350"/>
      <c r="Z56" s="348"/>
      <c r="AA56" s="336"/>
      <c r="AB56" s="337"/>
      <c r="AC56" s="337"/>
      <c r="AD56" s="337"/>
      <c r="AE56" s="337"/>
    </row>
    <row r="57" spans="1:31" ht="17.25" x14ac:dyDescent="0.4">
      <c r="A57" s="337"/>
      <c r="B57" s="337"/>
      <c r="C57" s="347"/>
      <c r="D57" s="347"/>
      <c r="E57" s="347"/>
      <c r="F57" s="347"/>
      <c r="G57" s="348"/>
      <c r="H57" s="348"/>
      <c r="I57" s="348"/>
      <c r="J57" s="348"/>
      <c r="K57" s="348"/>
      <c r="L57" s="348"/>
      <c r="M57" s="348"/>
      <c r="N57" s="348"/>
      <c r="O57" s="348"/>
      <c r="P57" s="347"/>
      <c r="Q57" s="347"/>
      <c r="R57" s="348"/>
      <c r="S57" s="348"/>
      <c r="T57" s="349"/>
      <c r="U57" s="349"/>
      <c r="V57" s="349"/>
      <c r="W57" s="350"/>
      <c r="X57" s="350"/>
      <c r="Y57" s="350"/>
      <c r="Z57" s="348"/>
      <c r="AA57" s="336"/>
      <c r="AB57" s="337"/>
      <c r="AC57" s="337"/>
      <c r="AD57" s="337"/>
      <c r="AE57" s="337"/>
    </row>
    <row r="58" spans="1:31" ht="17.25" x14ac:dyDescent="0.4">
      <c r="A58" s="337"/>
      <c r="B58" s="337"/>
      <c r="C58" s="347"/>
      <c r="D58" s="347"/>
      <c r="E58" s="347"/>
      <c r="F58" s="347"/>
      <c r="G58" s="348"/>
      <c r="H58" s="348"/>
      <c r="I58" s="348"/>
      <c r="J58" s="348"/>
      <c r="K58" s="348"/>
      <c r="L58" s="348"/>
      <c r="M58" s="348"/>
      <c r="N58" s="348"/>
      <c r="O58" s="348"/>
      <c r="P58" s="347"/>
      <c r="Q58" s="347"/>
      <c r="R58" s="348"/>
      <c r="S58" s="348"/>
      <c r="T58" s="349"/>
      <c r="U58" s="349"/>
      <c r="V58" s="349"/>
      <c r="W58" s="350"/>
      <c r="X58" s="350"/>
      <c r="Y58" s="350"/>
      <c r="Z58" s="348"/>
      <c r="AA58" s="336"/>
      <c r="AB58" s="337"/>
      <c r="AC58" s="337"/>
      <c r="AD58" s="337"/>
      <c r="AE58" s="337"/>
    </row>
    <row r="59" spans="1:31" ht="17.25" x14ac:dyDescent="0.4">
      <c r="A59" s="337"/>
      <c r="B59" s="337"/>
      <c r="C59" s="347"/>
      <c r="D59" s="347"/>
      <c r="E59" s="347"/>
      <c r="F59" s="347"/>
      <c r="G59" s="348"/>
      <c r="H59" s="348"/>
      <c r="I59" s="348"/>
      <c r="J59" s="348"/>
      <c r="K59" s="348"/>
      <c r="L59" s="348"/>
      <c r="M59" s="348"/>
      <c r="N59" s="348"/>
      <c r="O59" s="348"/>
      <c r="P59" s="347"/>
      <c r="Q59" s="347"/>
      <c r="R59" s="348"/>
      <c r="S59" s="348"/>
      <c r="T59" s="349"/>
      <c r="U59" s="349"/>
      <c r="V59" s="349"/>
      <c r="W59" s="350"/>
      <c r="X59" s="350"/>
      <c r="Y59" s="350"/>
      <c r="Z59" s="348"/>
      <c r="AA59" s="336"/>
      <c r="AB59" s="337"/>
      <c r="AC59" s="337"/>
      <c r="AD59" s="337"/>
      <c r="AE59" s="337"/>
    </row>
    <row r="60" spans="1:31" ht="17.25" x14ac:dyDescent="0.4">
      <c r="A60" s="337"/>
      <c r="B60" s="337"/>
      <c r="C60" s="347"/>
      <c r="D60" s="347"/>
      <c r="E60" s="347"/>
      <c r="F60" s="347"/>
      <c r="G60" s="348"/>
      <c r="H60" s="348"/>
      <c r="I60" s="348"/>
      <c r="J60" s="348"/>
      <c r="K60" s="348"/>
      <c r="L60" s="348"/>
      <c r="M60" s="348"/>
      <c r="N60" s="348"/>
      <c r="O60" s="348"/>
      <c r="P60" s="347"/>
      <c r="Q60" s="347"/>
      <c r="R60" s="348"/>
      <c r="S60" s="348"/>
      <c r="T60" s="349"/>
      <c r="U60" s="349"/>
      <c r="V60" s="349"/>
      <c r="W60" s="350"/>
      <c r="X60" s="350"/>
      <c r="Y60" s="350"/>
      <c r="Z60" s="348"/>
      <c r="AA60" s="336"/>
      <c r="AB60" s="337"/>
      <c r="AC60" s="337"/>
      <c r="AD60" s="337"/>
      <c r="AE60" s="337"/>
    </row>
    <row r="61" spans="1:31" ht="17.25" x14ac:dyDescent="0.4">
      <c r="A61" s="337"/>
      <c r="B61" s="337"/>
      <c r="C61" s="347"/>
      <c r="D61" s="347"/>
      <c r="E61" s="347"/>
      <c r="F61" s="347"/>
      <c r="G61" s="348"/>
      <c r="H61" s="348"/>
      <c r="I61" s="348"/>
      <c r="J61" s="348"/>
      <c r="K61" s="348"/>
      <c r="L61" s="348"/>
      <c r="M61" s="348"/>
      <c r="N61" s="348"/>
      <c r="O61" s="348"/>
      <c r="P61" s="347"/>
      <c r="Q61" s="347"/>
      <c r="R61" s="348"/>
      <c r="S61" s="348"/>
      <c r="T61" s="349"/>
      <c r="U61" s="349"/>
      <c r="V61" s="349"/>
      <c r="W61" s="350"/>
      <c r="X61" s="350"/>
      <c r="Y61" s="350"/>
      <c r="Z61" s="348"/>
      <c r="AA61" s="336"/>
      <c r="AB61" s="337"/>
      <c r="AC61" s="337"/>
      <c r="AD61" s="337"/>
      <c r="AE61" s="337"/>
    </row>
    <row r="62" spans="1:31" ht="17.25" x14ac:dyDescent="0.4">
      <c r="A62" s="337"/>
      <c r="B62" s="337"/>
      <c r="C62" s="347"/>
      <c r="D62" s="347"/>
      <c r="E62" s="347"/>
      <c r="F62" s="347"/>
      <c r="G62" s="348"/>
      <c r="H62" s="348"/>
      <c r="I62" s="348"/>
      <c r="J62" s="348"/>
      <c r="K62" s="348"/>
      <c r="L62" s="348"/>
      <c r="M62" s="348"/>
      <c r="N62" s="348"/>
      <c r="O62" s="348"/>
      <c r="P62" s="347"/>
      <c r="Q62" s="347"/>
      <c r="R62" s="348"/>
      <c r="S62" s="348"/>
      <c r="T62" s="349"/>
      <c r="U62" s="349"/>
      <c r="V62" s="349"/>
      <c r="W62" s="350"/>
      <c r="X62" s="350"/>
      <c r="Y62" s="350"/>
      <c r="Z62" s="348"/>
      <c r="AA62" s="336"/>
      <c r="AB62" s="337"/>
      <c r="AC62" s="337"/>
      <c r="AD62" s="337"/>
      <c r="AE62" s="337"/>
    </row>
    <row r="63" spans="1:31" ht="17.25" x14ac:dyDescent="0.4">
      <c r="A63" s="337"/>
      <c r="B63" s="337"/>
      <c r="C63" s="347"/>
      <c r="D63" s="347"/>
      <c r="E63" s="347"/>
      <c r="F63" s="347"/>
      <c r="G63" s="348"/>
      <c r="H63" s="348"/>
      <c r="I63" s="348"/>
      <c r="J63" s="348"/>
      <c r="K63" s="348"/>
      <c r="L63" s="348"/>
      <c r="M63" s="348"/>
      <c r="N63" s="348"/>
      <c r="O63" s="348"/>
      <c r="P63" s="347"/>
      <c r="Q63" s="347"/>
      <c r="R63" s="348"/>
      <c r="S63" s="348"/>
      <c r="T63" s="349"/>
      <c r="U63" s="349"/>
      <c r="V63" s="349"/>
      <c r="W63" s="350"/>
      <c r="X63" s="350"/>
      <c r="Y63" s="350"/>
      <c r="Z63" s="348"/>
      <c r="AA63" s="336"/>
      <c r="AB63" s="337"/>
      <c r="AC63" s="337"/>
      <c r="AD63" s="337"/>
      <c r="AE63" s="337"/>
    </row>
    <row r="64" spans="1:31" ht="17.25" x14ac:dyDescent="0.4">
      <c r="A64" s="337"/>
      <c r="B64" s="337"/>
      <c r="C64" s="347"/>
      <c r="D64" s="347"/>
      <c r="E64" s="347"/>
      <c r="F64" s="347"/>
      <c r="G64" s="348"/>
      <c r="H64" s="348"/>
      <c r="I64" s="348"/>
      <c r="J64" s="348"/>
      <c r="K64" s="348"/>
      <c r="L64" s="348"/>
      <c r="M64" s="348"/>
      <c r="N64" s="348"/>
      <c r="O64" s="348"/>
      <c r="P64" s="347"/>
      <c r="Q64" s="347"/>
      <c r="R64" s="348"/>
      <c r="S64" s="348"/>
      <c r="T64" s="351"/>
      <c r="U64" s="351"/>
      <c r="V64" s="351"/>
      <c r="W64" s="350"/>
      <c r="X64" s="350"/>
      <c r="Y64" s="350"/>
      <c r="Z64" s="348"/>
      <c r="AA64" s="336"/>
      <c r="AB64" s="337"/>
      <c r="AC64" s="337"/>
      <c r="AD64" s="337"/>
      <c r="AE64" s="337"/>
    </row>
    <row r="65" spans="1:31" ht="17.25" x14ac:dyDescent="0.4">
      <c r="A65" s="337"/>
      <c r="B65" s="337"/>
      <c r="C65" s="347"/>
      <c r="D65" s="347"/>
      <c r="E65" s="347"/>
      <c r="F65" s="347"/>
      <c r="G65" s="348"/>
      <c r="H65" s="348"/>
      <c r="I65" s="348"/>
      <c r="J65" s="348"/>
      <c r="K65" s="348"/>
      <c r="L65" s="348"/>
      <c r="M65" s="348"/>
      <c r="N65" s="348"/>
      <c r="O65" s="348"/>
      <c r="P65" s="347"/>
      <c r="Q65" s="347"/>
      <c r="R65" s="348"/>
      <c r="S65" s="348"/>
      <c r="T65" s="351"/>
      <c r="U65" s="351"/>
      <c r="V65" s="351"/>
      <c r="W65" s="350"/>
      <c r="X65" s="350"/>
      <c r="Y65" s="350"/>
      <c r="Z65" s="348"/>
      <c r="AA65" s="336"/>
      <c r="AB65" s="337"/>
      <c r="AC65" s="337"/>
      <c r="AD65" s="337"/>
      <c r="AE65" s="337"/>
    </row>
    <row r="66" spans="1:31" ht="17.25" x14ac:dyDescent="0.4">
      <c r="A66" s="337"/>
      <c r="B66" s="337"/>
      <c r="C66" s="347"/>
      <c r="D66" s="347"/>
      <c r="E66" s="347"/>
      <c r="F66" s="347"/>
      <c r="G66" s="348"/>
      <c r="H66" s="348"/>
      <c r="I66" s="348"/>
      <c r="J66" s="348"/>
      <c r="K66" s="348"/>
      <c r="L66" s="348"/>
      <c r="M66" s="348"/>
      <c r="N66" s="348"/>
      <c r="O66" s="348"/>
      <c r="P66" s="347"/>
      <c r="Q66" s="347"/>
      <c r="R66" s="348"/>
      <c r="S66" s="348"/>
      <c r="T66" s="351"/>
      <c r="U66" s="351"/>
      <c r="V66" s="351"/>
      <c r="W66" s="350"/>
      <c r="X66" s="350"/>
      <c r="Y66" s="350"/>
      <c r="Z66" s="348"/>
      <c r="AA66" s="336"/>
      <c r="AB66" s="337"/>
      <c r="AC66" s="337"/>
      <c r="AD66" s="337"/>
      <c r="AE66" s="337"/>
    </row>
    <row r="67" spans="1:31" ht="17.25" x14ac:dyDescent="0.4">
      <c r="A67" s="337"/>
      <c r="B67" s="337"/>
      <c r="C67" s="347"/>
      <c r="D67" s="347"/>
      <c r="E67" s="347"/>
      <c r="F67" s="347"/>
      <c r="G67" s="348"/>
      <c r="H67" s="348"/>
      <c r="I67" s="348"/>
      <c r="J67" s="348"/>
      <c r="K67" s="348"/>
      <c r="L67" s="348"/>
      <c r="M67" s="348"/>
      <c r="N67" s="348"/>
      <c r="O67" s="348"/>
      <c r="P67" s="347"/>
      <c r="Q67" s="347"/>
      <c r="R67" s="348"/>
      <c r="S67" s="348"/>
      <c r="T67" s="352"/>
      <c r="U67" s="352"/>
      <c r="V67" s="352"/>
      <c r="W67" s="350"/>
      <c r="X67" s="350"/>
      <c r="Y67" s="350"/>
      <c r="Z67" s="348"/>
      <c r="AA67" s="336"/>
      <c r="AB67" s="336"/>
      <c r="AC67" s="336"/>
    </row>
    <row r="68" spans="1:31" ht="17.25" x14ac:dyDescent="0.4">
      <c r="A68" s="337"/>
      <c r="B68" s="337"/>
      <c r="C68" s="347"/>
      <c r="D68" s="347"/>
      <c r="E68" s="347"/>
      <c r="F68" s="347"/>
      <c r="G68" s="348"/>
      <c r="H68" s="348"/>
      <c r="I68" s="348"/>
      <c r="J68" s="348"/>
      <c r="K68" s="348"/>
      <c r="L68" s="348"/>
      <c r="M68" s="348"/>
      <c r="N68" s="348"/>
      <c r="O68" s="348"/>
      <c r="P68" s="347"/>
      <c r="Q68" s="347"/>
      <c r="R68" s="348"/>
      <c r="S68" s="348"/>
      <c r="T68" s="352"/>
      <c r="U68" s="352"/>
      <c r="V68" s="352"/>
      <c r="W68" s="350"/>
      <c r="X68" s="350"/>
      <c r="Y68" s="350"/>
      <c r="Z68" s="348"/>
      <c r="AA68" s="336"/>
      <c r="AB68" s="336"/>
      <c r="AC68" s="336"/>
    </row>
    <row r="69" spans="1:31" ht="17.25" x14ac:dyDescent="0.4">
      <c r="A69" s="337"/>
      <c r="B69" s="337"/>
      <c r="C69" s="343"/>
      <c r="D69" s="343"/>
      <c r="E69" s="343"/>
      <c r="F69" s="343"/>
      <c r="G69" s="344"/>
      <c r="H69" s="344"/>
      <c r="I69" s="344"/>
      <c r="J69" s="344"/>
      <c r="K69" s="344"/>
      <c r="L69" s="344"/>
      <c r="M69" s="344"/>
      <c r="N69" s="344"/>
      <c r="O69" s="344"/>
      <c r="P69" s="343"/>
      <c r="Q69" s="343"/>
      <c r="R69" s="344"/>
      <c r="S69" s="344"/>
      <c r="T69" s="352"/>
      <c r="U69" s="352"/>
      <c r="V69" s="352"/>
      <c r="W69" s="350"/>
      <c r="X69" s="350"/>
      <c r="Y69" s="350"/>
      <c r="Z69" s="348"/>
      <c r="AA69" s="336"/>
      <c r="AB69" s="336"/>
      <c r="AC69" s="336"/>
    </row>
    <row r="70" spans="1:31" ht="17.25" x14ac:dyDescent="0.4">
      <c r="A70" s="353"/>
      <c r="B70" s="353"/>
      <c r="C70" s="354"/>
      <c r="D70" s="354"/>
      <c r="E70" s="354"/>
      <c r="F70" s="354"/>
      <c r="G70" s="355"/>
      <c r="H70" s="355"/>
      <c r="I70" s="355"/>
      <c r="J70" s="355"/>
      <c r="K70" s="355"/>
      <c r="L70" s="355"/>
      <c r="M70" s="355"/>
      <c r="N70" s="355"/>
      <c r="O70" s="355"/>
      <c r="P70" s="354"/>
      <c r="Q70" s="354"/>
      <c r="R70" s="355"/>
      <c r="S70" s="355"/>
      <c r="T70" s="356"/>
      <c r="U70" s="356"/>
      <c r="V70" s="356"/>
      <c r="W70" s="357"/>
      <c r="X70" s="357"/>
      <c r="Y70" s="357"/>
      <c r="Z70" s="355"/>
      <c r="AA70" s="336"/>
      <c r="AB70" s="336"/>
      <c r="AC70" s="336"/>
    </row>
    <row r="71" spans="1:31" ht="17.25" x14ac:dyDescent="0.4">
      <c r="A71" s="353"/>
      <c r="B71" s="353"/>
      <c r="C71" s="354"/>
      <c r="D71" s="354"/>
      <c r="E71" s="354"/>
      <c r="F71" s="354"/>
      <c r="G71" s="355"/>
      <c r="H71" s="355"/>
      <c r="I71" s="355"/>
      <c r="J71" s="355"/>
      <c r="K71" s="355"/>
      <c r="L71" s="355"/>
      <c r="M71" s="355"/>
      <c r="N71" s="355"/>
      <c r="O71" s="355"/>
      <c r="P71" s="354"/>
      <c r="Q71" s="354"/>
      <c r="R71" s="355"/>
      <c r="S71" s="355"/>
      <c r="T71" s="356"/>
      <c r="U71" s="356"/>
      <c r="V71" s="356"/>
      <c r="W71" s="357"/>
      <c r="X71" s="357"/>
      <c r="Y71" s="357"/>
      <c r="Z71" s="355"/>
      <c r="AA71" s="336"/>
      <c r="AB71" s="336"/>
      <c r="AC71" s="336"/>
    </row>
    <row r="72" spans="1:31" ht="17.25" x14ac:dyDescent="0.4">
      <c r="A72" s="353"/>
      <c r="B72" s="353"/>
      <c r="C72" s="358"/>
      <c r="D72" s="358"/>
      <c r="E72" s="358"/>
      <c r="F72" s="358"/>
      <c r="G72" s="359"/>
      <c r="H72" s="359"/>
      <c r="I72" s="359"/>
      <c r="J72" s="359"/>
      <c r="K72" s="359"/>
      <c r="L72" s="359"/>
      <c r="M72" s="359"/>
      <c r="N72" s="359"/>
      <c r="O72" s="359"/>
      <c r="P72" s="358"/>
      <c r="Q72" s="358"/>
      <c r="R72" s="359"/>
      <c r="S72" s="359"/>
      <c r="T72" s="356"/>
      <c r="U72" s="356"/>
      <c r="V72" s="356"/>
      <c r="W72" s="357"/>
      <c r="X72" s="357"/>
      <c r="Y72" s="357"/>
      <c r="Z72" s="355"/>
      <c r="AA72" s="336"/>
      <c r="AB72" s="336"/>
      <c r="AC72" s="336"/>
    </row>
    <row r="73" spans="1:31" ht="17.25" x14ac:dyDescent="0.4">
      <c r="A73" s="353"/>
      <c r="B73" s="353"/>
      <c r="C73" s="354"/>
      <c r="D73" s="354"/>
      <c r="E73" s="354"/>
      <c r="F73" s="354"/>
      <c r="G73" s="355"/>
      <c r="H73" s="355"/>
      <c r="I73" s="355"/>
      <c r="J73" s="355"/>
      <c r="K73" s="355"/>
      <c r="L73" s="355"/>
      <c r="M73" s="355"/>
      <c r="N73" s="355"/>
      <c r="O73" s="355"/>
      <c r="P73" s="354"/>
      <c r="Q73" s="354"/>
      <c r="R73" s="355"/>
      <c r="S73" s="355"/>
      <c r="T73" s="356"/>
      <c r="U73" s="356"/>
      <c r="V73" s="356"/>
      <c r="W73" s="357"/>
      <c r="X73" s="357"/>
      <c r="Y73" s="357"/>
      <c r="Z73" s="355"/>
      <c r="AA73" s="336"/>
      <c r="AB73" s="336"/>
      <c r="AC73" s="336"/>
    </row>
    <row r="74" spans="1:31" ht="17.25" x14ac:dyDescent="0.4">
      <c r="A74" s="337"/>
      <c r="B74" s="337"/>
      <c r="C74" s="347"/>
      <c r="D74" s="347"/>
      <c r="E74" s="347"/>
      <c r="F74" s="347"/>
      <c r="G74" s="360"/>
      <c r="H74" s="360"/>
      <c r="I74" s="360"/>
      <c r="J74" s="360"/>
      <c r="K74" s="360"/>
      <c r="L74" s="360"/>
      <c r="M74" s="360"/>
      <c r="N74" s="360"/>
      <c r="O74" s="360"/>
      <c r="P74" s="347"/>
      <c r="Q74" s="347"/>
      <c r="R74" s="348"/>
      <c r="S74" s="348"/>
      <c r="T74" s="361"/>
      <c r="U74" s="361"/>
      <c r="V74" s="361"/>
      <c r="W74" s="348"/>
      <c r="X74" s="362"/>
      <c r="Y74" s="362"/>
      <c r="Z74" s="362"/>
      <c r="AA74" s="336"/>
      <c r="AB74" s="336"/>
      <c r="AC74" s="336"/>
    </row>
    <row r="75" spans="1:31" ht="17.25" x14ac:dyDescent="0.4">
      <c r="A75" s="337"/>
      <c r="B75" s="337"/>
      <c r="C75" s="337"/>
      <c r="D75" s="337"/>
      <c r="E75" s="337"/>
      <c r="F75" s="337"/>
      <c r="G75" s="337"/>
      <c r="H75" s="337"/>
      <c r="I75" s="337"/>
      <c r="J75" s="337"/>
      <c r="K75" s="337"/>
      <c r="L75" s="337"/>
      <c r="M75" s="337"/>
      <c r="N75" s="337"/>
      <c r="O75" s="337"/>
      <c r="P75" s="337"/>
      <c r="Q75" s="337"/>
      <c r="R75" s="337"/>
      <c r="S75" s="337"/>
      <c r="T75" s="337"/>
      <c r="U75" s="337"/>
      <c r="V75" s="337"/>
      <c r="W75" s="337"/>
      <c r="X75" s="337"/>
      <c r="Y75" s="337"/>
      <c r="Z75" s="337"/>
      <c r="AA75" s="336"/>
      <c r="AB75" s="336"/>
      <c r="AC75" s="336"/>
    </row>
    <row r="76" spans="1:31" ht="17.25" x14ac:dyDescent="0.4">
      <c r="A76" s="343"/>
      <c r="B76" s="343"/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343"/>
      <c r="O76" s="343"/>
      <c r="P76" s="343"/>
      <c r="Q76" s="343"/>
      <c r="R76" s="343"/>
      <c r="S76" s="343"/>
      <c r="T76" s="343"/>
      <c r="U76" s="343"/>
      <c r="V76" s="343"/>
      <c r="W76" s="343"/>
      <c r="X76" s="336"/>
      <c r="Y76" s="336"/>
      <c r="Z76" s="336"/>
      <c r="AA76" s="336"/>
      <c r="AB76" s="336"/>
      <c r="AC76" s="336"/>
    </row>
    <row r="77" spans="1:31" ht="17.25" x14ac:dyDescent="0.4">
      <c r="A77" s="343"/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3"/>
      <c r="N77" s="343"/>
      <c r="O77" s="343"/>
      <c r="P77" s="343"/>
      <c r="Q77" s="343"/>
      <c r="R77" s="343"/>
      <c r="S77" s="343"/>
      <c r="T77" s="343"/>
      <c r="U77" s="343"/>
      <c r="V77" s="343"/>
      <c r="W77" s="343"/>
      <c r="X77" s="336"/>
      <c r="Y77" s="336"/>
      <c r="Z77" s="336"/>
      <c r="AA77" s="336"/>
      <c r="AB77" s="336"/>
      <c r="AC77" s="336"/>
    </row>
    <row r="78" spans="1:31" ht="17.25" x14ac:dyDescent="0.4">
      <c r="A78" s="343"/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36"/>
      <c r="Y78" s="336"/>
      <c r="Z78" s="336"/>
      <c r="AA78" s="336"/>
      <c r="AB78" s="336"/>
      <c r="AC78" s="336"/>
    </row>
    <row r="79" spans="1:31" ht="17.25" x14ac:dyDescent="0.4">
      <c r="A79" s="343"/>
      <c r="B79" s="343"/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3"/>
      <c r="R79" s="343"/>
      <c r="S79" s="343"/>
      <c r="T79" s="343"/>
      <c r="U79" s="343"/>
      <c r="V79" s="343"/>
      <c r="W79" s="343"/>
      <c r="X79" s="336"/>
      <c r="Y79" s="336"/>
      <c r="Z79" s="336"/>
      <c r="AA79" s="336"/>
      <c r="AB79" s="336"/>
      <c r="AC79" s="336"/>
    </row>
    <row r="80" spans="1:31" ht="17.25" x14ac:dyDescent="0.4">
      <c r="A80" s="343"/>
      <c r="B80" s="343"/>
      <c r="C80" s="343"/>
      <c r="D80" s="343"/>
      <c r="E80" s="343"/>
      <c r="F80" s="343"/>
      <c r="G80" s="343"/>
      <c r="H80" s="343"/>
      <c r="I80" s="343"/>
      <c r="J80" s="343"/>
      <c r="K80" s="343"/>
      <c r="L80" s="343"/>
      <c r="M80" s="343"/>
      <c r="N80" s="343"/>
      <c r="O80" s="343"/>
      <c r="P80" s="343"/>
      <c r="Q80" s="343"/>
      <c r="R80" s="343"/>
      <c r="S80" s="343"/>
      <c r="T80" s="343"/>
      <c r="U80" s="343"/>
      <c r="V80" s="343"/>
      <c r="W80" s="343"/>
      <c r="X80" s="336"/>
      <c r="Y80" s="336"/>
      <c r="Z80" s="336"/>
      <c r="AA80" s="336"/>
      <c r="AB80" s="336"/>
      <c r="AC80" s="336"/>
    </row>
    <row r="81" spans="1:29" ht="17.25" x14ac:dyDescent="0.4">
      <c r="A81" s="363"/>
      <c r="B81" s="363"/>
      <c r="C81" s="363"/>
      <c r="D81" s="363"/>
      <c r="E81" s="363"/>
      <c r="F81" s="363"/>
      <c r="G81" s="363"/>
      <c r="H81" s="363"/>
      <c r="I81" s="363"/>
      <c r="J81" s="363"/>
      <c r="K81" s="363"/>
      <c r="L81" s="363"/>
      <c r="M81" s="363"/>
      <c r="N81" s="363"/>
      <c r="O81" s="363"/>
      <c r="P81" s="363"/>
      <c r="Q81" s="363"/>
      <c r="R81" s="363"/>
      <c r="S81" s="363"/>
      <c r="T81" s="363"/>
      <c r="U81" s="363"/>
      <c r="V81" s="363"/>
      <c r="W81" s="363"/>
      <c r="X81" s="336"/>
      <c r="Y81" s="336"/>
      <c r="Z81" s="336"/>
      <c r="AA81" s="336"/>
      <c r="AB81" s="336"/>
      <c r="AC81" s="336"/>
    </row>
    <row r="82" spans="1:29" ht="17.25" x14ac:dyDescent="0.4">
      <c r="A82" s="333"/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</row>
  </sheetData>
  <mergeCells count="1">
    <mergeCell ref="A25:AF25"/>
  </mergeCells>
  <printOptions horizontalCentered="1" verticalCentered="1"/>
  <pageMargins left="0.39370078740157483" right="0.39370078740157483" top="0.98425196850393704" bottom="0.59055118110236227" header="0.47244094488188981" footer="0.31496062992125984"/>
  <pageSetup paperSize="9" scale="96" orientation="landscape" r:id="rId1"/>
  <headerFooter alignWithMargins="0">
    <oddHeader xml:space="preserve">&amp;L&amp;"Arial,Standard"&amp;9BLE (BZL Referat 624)&amp;R&amp;"Arial,Fett"&amp;9Anlage 1
&amp;"Arial,Standard"&amp;D&amp;"Times New Roman,Standard"&amp;10
</oddHeader>
  </headerFooter>
  <colBreaks count="1" manualBreakCount="1">
    <brk id="16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AT125"/>
  <sheetViews>
    <sheetView zoomScale="110" zoomScaleNormal="110" workbookViewId="0">
      <selection activeCell="B1" sqref="B1"/>
    </sheetView>
  </sheetViews>
  <sheetFormatPr baseColWidth="10" defaultRowHeight="16.5" x14ac:dyDescent="0.35"/>
  <cols>
    <col min="1" max="1" width="0.1640625" style="274" customWidth="1"/>
    <col min="2" max="2" width="19.5" style="274" customWidth="1"/>
    <col min="3" max="3" width="8" style="274" customWidth="1"/>
    <col min="4" max="8" width="8.33203125" style="274" customWidth="1"/>
    <col min="9" max="11" width="8.33203125" style="327" customWidth="1"/>
    <col min="12" max="20" width="8.33203125" style="274" customWidth="1"/>
    <col min="21" max="21" width="15.33203125" style="274" customWidth="1"/>
    <col min="22" max="22" width="16.33203125" style="274" customWidth="1"/>
    <col min="23" max="23" width="6.83203125" style="274" customWidth="1"/>
    <col min="24" max="16384" width="12" style="274"/>
  </cols>
  <sheetData>
    <row r="1" spans="1:25" ht="18" x14ac:dyDescent="0.35">
      <c r="B1" s="463" t="s">
        <v>21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</row>
    <row r="2" spans="1:25" ht="18" x14ac:dyDescent="0.35">
      <c r="B2" s="465" t="s">
        <v>130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</row>
    <row r="3" spans="1:25" s="276" customFormat="1" ht="49.5" x14ac:dyDescent="0.4">
      <c r="A3" s="378"/>
      <c r="B3" s="536" t="s">
        <v>22</v>
      </c>
      <c r="C3" s="468" t="s">
        <v>97</v>
      </c>
      <c r="D3" s="537">
        <v>2009</v>
      </c>
      <c r="E3" s="537">
        <v>2010</v>
      </c>
      <c r="F3" s="537">
        <v>2011</v>
      </c>
      <c r="G3" s="537">
        <v>2012</v>
      </c>
      <c r="H3" s="537">
        <v>2013</v>
      </c>
      <c r="I3" s="537">
        <v>2014</v>
      </c>
      <c r="J3" s="537">
        <v>2015</v>
      </c>
      <c r="K3" s="537">
        <v>2016</v>
      </c>
      <c r="L3" s="537">
        <v>2017</v>
      </c>
      <c r="M3" s="537">
        <v>2018</v>
      </c>
      <c r="N3" s="537">
        <v>2019</v>
      </c>
      <c r="O3" s="537">
        <v>2020</v>
      </c>
      <c r="P3" s="537">
        <v>2021</v>
      </c>
      <c r="Q3" s="537">
        <v>2022</v>
      </c>
      <c r="R3" s="537">
        <v>2023</v>
      </c>
      <c r="S3" s="537">
        <v>2024</v>
      </c>
      <c r="T3" s="533">
        <v>2025</v>
      </c>
      <c r="U3" s="467" t="s">
        <v>135</v>
      </c>
      <c r="V3" s="471" t="s">
        <v>136</v>
      </c>
      <c r="W3" s="379"/>
      <c r="X3" s="380"/>
    </row>
    <row r="4" spans="1:25" s="276" customFormat="1" ht="17.25" x14ac:dyDescent="0.4">
      <c r="A4" s="377"/>
      <c r="B4" s="442" t="s">
        <v>25</v>
      </c>
      <c r="C4" s="446"/>
      <c r="D4" s="382">
        <v>271026</v>
      </c>
      <c r="E4" s="382">
        <v>273903</v>
      </c>
      <c r="F4" s="382">
        <v>289428</v>
      </c>
      <c r="G4" s="382">
        <v>283017</v>
      </c>
      <c r="H4" s="382">
        <v>271335</v>
      </c>
      <c r="I4" s="382">
        <v>266034</v>
      </c>
      <c r="J4" s="382">
        <v>263496</v>
      </c>
      <c r="K4" s="382">
        <v>260214</v>
      </c>
      <c r="L4" s="382">
        <v>260136</v>
      </c>
      <c r="M4" s="382">
        <v>264615</v>
      </c>
      <c r="N4" s="382">
        <v>260502</v>
      </c>
      <c r="O4" s="382">
        <v>223032</v>
      </c>
      <c r="P4" s="382">
        <v>218490</v>
      </c>
      <c r="Q4" s="382">
        <v>223494</v>
      </c>
      <c r="R4" s="382">
        <v>234147</v>
      </c>
      <c r="S4" s="382">
        <v>229392</v>
      </c>
      <c r="T4" s="382">
        <v>217836</v>
      </c>
      <c r="U4" s="444">
        <v>-11556</v>
      </c>
      <c r="V4" s="390">
        <v>-5.03</v>
      </c>
      <c r="W4" s="569"/>
      <c r="X4" s="556"/>
      <c r="Y4" s="546"/>
    </row>
    <row r="5" spans="1:25" s="276" customFormat="1" ht="17.25" x14ac:dyDescent="0.4">
      <c r="A5" s="377"/>
      <c r="B5" s="442" t="s">
        <v>26</v>
      </c>
      <c r="C5" s="446"/>
      <c r="D5" s="382">
        <v>131841</v>
      </c>
      <c r="E5" s="382">
        <v>132723</v>
      </c>
      <c r="F5" s="382">
        <v>134226</v>
      </c>
      <c r="G5" s="382">
        <v>128418</v>
      </c>
      <c r="H5" s="382">
        <v>124122</v>
      </c>
      <c r="I5" s="382">
        <v>122970</v>
      </c>
      <c r="J5" s="382">
        <v>122736</v>
      </c>
      <c r="K5" s="382">
        <v>122508</v>
      </c>
      <c r="L5" s="382">
        <v>124089</v>
      </c>
      <c r="M5" s="382">
        <v>125403</v>
      </c>
      <c r="N5" s="382">
        <v>123180</v>
      </c>
      <c r="O5" s="382">
        <v>113481</v>
      </c>
      <c r="P5" s="382">
        <v>116541</v>
      </c>
      <c r="Q5" s="382">
        <v>114147</v>
      </c>
      <c r="R5" s="382">
        <v>115395</v>
      </c>
      <c r="S5" s="382">
        <v>115542</v>
      </c>
      <c r="T5" s="382">
        <v>115695</v>
      </c>
      <c r="U5" s="444">
        <v>156</v>
      </c>
      <c r="V5" s="390">
        <v>0.13</v>
      </c>
      <c r="W5" s="569"/>
      <c r="X5" s="556"/>
      <c r="Y5" s="384"/>
    </row>
    <row r="6" spans="1:25" s="276" customFormat="1" ht="17.25" x14ac:dyDescent="0.4">
      <c r="A6" s="377"/>
      <c r="B6" s="442" t="s">
        <v>27</v>
      </c>
      <c r="C6" s="446">
        <v>1.2</v>
      </c>
      <c r="D6" s="382">
        <v>10563</v>
      </c>
      <c r="E6" s="382">
        <v>10698</v>
      </c>
      <c r="F6" s="382">
        <v>9891</v>
      </c>
      <c r="G6" s="382">
        <v>9564</v>
      </c>
      <c r="H6" s="382">
        <v>9717</v>
      </c>
      <c r="I6" s="382">
        <v>9969</v>
      </c>
      <c r="J6" s="382">
        <v>10617</v>
      </c>
      <c r="K6" s="382">
        <v>10890</v>
      </c>
      <c r="L6" s="382">
        <v>11211</v>
      </c>
      <c r="M6" s="382">
        <v>11610</v>
      </c>
      <c r="N6" s="382">
        <v>11886</v>
      </c>
      <c r="O6" s="382">
        <v>11616</v>
      </c>
      <c r="P6" s="382">
        <v>11283</v>
      </c>
      <c r="Q6" s="382">
        <v>11133</v>
      </c>
      <c r="R6" s="382">
        <v>11883</v>
      </c>
      <c r="S6" s="382">
        <v>12144</v>
      </c>
      <c r="T6" s="382">
        <v>11877</v>
      </c>
      <c r="U6" s="444">
        <v>-267</v>
      </c>
      <c r="V6" s="390">
        <v>-2.19</v>
      </c>
      <c r="W6" s="569"/>
      <c r="X6" s="556"/>
      <c r="Y6" s="384"/>
    </row>
    <row r="7" spans="1:25" s="276" customFormat="1" ht="17.25" x14ac:dyDescent="0.4">
      <c r="A7" s="377"/>
      <c r="B7" s="442" t="s">
        <v>28</v>
      </c>
      <c r="C7" s="446"/>
      <c r="D7" s="382">
        <v>11133</v>
      </c>
      <c r="E7" s="382">
        <v>10668</v>
      </c>
      <c r="F7" s="382">
        <v>10749</v>
      </c>
      <c r="G7" s="382">
        <v>10593</v>
      </c>
      <c r="H7" s="382">
        <v>10530</v>
      </c>
      <c r="I7" s="382">
        <v>10392</v>
      </c>
      <c r="J7" s="382">
        <v>10800</v>
      </c>
      <c r="K7" s="382">
        <v>10932</v>
      </c>
      <c r="L7" s="382">
        <v>11022</v>
      </c>
      <c r="M7" s="382">
        <v>10881</v>
      </c>
      <c r="N7" s="382">
        <v>10635</v>
      </c>
      <c r="O7" s="382">
        <v>10716</v>
      </c>
      <c r="P7" s="382">
        <v>11331</v>
      </c>
      <c r="Q7" s="382">
        <v>10491</v>
      </c>
      <c r="R7" s="382">
        <v>11046</v>
      </c>
      <c r="S7" s="382">
        <v>10848</v>
      </c>
      <c r="T7" s="382">
        <v>10830</v>
      </c>
      <c r="U7" s="444">
        <v>-21</v>
      </c>
      <c r="V7" s="470">
        <v>-0.18</v>
      </c>
      <c r="W7" s="569"/>
      <c r="X7" s="556"/>
      <c r="Y7" s="384"/>
    </row>
    <row r="8" spans="1:25" s="276" customFormat="1" ht="17.25" x14ac:dyDescent="0.4">
      <c r="A8" s="377"/>
      <c r="B8" s="442" t="s">
        <v>103</v>
      </c>
      <c r="C8" s="446">
        <v>2</v>
      </c>
      <c r="D8" s="382">
        <v>40746</v>
      </c>
      <c r="E8" s="382">
        <v>40305</v>
      </c>
      <c r="F8" s="382">
        <v>40587</v>
      </c>
      <c r="G8" s="382">
        <v>40761</v>
      </c>
      <c r="H8" s="382">
        <v>39594</v>
      </c>
      <c r="I8" s="382">
        <v>39540</v>
      </c>
      <c r="J8" s="382">
        <v>40380</v>
      </c>
      <c r="K8" s="382">
        <v>41736</v>
      </c>
      <c r="L8" s="382">
        <v>42207</v>
      </c>
      <c r="M8" s="382">
        <v>42939</v>
      </c>
      <c r="N8" s="382">
        <v>43776</v>
      </c>
      <c r="O8" s="382">
        <v>39927</v>
      </c>
      <c r="P8" s="382">
        <v>43668</v>
      </c>
      <c r="Q8" s="382">
        <v>42927</v>
      </c>
      <c r="R8" s="382">
        <v>41988</v>
      </c>
      <c r="S8" s="382">
        <v>43158</v>
      </c>
      <c r="T8" s="382">
        <v>44874</v>
      </c>
      <c r="U8" s="444">
        <v>1716</v>
      </c>
      <c r="V8" s="390">
        <v>3.97</v>
      </c>
      <c r="W8" s="569"/>
      <c r="X8" s="556"/>
      <c r="Y8" s="384"/>
    </row>
    <row r="9" spans="1:25" s="276" customFormat="1" ht="28.5" x14ac:dyDescent="0.35">
      <c r="A9" s="378"/>
      <c r="B9" s="443" t="s">
        <v>101</v>
      </c>
      <c r="C9" s="447"/>
      <c r="D9" s="386">
        <v>465309</v>
      </c>
      <c r="E9" s="386">
        <v>468297</v>
      </c>
      <c r="F9" s="386">
        <v>484884</v>
      </c>
      <c r="G9" s="386">
        <v>472353</v>
      </c>
      <c r="H9" s="386">
        <v>455298</v>
      </c>
      <c r="I9" s="386">
        <v>448908</v>
      </c>
      <c r="J9" s="386">
        <v>448026</v>
      </c>
      <c r="K9" s="386">
        <v>446283</v>
      </c>
      <c r="L9" s="386">
        <v>448665</v>
      </c>
      <c r="M9" s="386">
        <v>455448</v>
      </c>
      <c r="N9" s="386">
        <v>449976</v>
      </c>
      <c r="O9" s="386">
        <v>398769</v>
      </c>
      <c r="P9" s="386">
        <v>401313</v>
      </c>
      <c r="Q9" s="386">
        <v>402192</v>
      </c>
      <c r="R9" s="386">
        <v>414459</v>
      </c>
      <c r="S9" s="386">
        <v>411084</v>
      </c>
      <c r="T9" s="472">
        <v>401115</v>
      </c>
      <c r="U9" s="445">
        <v>-3027</v>
      </c>
      <c r="V9" s="427">
        <v>-0.73</v>
      </c>
      <c r="W9" s="569"/>
      <c r="X9" s="556"/>
      <c r="Y9" s="388"/>
    </row>
    <row r="10" spans="1:25" ht="18" x14ac:dyDescent="0.35">
      <c r="B10" s="465" t="s">
        <v>131</v>
      </c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</row>
    <row r="11" spans="1:25" s="276" customFormat="1" ht="49.5" x14ac:dyDescent="0.4">
      <c r="A11" s="378"/>
      <c r="B11" s="536" t="s">
        <v>22</v>
      </c>
      <c r="C11" s="468" t="s">
        <v>97</v>
      </c>
      <c r="D11" s="537">
        <v>2009</v>
      </c>
      <c r="E11" s="537">
        <v>2010</v>
      </c>
      <c r="F11" s="537">
        <v>2011</v>
      </c>
      <c r="G11" s="537">
        <v>2012</v>
      </c>
      <c r="H11" s="537">
        <v>2013</v>
      </c>
      <c r="I11" s="537">
        <v>2014</v>
      </c>
      <c r="J11" s="537">
        <v>2015</v>
      </c>
      <c r="K11" s="537">
        <v>2016</v>
      </c>
      <c r="L11" s="537">
        <v>2017</v>
      </c>
      <c r="M11" s="537">
        <v>2018</v>
      </c>
      <c r="N11" s="537">
        <v>2019</v>
      </c>
      <c r="O11" s="537">
        <v>2020</v>
      </c>
      <c r="P11" s="537">
        <v>2021</v>
      </c>
      <c r="Q11" s="537">
        <v>2022</v>
      </c>
      <c r="R11" s="537">
        <v>2023</v>
      </c>
      <c r="S11" s="537">
        <v>2024</v>
      </c>
      <c r="T11" s="533">
        <v>2025</v>
      </c>
      <c r="U11" s="467" t="s">
        <v>138</v>
      </c>
      <c r="V11" s="471" t="s">
        <v>136</v>
      </c>
      <c r="W11" s="379"/>
      <c r="X11" s="380"/>
    </row>
    <row r="12" spans="1:25" s="276" customFormat="1" ht="17.25" x14ac:dyDescent="0.4">
      <c r="A12" s="377"/>
      <c r="B12" s="439" t="s">
        <v>25</v>
      </c>
      <c r="C12" s="446"/>
      <c r="D12" s="382">
        <v>62379</v>
      </c>
      <c r="E12" s="382">
        <v>57138</v>
      </c>
      <c r="F12" s="382">
        <v>53355</v>
      </c>
      <c r="G12" s="382">
        <v>49605</v>
      </c>
      <c r="H12" s="382">
        <v>45930</v>
      </c>
      <c r="I12" s="382">
        <v>45699</v>
      </c>
      <c r="J12" s="382">
        <v>44751</v>
      </c>
      <c r="K12" s="382">
        <v>44088</v>
      </c>
      <c r="L12" s="382">
        <v>44133</v>
      </c>
      <c r="M12" s="382">
        <v>45216</v>
      </c>
      <c r="N12" s="382">
        <v>44088</v>
      </c>
      <c r="O12" s="382">
        <v>39177</v>
      </c>
      <c r="P12" s="382">
        <v>40890</v>
      </c>
      <c r="Q12" s="382">
        <v>42768</v>
      </c>
      <c r="R12" s="382">
        <v>44112</v>
      </c>
      <c r="S12" s="382">
        <v>44097</v>
      </c>
      <c r="T12" s="382">
        <v>43026</v>
      </c>
      <c r="U12" s="444">
        <v>-1071</v>
      </c>
      <c r="V12" s="390">
        <v>-2.42</v>
      </c>
      <c r="W12" s="391"/>
      <c r="X12" s="298"/>
      <c r="Y12" s="384"/>
    </row>
    <row r="13" spans="1:25" s="276" customFormat="1" ht="17.25" x14ac:dyDescent="0.4">
      <c r="A13" s="377"/>
      <c r="B13" s="439" t="s">
        <v>26</v>
      </c>
      <c r="C13" s="446"/>
      <c r="D13" s="382">
        <v>23739</v>
      </c>
      <c r="E13" s="382">
        <v>22455</v>
      </c>
      <c r="F13" s="382">
        <v>20283</v>
      </c>
      <c r="G13" s="382">
        <v>18909</v>
      </c>
      <c r="H13" s="382">
        <v>18015</v>
      </c>
      <c r="I13" s="382">
        <v>18264</v>
      </c>
      <c r="J13" s="382">
        <v>18777</v>
      </c>
      <c r="K13" s="382">
        <v>19260</v>
      </c>
      <c r="L13" s="382">
        <v>19629</v>
      </c>
      <c r="M13" s="382">
        <v>19905</v>
      </c>
      <c r="N13" s="382">
        <v>19695</v>
      </c>
      <c r="O13" s="382">
        <v>18714</v>
      </c>
      <c r="P13" s="382">
        <v>19560</v>
      </c>
      <c r="Q13" s="382">
        <v>19002</v>
      </c>
      <c r="R13" s="382">
        <v>19389</v>
      </c>
      <c r="S13" s="382">
        <v>19512</v>
      </c>
      <c r="T13" s="382">
        <v>19845</v>
      </c>
      <c r="U13" s="444">
        <v>333</v>
      </c>
      <c r="V13" s="390">
        <v>1.7</v>
      </c>
      <c r="W13" s="391"/>
      <c r="X13" s="298"/>
      <c r="Y13" s="384"/>
    </row>
    <row r="14" spans="1:25" s="276" customFormat="1" ht="17.25" x14ac:dyDescent="0.4">
      <c r="A14" s="377"/>
      <c r="B14" s="439" t="s">
        <v>104</v>
      </c>
      <c r="C14" s="446">
        <v>1.2</v>
      </c>
      <c r="D14" s="382">
        <v>3162</v>
      </c>
      <c r="E14" s="382">
        <v>2859</v>
      </c>
      <c r="F14" s="382">
        <v>2511</v>
      </c>
      <c r="G14" s="382">
        <v>2445</v>
      </c>
      <c r="H14" s="382">
        <v>2499</v>
      </c>
      <c r="I14" s="382">
        <v>2448</v>
      </c>
      <c r="J14" s="382">
        <v>2664</v>
      </c>
      <c r="K14" s="382">
        <v>2898</v>
      </c>
      <c r="L14" s="382">
        <v>3042</v>
      </c>
      <c r="M14" s="382">
        <v>2841</v>
      </c>
      <c r="N14" s="382">
        <v>3201</v>
      </c>
      <c r="O14" s="382">
        <v>3030</v>
      </c>
      <c r="P14" s="382">
        <v>2901</v>
      </c>
      <c r="Q14" s="382">
        <v>2862</v>
      </c>
      <c r="R14" s="382">
        <v>3069</v>
      </c>
      <c r="S14" s="382">
        <v>2973</v>
      </c>
      <c r="T14" s="382">
        <v>2940</v>
      </c>
      <c r="U14" s="444">
        <v>-30</v>
      </c>
      <c r="V14" s="390">
        <v>-1.04</v>
      </c>
      <c r="W14" s="391"/>
      <c r="X14" s="298"/>
      <c r="Y14" s="384"/>
    </row>
    <row r="15" spans="1:25" s="276" customFormat="1" ht="17.25" x14ac:dyDescent="0.4">
      <c r="A15" s="377"/>
      <c r="B15" s="439" t="s">
        <v>28</v>
      </c>
      <c r="C15" s="446"/>
      <c r="D15" s="382">
        <v>3513</v>
      </c>
      <c r="E15" s="382">
        <v>3255</v>
      </c>
      <c r="F15" s="382">
        <v>2733</v>
      </c>
      <c r="G15" s="382">
        <v>2667</v>
      </c>
      <c r="H15" s="382">
        <v>2628</v>
      </c>
      <c r="I15" s="382">
        <v>2772</v>
      </c>
      <c r="J15" s="382">
        <v>2751</v>
      </c>
      <c r="K15" s="382">
        <v>2634</v>
      </c>
      <c r="L15" s="382">
        <v>2682</v>
      </c>
      <c r="M15" s="382">
        <v>2583</v>
      </c>
      <c r="N15" s="382">
        <v>2733</v>
      </c>
      <c r="O15" s="382">
        <v>2772</v>
      </c>
      <c r="P15" s="382">
        <v>2919</v>
      </c>
      <c r="Q15" s="382">
        <v>2823</v>
      </c>
      <c r="R15" s="382">
        <v>2736</v>
      </c>
      <c r="S15" s="382">
        <v>2838</v>
      </c>
      <c r="T15" s="382">
        <v>2868</v>
      </c>
      <c r="U15" s="444">
        <v>30</v>
      </c>
      <c r="V15" s="390">
        <v>1.05</v>
      </c>
      <c r="W15" s="391"/>
      <c r="X15" s="298"/>
      <c r="Y15" s="384"/>
    </row>
    <row r="16" spans="1:25" s="276" customFormat="1" ht="17.25" x14ac:dyDescent="0.4">
      <c r="A16" s="377"/>
      <c r="B16" s="439" t="s">
        <v>49</v>
      </c>
      <c r="C16" s="446">
        <v>2</v>
      </c>
      <c r="D16" s="382">
        <v>6207</v>
      </c>
      <c r="E16" s="382">
        <v>5958</v>
      </c>
      <c r="F16" s="382">
        <v>5616</v>
      </c>
      <c r="G16" s="382">
        <v>5277</v>
      </c>
      <c r="H16" s="382">
        <v>5169</v>
      </c>
      <c r="I16" s="382">
        <v>5115</v>
      </c>
      <c r="J16" s="382">
        <v>5193</v>
      </c>
      <c r="K16" s="382">
        <v>5106</v>
      </c>
      <c r="L16" s="382">
        <v>5139</v>
      </c>
      <c r="M16" s="382">
        <v>5421</v>
      </c>
      <c r="N16" s="382">
        <v>5340</v>
      </c>
      <c r="O16" s="382">
        <v>5022</v>
      </c>
      <c r="P16" s="382">
        <v>5481</v>
      </c>
      <c r="Q16" s="382">
        <v>5496</v>
      </c>
      <c r="R16" s="382">
        <v>5415</v>
      </c>
      <c r="S16" s="382">
        <v>5760</v>
      </c>
      <c r="T16" s="382">
        <v>6159</v>
      </c>
      <c r="U16" s="444">
        <v>396</v>
      </c>
      <c r="V16" s="390">
        <v>6.92</v>
      </c>
      <c r="W16" s="391"/>
      <c r="X16" s="298"/>
      <c r="Y16" s="384"/>
    </row>
    <row r="17" spans="1:46" s="276" customFormat="1" ht="28.5" x14ac:dyDescent="0.35">
      <c r="A17" s="378"/>
      <c r="B17" s="440" t="s">
        <v>101</v>
      </c>
      <c r="C17" s="447"/>
      <c r="D17" s="386">
        <v>98997</v>
      </c>
      <c r="E17" s="386">
        <v>91662</v>
      </c>
      <c r="F17" s="386">
        <v>84495</v>
      </c>
      <c r="G17" s="386">
        <v>78903</v>
      </c>
      <c r="H17" s="386">
        <v>74244</v>
      </c>
      <c r="I17" s="386">
        <v>74292</v>
      </c>
      <c r="J17" s="386">
        <v>74136</v>
      </c>
      <c r="K17" s="386">
        <v>73989</v>
      </c>
      <c r="L17" s="386">
        <v>74625</v>
      </c>
      <c r="M17" s="386">
        <v>75966</v>
      </c>
      <c r="N17" s="386">
        <v>75060</v>
      </c>
      <c r="O17" s="386">
        <v>68715</v>
      </c>
      <c r="P17" s="386">
        <v>71751</v>
      </c>
      <c r="Q17" s="386">
        <v>72951</v>
      </c>
      <c r="R17" s="386">
        <v>74724</v>
      </c>
      <c r="S17" s="386">
        <v>75177</v>
      </c>
      <c r="T17" s="472">
        <v>74835</v>
      </c>
      <c r="U17" s="445">
        <v>-342</v>
      </c>
      <c r="V17" s="427">
        <v>-0.45</v>
      </c>
      <c r="W17" s="391"/>
      <c r="X17" s="298"/>
      <c r="Y17" s="388"/>
    </row>
    <row r="18" spans="1:46" ht="18" x14ac:dyDescent="0.35">
      <c r="B18" s="465" t="s">
        <v>115</v>
      </c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</row>
    <row r="19" spans="1:46" s="276" customFormat="1" ht="49.5" x14ac:dyDescent="0.4">
      <c r="A19" s="378"/>
      <c r="B19" s="536" t="s">
        <v>22</v>
      </c>
      <c r="C19" s="468" t="s">
        <v>97</v>
      </c>
      <c r="D19" s="537">
        <v>2009</v>
      </c>
      <c r="E19" s="537">
        <v>2010</v>
      </c>
      <c r="F19" s="537">
        <v>2011</v>
      </c>
      <c r="G19" s="537">
        <v>2012</v>
      </c>
      <c r="H19" s="537">
        <v>2013</v>
      </c>
      <c r="I19" s="537">
        <v>2014</v>
      </c>
      <c r="J19" s="537">
        <v>2015</v>
      </c>
      <c r="K19" s="537">
        <v>2016</v>
      </c>
      <c r="L19" s="537">
        <v>2017</v>
      </c>
      <c r="M19" s="537">
        <v>2018</v>
      </c>
      <c r="N19" s="537">
        <v>2019</v>
      </c>
      <c r="O19" s="537">
        <v>2020</v>
      </c>
      <c r="P19" s="537">
        <v>2021</v>
      </c>
      <c r="Q19" s="537">
        <v>2022</v>
      </c>
      <c r="R19" s="537">
        <v>2023</v>
      </c>
      <c r="S19" s="537">
        <v>2024</v>
      </c>
      <c r="T19" s="533">
        <v>2025</v>
      </c>
      <c r="U19" s="467" t="s">
        <v>138</v>
      </c>
      <c r="V19" s="471" t="s">
        <v>136</v>
      </c>
      <c r="W19" s="379"/>
      <c r="X19" s="380"/>
    </row>
    <row r="20" spans="1:46" s="276" customFormat="1" ht="17.25" x14ac:dyDescent="0.4">
      <c r="A20" s="377"/>
      <c r="B20" s="439" t="s">
        <v>25</v>
      </c>
      <c r="C20" s="446"/>
      <c r="D20" s="382">
        <v>333405</v>
      </c>
      <c r="E20" s="382">
        <v>331044</v>
      </c>
      <c r="F20" s="382">
        <v>342783</v>
      </c>
      <c r="G20" s="382">
        <v>332622</v>
      </c>
      <c r="H20" s="382">
        <v>317265</v>
      </c>
      <c r="I20" s="382">
        <v>311733</v>
      </c>
      <c r="J20" s="382">
        <v>308244</v>
      </c>
      <c r="K20" s="382">
        <v>304302</v>
      </c>
      <c r="L20" s="382">
        <v>304272</v>
      </c>
      <c r="M20" s="382">
        <v>309831</v>
      </c>
      <c r="N20" s="382">
        <v>304593</v>
      </c>
      <c r="O20" s="382">
        <v>262206</v>
      </c>
      <c r="P20" s="382">
        <v>259380</v>
      </c>
      <c r="Q20" s="382">
        <v>266262</v>
      </c>
      <c r="R20" s="382">
        <v>278259</v>
      </c>
      <c r="S20" s="382">
        <v>273489</v>
      </c>
      <c r="T20" s="382">
        <v>260862</v>
      </c>
      <c r="U20" s="383">
        <v>-12627</v>
      </c>
      <c r="V20" s="390">
        <v>-4.6100000000000003</v>
      </c>
      <c r="W20" s="569"/>
      <c r="X20" s="556"/>
      <c r="Y20" s="384"/>
    </row>
    <row r="21" spans="1:46" s="276" customFormat="1" ht="17.25" x14ac:dyDescent="0.4">
      <c r="A21" s="377"/>
      <c r="B21" s="439" t="s">
        <v>26</v>
      </c>
      <c r="C21" s="446"/>
      <c r="D21" s="382">
        <v>155583</v>
      </c>
      <c r="E21" s="382">
        <v>155178</v>
      </c>
      <c r="F21" s="382">
        <v>154506</v>
      </c>
      <c r="G21" s="382">
        <v>147327</v>
      </c>
      <c r="H21" s="382">
        <v>142137</v>
      </c>
      <c r="I21" s="382">
        <v>141234</v>
      </c>
      <c r="J21" s="382">
        <v>141513</v>
      </c>
      <c r="K21" s="382">
        <v>141768</v>
      </c>
      <c r="L21" s="382">
        <v>143718</v>
      </c>
      <c r="M21" s="382">
        <v>145308</v>
      </c>
      <c r="N21" s="382">
        <v>142875</v>
      </c>
      <c r="O21" s="382">
        <v>132195</v>
      </c>
      <c r="P21" s="382">
        <v>136101</v>
      </c>
      <c r="Q21" s="382">
        <v>133149</v>
      </c>
      <c r="R21" s="382">
        <v>134784</v>
      </c>
      <c r="S21" s="382">
        <v>135051</v>
      </c>
      <c r="T21" s="382">
        <v>135540</v>
      </c>
      <c r="U21" s="383">
        <v>489</v>
      </c>
      <c r="V21" s="390">
        <v>0.36</v>
      </c>
      <c r="W21" s="569"/>
      <c r="X21" s="556"/>
      <c r="Y21" s="384"/>
    </row>
    <row r="22" spans="1:46" s="276" customFormat="1" ht="17.25" x14ac:dyDescent="0.4">
      <c r="A22" s="377"/>
      <c r="B22" s="439" t="s">
        <v>104</v>
      </c>
      <c r="C22" s="446">
        <v>1.2</v>
      </c>
      <c r="D22" s="382">
        <v>13725</v>
      </c>
      <c r="E22" s="382">
        <v>13554</v>
      </c>
      <c r="F22" s="382">
        <v>12402</v>
      </c>
      <c r="G22" s="382">
        <v>12009</v>
      </c>
      <c r="H22" s="382">
        <v>12216</v>
      </c>
      <c r="I22" s="382">
        <v>12417</v>
      </c>
      <c r="J22" s="382">
        <v>13281</v>
      </c>
      <c r="K22" s="382">
        <v>13791</v>
      </c>
      <c r="L22" s="382">
        <v>14253</v>
      </c>
      <c r="M22" s="382">
        <v>14448</v>
      </c>
      <c r="N22" s="382">
        <v>15087</v>
      </c>
      <c r="O22" s="382">
        <v>14646</v>
      </c>
      <c r="P22" s="382">
        <v>14184</v>
      </c>
      <c r="Q22" s="382">
        <v>13998</v>
      </c>
      <c r="R22" s="382">
        <v>14952</v>
      </c>
      <c r="S22" s="382">
        <v>15117</v>
      </c>
      <c r="T22" s="382">
        <v>14820</v>
      </c>
      <c r="U22" s="383">
        <v>-297</v>
      </c>
      <c r="V22" s="390">
        <v>-1.96</v>
      </c>
      <c r="W22" s="569"/>
      <c r="X22" s="556"/>
      <c r="Y22" s="384"/>
    </row>
    <row r="23" spans="1:46" s="276" customFormat="1" ht="17.25" x14ac:dyDescent="0.4">
      <c r="A23" s="377"/>
      <c r="B23" s="439" t="s">
        <v>28</v>
      </c>
      <c r="C23" s="446"/>
      <c r="D23" s="382">
        <v>14646</v>
      </c>
      <c r="E23" s="382">
        <v>13923</v>
      </c>
      <c r="F23" s="382">
        <v>13482</v>
      </c>
      <c r="G23" s="382">
        <v>13260</v>
      </c>
      <c r="H23" s="382">
        <v>13158</v>
      </c>
      <c r="I23" s="382">
        <v>13164</v>
      </c>
      <c r="J23" s="382">
        <v>13551</v>
      </c>
      <c r="K23" s="382">
        <v>13566</v>
      </c>
      <c r="L23" s="382">
        <v>13701</v>
      </c>
      <c r="M23" s="382">
        <v>13464</v>
      </c>
      <c r="N23" s="382">
        <v>13368</v>
      </c>
      <c r="O23" s="382">
        <v>13488</v>
      </c>
      <c r="P23" s="382">
        <v>14247</v>
      </c>
      <c r="Q23" s="382">
        <v>13314</v>
      </c>
      <c r="R23" s="382">
        <v>13782</v>
      </c>
      <c r="S23" s="382">
        <v>13686</v>
      </c>
      <c r="T23" s="382">
        <v>13695</v>
      </c>
      <c r="U23" s="383">
        <v>9</v>
      </c>
      <c r="V23" s="390">
        <v>7.0000000000000007E-2</v>
      </c>
      <c r="W23" s="569"/>
      <c r="X23" s="556"/>
      <c r="Y23" s="384"/>
    </row>
    <row r="24" spans="1:46" s="276" customFormat="1" ht="17.25" x14ac:dyDescent="0.4">
      <c r="A24" s="377"/>
      <c r="B24" s="439" t="s">
        <v>103</v>
      </c>
      <c r="C24" s="446">
        <v>2</v>
      </c>
      <c r="D24" s="382">
        <v>46950</v>
      </c>
      <c r="E24" s="382">
        <v>46263</v>
      </c>
      <c r="F24" s="382">
        <v>46206</v>
      </c>
      <c r="G24" s="382">
        <v>46041</v>
      </c>
      <c r="H24" s="382">
        <v>44766</v>
      </c>
      <c r="I24" s="382">
        <v>44655</v>
      </c>
      <c r="J24" s="382">
        <v>45570</v>
      </c>
      <c r="K24" s="382">
        <v>46842</v>
      </c>
      <c r="L24" s="382">
        <v>47343</v>
      </c>
      <c r="M24" s="382">
        <v>48363</v>
      </c>
      <c r="N24" s="382">
        <v>49116</v>
      </c>
      <c r="O24" s="382">
        <v>44949</v>
      </c>
      <c r="P24" s="382">
        <v>49146</v>
      </c>
      <c r="Q24" s="382">
        <v>48423</v>
      </c>
      <c r="R24" s="382">
        <v>47403</v>
      </c>
      <c r="S24" s="382">
        <v>48918</v>
      </c>
      <c r="T24" s="382">
        <v>51033</v>
      </c>
      <c r="U24" s="383">
        <v>2115</v>
      </c>
      <c r="V24" s="390">
        <v>4.32</v>
      </c>
      <c r="W24" s="569"/>
      <c r="X24" s="556"/>
      <c r="Y24" s="384"/>
    </row>
    <row r="25" spans="1:46" s="276" customFormat="1" ht="28.5" x14ac:dyDescent="0.35">
      <c r="A25" s="378"/>
      <c r="B25" s="440" t="s">
        <v>101</v>
      </c>
      <c r="C25" s="447"/>
      <c r="D25" s="386">
        <v>564306</v>
      </c>
      <c r="E25" s="386">
        <v>559959</v>
      </c>
      <c r="F25" s="386">
        <v>569379</v>
      </c>
      <c r="G25" s="386">
        <v>551259</v>
      </c>
      <c r="H25" s="386">
        <v>529542</v>
      </c>
      <c r="I25" s="386">
        <v>523200</v>
      </c>
      <c r="J25" s="386">
        <v>522162</v>
      </c>
      <c r="K25" s="386">
        <v>520272</v>
      </c>
      <c r="L25" s="386">
        <v>523290</v>
      </c>
      <c r="M25" s="386">
        <v>531414</v>
      </c>
      <c r="N25" s="386">
        <v>525039</v>
      </c>
      <c r="O25" s="386">
        <v>467484</v>
      </c>
      <c r="P25" s="386">
        <v>473064</v>
      </c>
      <c r="Q25" s="387">
        <v>475143</v>
      </c>
      <c r="R25" s="387">
        <v>489183</v>
      </c>
      <c r="S25" s="387">
        <v>486261</v>
      </c>
      <c r="T25" s="387">
        <v>475950</v>
      </c>
      <c r="U25" s="552">
        <v>-10311</v>
      </c>
      <c r="V25" s="427">
        <v>-2.12</v>
      </c>
      <c r="W25" s="569"/>
      <c r="X25" s="556"/>
      <c r="Y25" s="388"/>
    </row>
    <row r="26" spans="1:46" s="276" customFormat="1" x14ac:dyDescent="0.35">
      <c r="B26" s="573" t="s">
        <v>125</v>
      </c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392"/>
      <c r="X26" s="393"/>
      <c r="Y26" s="389"/>
      <c r="Z26" s="298"/>
      <c r="AE26" s="541"/>
      <c r="AF26" s="541"/>
      <c r="AG26" s="541"/>
      <c r="AT26" s="394"/>
    </row>
    <row r="27" spans="1:46" s="276" customFormat="1" ht="17.25" x14ac:dyDescent="0.4">
      <c r="B27" s="371" t="s">
        <v>52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450"/>
      <c r="W27" s="395"/>
      <c r="X27" s="313"/>
      <c r="Z27" s="298"/>
      <c r="AE27" s="541"/>
      <c r="AF27" s="541"/>
      <c r="AG27" s="541"/>
      <c r="AT27" s="394"/>
    </row>
    <row r="28" spans="1:46" s="276" customFormat="1" ht="17.25" x14ac:dyDescent="0.4">
      <c r="B28" s="371" t="s">
        <v>92</v>
      </c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450"/>
      <c r="W28" s="395"/>
      <c r="X28" s="313"/>
      <c r="Z28" s="298"/>
      <c r="AE28" s="524"/>
      <c r="AF28" s="524"/>
      <c r="AG28" s="524"/>
      <c r="AT28" s="394"/>
    </row>
    <row r="29" spans="1:46" s="276" customFormat="1" ht="17.25" x14ac:dyDescent="0.4">
      <c r="B29" s="371" t="s">
        <v>91</v>
      </c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450"/>
      <c r="W29" s="395"/>
      <c r="X29" s="313"/>
      <c r="Z29" s="298"/>
      <c r="AE29" s="524"/>
      <c r="AF29" s="524"/>
      <c r="AG29" s="524"/>
      <c r="AT29" s="394"/>
    </row>
    <row r="30" spans="1:46" s="276" customFormat="1" ht="17.25" x14ac:dyDescent="0.4">
      <c r="B30" s="448" t="s">
        <v>102</v>
      </c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450"/>
      <c r="W30" s="395"/>
      <c r="X30" s="313"/>
      <c r="Z30" s="298"/>
      <c r="AE30" s="562"/>
      <c r="AF30" s="562"/>
      <c r="AG30" s="562"/>
      <c r="AT30" s="394"/>
    </row>
    <row r="31" spans="1:46" x14ac:dyDescent="0.35">
      <c r="B31" s="554"/>
      <c r="C31" s="554"/>
      <c r="D31" s="554"/>
      <c r="E31" s="318"/>
      <c r="F31" s="318"/>
      <c r="G31" s="318"/>
      <c r="H31" s="318"/>
      <c r="I31" s="325"/>
      <c r="J31" s="325"/>
      <c r="K31" s="325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96"/>
    </row>
    <row r="32" spans="1:46" ht="18" x14ac:dyDescent="0.35">
      <c r="A32" s="548"/>
      <c r="B32" s="549" t="s">
        <v>37</v>
      </c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49"/>
      <c r="P32" s="549"/>
      <c r="Q32" s="549"/>
      <c r="R32" s="549"/>
      <c r="S32" s="549"/>
      <c r="T32" s="549"/>
      <c r="U32" s="549"/>
      <c r="V32" s="549"/>
    </row>
    <row r="33" spans="1:46" s="333" customFormat="1" x14ac:dyDescent="0.4">
      <c r="A33" s="397"/>
      <c r="B33" s="576" t="s">
        <v>22</v>
      </c>
      <c r="C33" s="578" t="s">
        <v>97</v>
      </c>
      <c r="D33" s="398">
        <v>2010</v>
      </c>
      <c r="E33" s="398">
        <v>2011</v>
      </c>
      <c r="F33" s="399">
        <v>2012</v>
      </c>
      <c r="G33" s="400">
        <v>2013</v>
      </c>
      <c r="H33" s="400">
        <v>2014</v>
      </c>
      <c r="I33" s="400">
        <v>2015</v>
      </c>
      <c r="J33" s="400">
        <v>2016</v>
      </c>
      <c r="K33" s="400">
        <v>2017</v>
      </c>
      <c r="L33" s="400">
        <v>2018</v>
      </c>
      <c r="M33" s="400">
        <v>2019</v>
      </c>
      <c r="N33" s="400">
        <v>2020</v>
      </c>
      <c r="O33" s="399">
        <v>2021</v>
      </c>
      <c r="P33" s="401">
        <v>2022</v>
      </c>
      <c r="Q33" s="401">
        <v>2023</v>
      </c>
      <c r="R33" s="401">
        <v>2024</v>
      </c>
      <c r="S33" s="401">
        <v>2025</v>
      </c>
      <c r="T33" s="574">
        <v>2025</v>
      </c>
      <c r="U33" s="575"/>
      <c r="V33" s="575"/>
      <c r="W33" s="453"/>
      <c r="AC33" s="333">
        <v>2015</v>
      </c>
    </row>
    <row r="34" spans="1:46" s="333" customFormat="1" ht="33" x14ac:dyDescent="0.4">
      <c r="A34" s="402"/>
      <c r="B34" s="577"/>
      <c r="C34" s="579"/>
      <c r="D34" s="538" t="s">
        <v>95</v>
      </c>
      <c r="E34" s="539"/>
      <c r="F34" s="539"/>
      <c r="G34" s="539"/>
      <c r="H34" s="539"/>
      <c r="I34" s="539"/>
      <c r="J34" s="539"/>
      <c r="K34" s="539"/>
      <c r="L34" s="539"/>
      <c r="M34" s="539"/>
      <c r="N34" s="539"/>
      <c r="O34" s="539"/>
      <c r="P34" s="540"/>
      <c r="Q34" s="540"/>
      <c r="R34" s="540"/>
      <c r="S34" s="540"/>
      <c r="T34" s="403" t="s">
        <v>35</v>
      </c>
      <c r="U34" s="547" t="s">
        <v>34</v>
      </c>
      <c r="V34" s="555" t="s">
        <v>100</v>
      </c>
    </row>
    <row r="35" spans="1:46" s="333" customFormat="1" x14ac:dyDescent="0.4">
      <c r="A35" s="404"/>
      <c r="B35" s="405" t="s">
        <v>25</v>
      </c>
      <c r="C35" s="451"/>
      <c r="D35" s="406">
        <v>107.39673764939464</v>
      </c>
      <c r="E35" s="406">
        <v>111.205084283879</v>
      </c>
      <c r="F35" s="406">
        <v>107.90866975512905</v>
      </c>
      <c r="G35" s="406">
        <v>102.92657764628022</v>
      </c>
      <c r="H35" s="406">
        <v>101.13189551134815</v>
      </c>
      <c r="I35" s="406">
        <v>100</v>
      </c>
      <c r="J35" s="406">
        <v>98.721142990617821</v>
      </c>
      <c r="K35" s="406">
        <v>98.711410441079138</v>
      </c>
      <c r="L35" s="406">
        <v>100.51485187059602</v>
      </c>
      <c r="M35" s="406">
        <v>98.815548721142989</v>
      </c>
      <c r="N35" s="406">
        <v>85.064429477946049</v>
      </c>
      <c r="O35" s="406">
        <v>84.147623311402654</v>
      </c>
      <c r="P35" s="406">
        <v>86.380270175575191</v>
      </c>
      <c r="Q35" s="406">
        <v>90.272316736092193</v>
      </c>
      <c r="R35" s="406">
        <v>88.724841359442522</v>
      </c>
      <c r="S35" s="406">
        <v>84.628411258613312</v>
      </c>
      <c r="T35" s="407">
        <f t="shared" ref="T35:T40" si="0">T20</f>
        <v>260862</v>
      </c>
      <c r="U35" s="408">
        <v>-4.0964301008292097</v>
      </c>
      <c r="V35" s="409">
        <v>54.808698392688306</v>
      </c>
      <c r="X35" s="557"/>
      <c r="Y35" s="557"/>
      <c r="Z35" s="557"/>
      <c r="AA35" s="557"/>
      <c r="AB35" s="557"/>
      <c r="AC35" s="382">
        <v>308244</v>
      </c>
      <c r="AD35" s="557"/>
      <c r="AE35" s="557"/>
      <c r="AF35" s="557"/>
      <c r="AG35" s="557"/>
      <c r="AH35" s="557"/>
      <c r="AI35" s="557"/>
      <c r="AJ35" s="557"/>
      <c r="AK35" s="557"/>
      <c r="AL35" s="557"/>
      <c r="AM35" s="557"/>
    </row>
    <row r="36" spans="1:46" s="333" customFormat="1" x14ac:dyDescent="0.4">
      <c r="A36" s="404"/>
      <c r="B36" s="410" t="s">
        <v>26</v>
      </c>
      <c r="C36" s="452"/>
      <c r="D36" s="411">
        <v>109.65635665981218</v>
      </c>
      <c r="E36" s="411">
        <v>109.18148862648661</v>
      </c>
      <c r="F36" s="411">
        <v>104.10845646689704</v>
      </c>
      <c r="G36" s="411">
        <v>100.44094888808802</v>
      </c>
      <c r="H36" s="411">
        <v>99.8028449683068</v>
      </c>
      <c r="I36" s="411">
        <v>100</v>
      </c>
      <c r="J36" s="411">
        <v>100.18019545907443</v>
      </c>
      <c r="K36" s="411">
        <v>101.5581607343495</v>
      </c>
      <c r="L36" s="411">
        <v>102.68173242034301</v>
      </c>
      <c r="M36" s="411">
        <v>100.9624557461152</v>
      </c>
      <c r="N36" s="411">
        <v>93.415445930762544</v>
      </c>
      <c r="O36" s="411">
        <v>96.175616374467367</v>
      </c>
      <c r="P36" s="411">
        <v>94.08958894235866</v>
      </c>
      <c r="Q36" s="411">
        <v>95.244959827012366</v>
      </c>
      <c r="R36" s="411">
        <v>95.433635072396171</v>
      </c>
      <c r="S36" s="411">
        <v>95.779186364503616</v>
      </c>
      <c r="T36" s="412">
        <f t="shared" si="0"/>
        <v>135540</v>
      </c>
      <c r="U36" s="408">
        <v>0.3455512921074444</v>
      </c>
      <c r="V36" s="409">
        <v>28.477781279546171</v>
      </c>
      <c r="X36" s="557"/>
      <c r="Y36" s="557"/>
      <c r="Z36" s="557"/>
      <c r="AA36" s="557"/>
      <c r="AB36" s="557"/>
      <c r="AC36" s="382">
        <v>141513</v>
      </c>
      <c r="AD36" s="557"/>
      <c r="AE36" s="557"/>
      <c r="AF36" s="557"/>
      <c r="AG36" s="557"/>
      <c r="AH36" s="557"/>
      <c r="AI36" s="557"/>
      <c r="AJ36" s="557"/>
      <c r="AK36" s="557"/>
      <c r="AL36" s="557"/>
      <c r="AM36" s="557"/>
    </row>
    <row r="37" spans="1:46" s="333" customFormat="1" x14ac:dyDescent="0.4">
      <c r="A37" s="404"/>
      <c r="B37" s="381" t="s">
        <v>27</v>
      </c>
      <c r="C37" s="442">
        <v>1.2</v>
      </c>
      <c r="D37" s="411">
        <v>102.05556810481139</v>
      </c>
      <c r="E37" s="411">
        <v>93.38152247571719</v>
      </c>
      <c r="F37" s="411">
        <v>90.422407951208498</v>
      </c>
      <c r="G37" s="411">
        <v>91.981025525186354</v>
      </c>
      <c r="H37" s="411">
        <v>93.494465778179361</v>
      </c>
      <c r="I37" s="411">
        <v>100</v>
      </c>
      <c r="J37" s="411">
        <v>103.84007228371358</v>
      </c>
      <c r="K37" s="411">
        <v>107.31872599954822</v>
      </c>
      <c r="L37" s="411">
        <v>108.78698893155637</v>
      </c>
      <c r="M37" s="411">
        <v>113.59837361644455</v>
      </c>
      <c r="N37" s="411">
        <v>110.27784052405693</v>
      </c>
      <c r="O37" s="411">
        <v>106.79918680822227</v>
      </c>
      <c r="P37" s="411">
        <v>105.39868985769144</v>
      </c>
      <c r="Q37" s="411">
        <v>112.58188389428507</v>
      </c>
      <c r="R37" s="411">
        <v>113.82426022136887</v>
      </c>
      <c r="S37" s="411">
        <v>111.58798283261802</v>
      </c>
      <c r="T37" s="412">
        <f t="shared" si="0"/>
        <v>14820</v>
      </c>
      <c r="U37" s="408">
        <v>-2.2362773887508496</v>
      </c>
      <c r="V37" s="409">
        <v>3.1137724550898205</v>
      </c>
      <c r="X37" s="557"/>
      <c r="Y37" s="557"/>
      <c r="Z37" s="557"/>
      <c r="AA37" s="557"/>
      <c r="AB37" s="557"/>
      <c r="AC37" s="382">
        <v>13281</v>
      </c>
      <c r="AD37" s="557"/>
      <c r="AE37" s="557"/>
      <c r="AF37" s="557"/>
      <c r="AG37" s="557"/>
      <c r="AH37" s="557"/>
      <c r="AI37" s="557"/>
      <c r="AJ37" s="557"/>
      <c r="AK37" s="557"/>
      <c r="AL37" s="557"/>
      <c r="AM37" s="557"/>
    </row>
    <row r="38" spans="1:46" s="333" customFormat="1" x14ac:dyDescent="0.4">
      <c r="A38" s="404"/>
      <c r="B38" s="381" t="s">
        <v>28</v>
      </c>
      <c r="C38" s="442"/>
      <c r="D38" s="411">
        <v>102.74518485720611</v>
      </c>
      <c r="E38" s="411">
        <v>99.490812486163378</v>
      </c>
      <c r="F38" s="411">
        <v>97.852557006862966</v>
      </c>
      <c r="G38" s="411">
        <v>97.099845029887092</v>
      </c>
      <c r="H38" s="411">
        <v>97.144122205003328</v>
      </c>
      <c r="I38" s="411">
        <v>100</v>
      </c>
      <c r="J38" s="411">
        <v>100.11069293779057</v>
      </c>
      <c r="K38" s="411">
        <v>101.10692937790569</v>
      </c>
      <c r="L38" s="411">
        <v>99.3579809608147</v>
      </c>
      <c r="M38" s="411">
        <v>98.649546158955062</v>
      </c>
      <c r="N38" s="411">
        <v>99.535089661279613</v>
      </c>
      <c r="O38" s="411">
        <v>105.1361523134824</v>
      </c>
      <c r="P38" s="411">
        <v>98.251051582909014</v>
      </c>
      <c r="Q38" s="411">
        <v>101.70467124197476</v>
      </c>
      <c r="R38" s="411">
        <v>100.99623644011513</v>
      </c>
      <c r="S38" s="411">
        <v>101.06265220278947</v>
      </c>
      <c r="T38" s="412">
        <f t="shared" si="0"/>
        <v>13695</v>
      </c>
      <c r="U38" s="408">
        <v>6.6415762674338907E-2</v>
      </c>
      <c r="V38" s="409">
        <v>2.8774030885597228</v>
      </c>
      <c r="X38" s="557"/>
      <c r="Y38" s="557"/>
      <c r="Z38" s="557"/>
      <c r="AA38" s="557"/>
      <c r="AB38" s="557"/>
      <c r="AC38" s="382">
        <v>13551</v>
      </c>
      <c r="AD38" s="557"/>
      <c r="AE38" s="557"/>
      <c r="AF38" s="557"/>
      <c r="AG38" s="557"/>
      <c r="AH38" s="557"/>
      <c r="AI38" s="557"/>
      <c r="AJ38" s="557"/>
      <c r="AK38" s="557"/>
      <c r="AL38" s="557"/>
      <c r="AM38" s="557"/>
    </row>
    <row r="39" spans="1:46" s="333" customFormat="1" x14ac:dyDescent="0.4">
      <c r="A39" s="404"/>
      <c r="B39" s="381" t="s">
        <v>49</v>
      </c>
      <c r="C39" s="442">
        <v>2</v>
      </c>
      <c r="D39" s="411">
        <v>101.52073732718894</v>
      </c>
      <c r="E39" s="411">
        <v>101.39565503620803</v>
      </c>
      <c r="F39" s="411">
        <v>101.03357472021067</v>
      </c>
      <c r="G39" s="411">
        <v>98.235681369321924</v>
      </c>
      <c r="H39" s="411">
        <v>97.992100065832787</v>
      </c>
      <c r="I39" s="411">
        <v>100</v>
      </c>
      <c r="J39" s="411">
        <v>102.79131007241607</v>
      </c>
      <c r="K39" s="411">
        <v>103.89071757735353</v>
      </c>
      <c r="L39" s="411">
        <v>106.12903225806451</v>
      </c>
      <c r="M39" s="411">
        <v>107.78143515470704</v>
      </c>
      <c r="N39" s="411">
        <v>98.637261356155364</v>
      </c>
      <c r="O39" s="411">
        <v>107.84726793943383</v>
      </c>
      <c r="P39" s="411">
        <v>106.2606978275181</v>
      </c>
      <c r="Q39" s="411">
        <v>104.02238314680712</v>
      </c>
      <c r="R39" s="411">
        <v>107.34693877551021</v>
      </c>
      <c r="S39" s="411">
        <v>111.98815009874917</v>
      </c>
      <c r="T39" s="412">
        <f t="shared" si="0"/>
        <v>51033</v>
      </c>
      <c r="U39" s="408">
        <v>4.6412113232389629</v>
      </c>
      <c r="V39" s="409">
        <v>10.722344784115979</v>
      </c>
      <c r="X39" s="557"/>
      <c r="Y39" s="557"/>
      <c r="Z39" s="557"/>
      <c r="AA39" s="557"/>
      <c r="AB39" s="557"/>
      <c r="AC39" s="382">
        <v>45570</v>
      </c>
      <c r="AD39" s="557"/>
      <c r="AE39" s="557"/>
      <c r="AF39" s="557"/>
      <c r="AG39" s="557"/>
      <c r="AH39" s="557"/>
      <c r="AI39" s="557"/>
      <c r="AJ39" s="557"/>
      <c r="AK39" s="557"/>
      <c r="AL39" s="557"/>
      <c r="AM39" s="557"/>
    </row>
    <row r="40" spans="1:46" s="333" customFormat="1" ht="28.5" x14ac:dyDescent="0.4">
      <c r="A40" s="402"/>
      <c r="B40" s="385" t="s">
        <v>101</v>
      </c>
      <c r="C40" s="443"/>
      <c r="D40" s="413">
        <v>107.23855814862054</v>
      </c>
      <c r="E40" s="413">
        <v>109.04259597596149</v>
      </c>
      <c r="F40" s="413">
        <v>105.57240856285981</v>
      </c>
      <c r="G40" s="413">
        <v>101.41335447619704</v>
      </c>
      <c r="H40" s="413">
        <v>100.19878888161145</v>
      </c>
      <c r="I40" s="413">
        <v>100</v>
      </c>
      <c r="J40" s="413">
        <v>99.638043365851971</v>
      </c>
      <c r="K40" s="413">
        <v>100.21602491180897</v>
      </c>
      <c r="L40" s="413">
        <v>101.77186390430556</v>
      </c>
      <c r="M40" s="413">
        <v>100.55097843198088</v>
      </c>
      <c r="N40" s="413">
        <v>89.5285371206637</v>
      </c>
      <c r="O40" s="413">
        <v>90.59717099291025</v>
      </c>
      <c r="P40" s="413">
        <v>90.995323290473067</v>
      </c>
      <c r="Q40" s="413">
        <v>93.684144001286953</v>
      </c>
      <c r="R40" s="413">
        <v>93.124547554207311</v>
      </c>
      <c r="S40" s="413">
        <v>91.149873027910871</v>
      </c>
      <c r="T40" s="414">
        <f t="shared" si="0"/>
        <v>475950</v>
      </c>
      <c r="U40" s="415">
        <v>-1.9746745262964396</v>
      </c>
      <c r="V40" s="416">
        <v>100</v>
      </c>
      <c r="X40" s="557"/>
      <c r="Y40" s="557"/>
      <c r="Z40" s="557"/>
      <c r="AA40" s="557"/>
      <c r="AB40" s="557"/>
      <c r="AC40" s="386">
        <v>522162</v>
      </c>
      <c r="AD40" s="557"/>
      <c r="AE40" s="557"/>
      <c r="AF40" s="557"/>
      <c r="AG40" s="557"/>
      <c r="AH40" s="557"/>
      <c r="AI40" s="557"/>
      <c r="AJ40" s="557"/>
      <c r="AK40" s="557"/>
      <c r="AL40" s="557"/>
      <c r="AM40" s="557"/>
    </row>
    <row r="41" spans="1:46" s="276" customFormat="1" ht="17.25" x14ac:dyDescent="0.4">
      <c r="B41" s="573" t="s">
        <v>105</v>
      </c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454"/>
      <c r="X41" s="313"/>
      <c r="Y41" s="389"/>
      <c r="Z41" s="298"/>
      <c r="AE41" s="541"/>
      <c r="AF41" s="541"/>
      <c r="AG41" s="541"/>
      <c r="AT41" s="394"/>
    </row>
    <row r="42" spans="1:46" s="276" customFormat="1" ht="17.25" x14ac:dyDescent="0.4">
      <c r="B42" s="448" t="s">
        <v>102</v>
      </c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9"/>
      <c r="R42" s="449"/>
      <c r="S42" s="449"/>
      <c r="T42" s="449"/>
      <c r="U42" s="449"/>
      <c r="V42" s="449"/>
      <c r="W42" s="454"/>
      <c r="X42" s="313"/>
      <c r="Y42" s="389"/>
      <c r="Z42" s="298"/>
      <c r="AE42" s="534"/>
      <c r="AF42" s="534"/>
      <c r="AG42" s="534"/>
      <c r="AT42" s="394"/>
    </row>
    <row r="43" spans="1:46" s="276" customFormat="1" ht="17.25" x14ac:dyDescent="0.4">
      <c r="B43" s="371" t="s">
        <v>52</v>
      </c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454"/>
      <c r="X43" s="313"/>
      <c r="Y43" s="389"/>
      <c r="Z43" s="298"/>
      <c r="AE43" s="541"/>
      <c r="AF43" s="541"/>
      <c r="AG43" s="541"/>
      <c r="AT43" s="394"/>
    </row>
    <row r="44" spans="1:46" s="276" customFormat="1" ht="17.25" x14ac:dyDescent="0.4">
      <c r="B44" s="371" t="s">
        <v>133</v>
      </c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3"/>
      <c r="W44" s="454"/>
      <c r="X44" s="313"/>
      <c r="Y44" s="389"/>
      <c r="Z44" s="298"/>
      <c r="AE44" s="541"/>
      <c r="AF44" s="541"/>
      <c r="AG44" s="541"/>
      <c r="AT44" s="394"/>
    </row>
    <row r="45" spans="1:46" ht="17.25" x14ac:dyDescent="0.4">
      <c r="B45" s="450"/>
      <c r="C45" s="333"/>
      <c r="D45" s="333"/>
      <c r="E45" s="333"/>
      <c r="F45" s="333"/>
      <c r="G45" s="333"/>
      <c r="H45" s="333"/>
      <c r="I45" s="328"/>
      <c r="J45" s="328"/>
      <c r="K45" s="328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Y45" s="336"/>
    </row>
    <row r="46" spans="1:46" ht="18" x14ac:dyDescent="0.35">
      <c r="B46" s="550" t="s">
        <v>37</v>
      </c>
      <c r="C46" s="550"/>
      <c r="D46" s="550"/>
      <c r="E46" s="550"/>
      <c r="F46" s="550"/>
      <c r="G46" s="550"/>
      <c r="H46" s="550"/>
      <c r="I46" s="550"/>
      <c r="J46" s="550"/>
      <c r="K46" s="550"/>
      <c r="L46" s="550"/>
      <c r="M46" s="550"/>
      <c r="N46" s="550"/>
      <c r="O46" s="550"/>
      <c r="P46" s="550"/>
      <c r="Q46" s="550"/>
      <c r="R46" s="550"/>
      <c r="S46" s="550"/>
      <c r="T46" s="550"/>
      <c r="U46" s="550"/>
      <c r="V46" s="550"/>
      <c r="Y46" s="336"/>
    </row>
    <row r="47" spans="1:46" s="336" customFormat="1" ht="17.25" x14ac:dyDescent="0.4">
      <c r="A47" s="418"/>
      <c r="B47" s="576" t="s">
        <v>22</v>
      </c>
      <c r="C47" s="578" t="s">
        <v>97</v>
      </c>
      <c r="D47" s="398">
        <v>2010</v>
      </c>
      <c r="E47" s="398">
        <v>2011</v>
      </c>
      <c r="F47" s="399">
        <v>2012</v>
      </c>
      <c r="G47" s="400">
        <v>2013</v>
      </c>
      <c r="H47" s="400">
        <v>2014</v>
      </c>
      <c r="I47" s="400">
        <v>2015</v>
      </c>
      <c r="J47" s="400">
        <v>2016</v>
      </c>
      <c r="K47" s="400">
        <v>2017</v>
      </c>
      <c r="L47" s="400">
        <v>2018</v>
      </c>
      <c r="M47" s="400">
        <v>2019</v>
      </c>
      <c r="N47" s="400">
        <v>2020</v>
      </c>
      <c r="O47" s="399">
        <v>2021</v>
      </c>
      <c r="P47" s="419">
        <v>2022</v>
      </c>
      <c r="Q47" s="401">
        <v>2023</v>
      </c>
      <c r="R47" s="401">
        <v>2024</v>
      </c>
      <c r="S47" s="401">
        <v>2025</v>
      </c>
      <c r="T47" s="574">
        <v>2025</v>
      </c>
      <c r="U47" s="580"/>
      <c r="V47" s="581"/>
      <c r="W47" s="337"/>
      <c r="X47" s="333"/>
      <c r="AC47" s="336">
        <v>2020</v>
      </c>
    </row>
    <row r="48" spans="1:46" s="336" customFormat="1" ht="33" x14ac:dyDescent="0.4">
      <c r="A48" s="420"/>
      <c r="B48" s="577"/>
      <c r="C48" s="579"/>
      <c r="D48" s="538" t="s">
        <v>126</v>
      </c>
      <c r="E48" s="539"/>
      <c r="F48" s="539"/>
      <c r="G48" s="539"/>
      <c r="H48" s="539"/>
      <c r="I48" s="539"/>
      <c r="J48" s="539"/>
      <c r="K48" s="539"/>
      <c r="L48" s="539"/>
      <c r="M48" s="539"/>
      <c r="N48" s="539"/>
      <c r="O48" s="539"/>
      <c r="P48" s="540"/>
      <c r="Q48" s="540"/>
      <c r="R48" s="540"/>
      <c r="S48" s="540"/>
      <c r="T48" s="553" t="s">
        <v>35</v>
      </c>
      <c r="U48" s="553" t="s">
        <v>34</v>
      </c>
      <c r="V48" s="553" t="s">
        <v>100</v>
      </c>
      <c r="W48" s="337"/>
      <c r="X48" s="333"/>
    </row>
    <row r="49" spans="1:39" s="336" customFormat="1" ht="17.25" x14ac:dyDescent="0.4">
      <c r="A49" s="421"/>
      <c r="B49" s="405" t="s">
        <v>25</v>
      </c>
      <c r="C49" s="441"/>
      <c r="D49" s="422">
        <v>126.25340381226974</v>
      </c>
      <c r="E49" s="406">
        <v>130.73041806823642</v>
      </c>
      <c r="F49" s="406">
        <v>126.85522070433171</v>
      </c>
      <c r="G49" s="406">
        <v>120.99837532321915</v>
      </c>
      <c r="H49" s="406">
        <v>118.88858378526807</v>
      </c>
      <c r="I49" s="406">
        <v>117.55795061897896</v>
      </c>
      <c r="J49" s="406">
        <v>116.05455252740212</v>
      </c>
      <c r="K49" s="406">
        <v>116.04311114162147</v>
      </c>
      <c r="L49" s="406">
        <v>118.16319992677514</v>
      </c>
      <c r="M49" s="406">
        <v>116.16553396947438</v>
      </c>
      <c r="N49" s="406">
        <v>100</v>
      </c>
      <c r="O49" s="406">
        <v>98.922221459463174</v>
      </c>
      <c r="P49" s="406">
        <v>101.5468753575433</v>
      </c>
      <c r="Q49" s="406">
        <v>106.12228553122354</v>
      </c>
      <c r="R49" s="406">
        <v>104.30310519210087</v>
      </c>
      <c r="S49" s="406">
        <v>99.487425917027068</v>
      </c>
      <c r="T49" s="407">
        <f t="shared" ref="T49:T54" si="1">T20</f>
        <v>260862</v>
      </c>
      <c r="U49" s="423">
        <v>-4.8156792750738049</v>
      </c>
      <c r="V49" s="424">
        <v>54.808698392688306</v>
      </c>
      <c r="W49" s="337"/>
      <c r="X49" s="557"/>
      <c r="Y49" s="557"/>
      <c r="Z49" s="557"/>
      <c r="AA49" s="557"/>
      <c r="AB49" s="557"/>
      <c r="AC49" s="382">
        <v>262206</v>
      </c>
      <c r="AD49" s="557"/>
      <c r="AE49" s="557"/>
      <c r="AF49" s="557"/>
      <c r="AG49" s="557"/>
      <c r="AH49" s="557"/>
      <c r="AI49" s="557"/>
      <c r="AJ49" s="557"/>
      <c r="AK49" s="557"/>
      <c r="AL49" s="557"/>
      <c r="AM49" s="557"/>
    </row>
    <row r="50" spans="1:39" s="336" customFormat="1" ht="17.25" x14ac:dyDescent="0.4">
      <c r="A50" s="421"/>
      <c r="B50" s="410" t="s">
        <v>26</v>
      </c>
      <c r="C50" s="363"/>
      <c r="D50" s="425">
        <v>117.38568024509247</v>
      </c>
      <c r="E50" s="411">
        <v>116.87734029274935</v>
      </c>
      <c r="F50" s="411">
        <v>111.4467264268694</v>
      </c>
      <c r="G50" s="411">
        <v>107.52070804493363</v>
      </c>
      <c r="H50" s="411">
        <v>106.83762623397254</v>
      </c>
      <c r="I50" s="411">
        <v>107.04867808918642</v>
      </c>
      <c r="J50" s="411">
        <v>107.24157494610235</v>
      </c>
      <c r="K50" s="411">
        <v>108.71666855781233</v>
      </c>
      <c r="L50" s="411">
        <v>109.91943719505277</v>
      </c>
      <c r="M50" s="411">
        <v>108.07897424259616</v>
      </c>
      <c r="N50" s="411">
        <v>100</v>
      </c>
      <c r="O50" s="411">
        <v>102.95472597299444</v>
      </c>
      <c r="P50" s="411">
        <v>100.72166118234426</v>
      </c>
      <c r="Q50" s="411">
        <v>101.9584704413934</v>
      </c>
      <c r="R50" s="411">
        <v>102.1604447974583</v>
      </c>
      <c r="S50" s="411">
        <v>102.53035288777942</v>
      </c>
      <c r="T50" s="412">
        <f t="shared" si="1"/>
        <v>135540</v>
      </c>
      <c r="U50" s="423">
        <v>0.36990809032111827</v>
      </c>
      <c r="V50" s="424">
        <v>28.477781279546171</v>
      </c>
      <c r="W50" s="337"/>
      <c r="X50" s="557"/>
      <c r="Y50" s="557"/>
      <c r="Z50" s="557"/>
      <c r="AA50" s="557"/>
      <c r="AB50" s="557"/>
      <c r="AC50" s="382">
        <v>132195</v>
      </c>
      <c r="AD50" s="557"/>
      <c r="AE50" s="557"/>
      <c r="AF50" s="557"/>
      <c r="AG50" s="557"/>
      <c r="AH50" s="557"/>
      <c r="AI50" s="557"/>
      <c r="AJ50" s="557"/>
      <c r="AK50" s="557"/>
      <c r="AL50" s="557"/>
      <c r="AM50" s="557"/>
    </row>
    <row r="51" spans="1:39" s="336" customFormat="1" ht="17.25" x14ac:dyDescent="0.4">
      <c r="A51" s="421"/>
      <c r="B51" s="381" t="s">
        <v>104</v>
      </c>
      <c r="C51" s="439">
        <v>1.2</v>
      </c>
      <c r="D51" s="425">
        <v>92.544039328144208</v>
      </c>
      <c r="E51" s="411">
        <v>84.678410487505118</v>
      </c>
      <c r="F51" s="411">
        <v>81.995083981974602</v>
      </c>
      <c r="G51" s="411">
        <v>83.408439164276942</v>
      </c>
      <c r="H51" s="411">
        <v>84.780827529700943</v>
      </c>
      <c r="I51" s="411">
        <v>90.680049160180261</v>
      </c>
      <c r="J51" s="411">
        <v>94.162228594838183</v>
      </c>
      <c r="K51" s="411">
        <v>97.316673494469484</v>
      </c>
      <c r="L51" s="411">
        <v>98.648095043015161</v>
      </c>
      <c r="M51" s="411">
        <v>103.01106104055715</v>
      </c>
      <c r="N51" s="411">
        <v>100</v>
      </c>
      <c r="O51" s="411">
        <v>96.845555100368699</v>
      </c>
      <c r="P51" s="411">
        <v>95.575583777140523</v>
      </c>
      <c r="Q51" s="411">
        <v>102.08930766079476</v>
      </c>
      <c r="R51" s="411">
        <v>103.21589512494879</v>
      </c>
      <c r="S51" s="411">
        <v>101.18803768947153</v>
      </c>
      <c r="T51" s="412">
        <f t="shared" si="1"/>
        <v>14820</v>
      </c>
      <c r="U51" s="423">
        <v>-2.0278574354772587</v>
      </c>
      <c r="V51" s="424">
        <v>3.1137724550898205</v>
      </c>
      <c r="W51" s="337"/>
      <c r="X51" s="557"/>
      <c r="Y51" s="557"/>
      <c r="Z51" s="557"/>
      <c r="AA51" s="557"/>
      <c r="AB51" s="557"/>
      <c r="AC51" s="382">
        <v>14646</v>
      </c>
      <c r="AD51" s="557"/>
      <c r="AE51" s="557"/>
      <c r="AF51" s="557"/>
      <c r="AG51" s="557"/>
      <c r="AH51" s="557"/>
      <c r="AI51" s="557"/>
      <c r="AJ51" s="557"/>
      <c r="AK51" s="557"/>
      <c r="AL51" s="557"/>
      <c r="AM51" s="557"/>
    </row>
    <row r="52" spans="1:39" s="336" customFormat="1" ht="17.25" x14ac:dyDescent="0.4">
      <c r="A52" s="421"/>
      <c r="B52" s="381" t="s">
        <v>28</v>
      </c>
      <c r="C52" s="439"/>
      <c r="D52" s="425">
        <v>103.22508896797153</v>
      </c>
      <c r="E52" s="411">
        <v>99.955516014234874</v>
      </c>
      <c r="F52" s="411">
        <v>98.309608540925268</v>
      </c>
      <c r="G52" s="411">
        <v>97.553380782918154</v>
      </c>
      <c r="H52" s="411">
        <v>97.59786476868328</v>
      </c>
      <c r="I52" s="411">
        <v>100.4670818505338</v>
      </c>
      <c r="J52" s="411">
        <v>100.57829181494662</v>
      </c>
      <c r="K52" s="411">
        <v>101.57918149466192</v>
      </c>
      <c r="L52" s="411">
        <v>99.822064056939496</v>
      </c>
      <c r="M52" s="411">
        <v>99.110320284697508</v>
      </c>
      <c r="N52" s="411">
        <v>100</v>
      </c>
      <c r="O52" s="411">
        <v>105.62722419928825</v>
      </c>
      <c r="P52" s="411">
        <v>98.709964412811388</v>
      </c>
      <c r="Q52" s="411">
        <v>102.1797153024911</v>
      </c>
      <c r="R52" s="411">
        <v>101.46797153024912</v>
      </c>
      <c r="S52" s="411">
        <v>101.5346975088968</v>
      </c>
      <c r="T52" s="412">
        <f t="shared" si="1"/>
        <v>13695</v>
      </c>
      <c r="U52" s="423">
        <v>6.6725978647681927E-2</v>
      </c>
      <c r="V52" s="424">
        <v>2.8774030885597228</v>
      </c>
      <c r="W52" s="337"/>
      <c r="X52" s="557"/>
      <c r="Y52" s="557"/>
      <c r="Z52" s="557"/>
      <c r="AA52" s="557"/>
      <c r="AB52" s="557"/>
      <c r="AC52" s="382">
        <v>13488</v>
      </c>
      <c r="AD52" s="557"/>
      <c r="AE52" s="557"/>
      <c r="AF52" s="557"/>
      <c r="AG52" s="557"/>
      <c r="AH52" s="557"/>
      <c r="AI52" s="557"/>
      <c r="AJ52" s="557"/>
      <c r="AK52" s="557"/>
      <c r="AL52" s="557"/>
      <c r="AM52" s="557"/>
    </row>
    <row r="53" spans="1:39" s="336" customFormat="1" ht="17.25" x14ac:dyDescent="0.4">
      <c r="A53" s="421"/>
      <c r="B53" s="381" t="s">
        <v>103</v>
      </c>
      <c r="C53" s="439">
        <v>2</v>
      </c>
      <c r="D53" s="425">
        <v>102.92331308816659</v>
      </c>
      <c r="E53" s="411">
        <v>102.79650270306347</v>
      </c>
      <c r="F53" s="411">
        <v>102.42942000934393</v>
      </c>
      <c r="G53" s="411">
        <v>99.592871921511048</v>
      </c>
      <c r="H53" s="411">
        <v>99.345925382099708</v>
      </c>
      <c r="I53" s="411">
        <v>101.38156577454448</v>
      </c>
      <c r="J53" s="411">
        <v>104.21143963158246</v>
      </c>
      <c r="K53" s="411">
        <v>105.32603617433091</v>
      </c>
      <c r="L53" s="411">
        <v>107.59527464459721</v>
      </c>
      <c r="M53" s="411">
        <v>109.27050657411733</v>
      </c>
      <c r="N53" s="411">
        <v>100</v>
      </c>
      <c r="O53" s="411">
        <v>109.33724888206635</v>
      </c>
      <c r="P53" s="411">
        <v>107.72875926049522</v>
      </c>
      <c r="Q53" s="411">
        <v>105.45952079022892</v>
      </c>
      <c r="R53" s="411">
        <v>108.83000734165387</v>
      </c>
      <c r="S53" s="411">
        <v>113.535340052059</v>
      </c>
      <c r="T53" s="412">
        <f t="shared" si="1"/>
        <v>51033</v>
      </c>
      <c r="U53" s="423">
        <v>4.7053327104051306</v>
      </c>
      <c r="V53" s="424">
        <v>10.722344784115979</v>
      </c>
      <c r="W53" s="337"/>
      <c r="X53" s="557"/>
      <c r="Y53" s="557"/>
      <c r="Z53" s="557"/>
      <c r="AA53" s="557"/>
      <c r="AB53" s="557"/>
      <c r="AC53" s="382">
        <v>44949</v>
      </c>
      <c r="AD53" s="557"/>
      <c r="AE53" s="557"/>
      <c r="AF53" s="557"/>
      <c r="AG53" s="557"/>
      <c r="AH53" s="557"/>
      <c r="AI53" s="557"/>
      <c r="AJ53" s="557"/>
      <c r="AK53" s="557"/>
      <c r="AL53" s="557"/>
      <c r="AM53" s="557"/>
    </row>
    <row r="54" spans="1:39" s="336" customFormat="1" ht="28.5" x14ac:dyDescent="0.4">
      <c r="A54" s="420"/>
      <c r="B54" s="385" t="s">
        <v>101</v>
      </c>
      <c r="C54" s="440"/>
      <c r="D54" s="426">
        <v>119.78142567446159</v>
      </c>
      <c r="E54" s="413">
        <v>121.79646790050569</v>
      </c>
      <c r="F54" s="413">
        <v>117.92039941473932</v>
      </c>
      <c r="G54" s="413">
        <v>113.27489283055677</v>
      </c>
      <c r="H54" s="413">
        <v>111.91826886053855</v>
      </c>
      <c r="I54" s="413">
        <v>111.69622917575789</v>
      </c>
      <c r="J54" s="413">
        <v>111.29193726416305</v>
      </c>
      <c r="K54" s="413">
        <v>111.93752085632877</v>
      </c>
      <c r="L54" s="413">
        <v>113.67533434299355</v>
      </c>
      <c r="M54" s="413">
        <v>112.31165130785224</v>
      </c>
      <c r="N54" s="413">
        <v>100</v>
      </c>
      <c r="O54" s="413">
        <v>101.19362373899428</v>
      </c>
      <c r="P54" s="413">
        <v>101.63834484174859</v>
      </c>
      <c r="Q54" s="413">
        <v>104.64165618502452</v>
      </c>
      <c r="R54" s="413">
        <v>104.01660805503504</v>
      </c>
      <c r="S54" s="413">
        <v>101.81097107066766</v>
      </c>
      <c r="T54" s="414">
        <f t="shared" si="1"/>
        <v>475950</v>
      </c>
      <c r="U54" s="427">
        <v>-2.2056369843673735</v>
      </c>
      <c r="V54" s="428">
        <v>100</v>
      </c>
      <c r="W54" s="337"/>
      <c r="X54" s="557"/>
      <c r="Y54" s="557"/>
      <c r="Z54" s="557"/>
      <c r="AA54" s="557"/>
      <c r="AB54" s="557"/>
      <c r="AC54" s="386">
        <v>467484</v>
      </c>
      <c r="AD54" s="557"/>
      <c r="AE54" s="557"/>
      <c r="AF54" s="557"/>
      <c r="AG54" s="557"/>
      <c r="AH54" s="557"/>
      <c r="AI54" s="557"/>
      <c r="AJ54" s="557"/>
      <c r="AK54" s="557"/>
      <c r="AL54" s="557"/>
      <c r="AM54" s="557"/>
    </row>
    <row r="55" spans="1:39" s="336" customFormat="1" x14ac:dyDescent="0.35">
      <c r="B55" s="573" t="s">
        <v>125</v>
      </c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417"/>
      <c r="X55" s="313"/>
    </row>
    <row r="56" spans="1:39" s="336" customFormat="1" ht="17.25" x14ac:dyDescent="0.4">
      <c r="B56" s="448" t="s">
        <v>102</v>
      </c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449"/>
      <c r="O56" s="449"/>
      <c r="P56" s="449"/>
      <c r="Q56" s="449"/>
      <c r="R56" s="449"/>
      <c r="S56" s="449"/>
      <c r="T56" s="449"/>
      <c r="U56" s="449"/>
      <c r="V56" s="449"/>
      <c r="W56" s="417"/>
      <c r="X56" s="313"/>
    </row>
    <row r="57" spans="1:39" s="336" customFormat="1" x14ac:dyDescent="0.35">
      <c r="B57" s="371" t="s">
        <v>52</v>
      </c>
      <c r="C57" s="371"/>
      <c r="D57" s="371"/>
      <c r="E57" s="371"/>
      <c r="F57" s="371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1"/>
      <c r="W57" s="417"/>
      <c r="X57" s="313"/>
    </row>
    <row r="58" spans="1:39" s="336" customFormat="1" x14ac:dyDescent="0.35">
      <c r="B58" s="371" t="s">
        <v>132</v>
      </c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1"/>
      <c r="V58" s="338"/>
      <c r="W58" s="417"/>
      <c r="X58" s="313"/>
    </row>
    <row r="59" spans="1:39" s="336" customFormat="1" x14ac:dyDescent="0.35">
      <c r="I59" s="429"/>
      <c r="J59" s="429"/>
      <c r="K59" s="429"/>
      <c r="V59" s="396"/>
    </row>
    <row r="60" spans="1:39" s="336" customFormat="1" x14ac:dyDescent="0.35">
      <c r="I60" s="429"/>
      <c r="J60" s="429"/>
      <c r="K60" s="429"/>
    </row>
    <row r="61" spans="1:39" s="336" customFormat="1" ht="17.25" x14ac:dyDescent="0.4">
      <c r="B61" s="341"/>
      <c r="C61" s="341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  <c r="T61" s="430"/>
    </row>
    <row r="62" spans="1:39" s="336" customFormat="1" ht="17.25" x14ac:dyDescent="0.4">
      <c r="B62" s="341"/>
      <c r="C62" s="341"/>
      <c r="D62" s="430"/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</row>
    <row r="63" spans="1:39" s="336" customFormat="1" ht="17.25" x14ac:dyDescent="0.4">
      <c r="B63" s="341"/>
      <c r="C63" s="341"/>
      <c r="D63" s="430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  <c r="T63" s="430"/>
    </row>
    <row r="64" spans="1:39" s="336" customFormat="1" ht="17.25" x14ac:dyDescent="0.4">
      <c r="B64" s="341"/>
      <c r="C64" s="341"/>
      <c r="D64" s="430"/>
      <c r="E64" s="430"/>
      <c r="F64" s="430"/>
      <c r="G64" s="430"/>
      <c r="H64" s="430"/>
      <c r="I64" s="430"/>
      <c r="J64" s="430"/>
      <c r="K64" s="430"/>
      <c r="L64" s="430"/>
      <c r="M64" s="430"/>
      <c r="N64" s="430"/>
      <c r="O64" s="430"/>
      <c r="P64" s="430"/>
      <c r="Q64" s="430"/>
      <c r="R64" s="430"/>
      <c r="S64" s="430"/>
      <c r="T64" s="430"/>
    </row>
    <row r="65" spans="2:23" s="336" customFormat="1" ht="17.25" x14ac:dyDescent="0.4">
      <c r="B65" s="341"/>
      <c r="C65" s="341"/>
      <c r="D65" s="430"/>
      <c r="E65" s="430"/>
      <c r="F65" s="430"/>
      <c r="G65" s="430"/>
      <c r="H65" s="430"/>
      <c r="I65" s="430"/>
      <c r="J65" s="430"/>
      <c r="K65" s="430"/>
      <c r="L65" s="430"/>
      <c r="M65" s="430"/>
      <c r="N65" s="430"/>
      <c r="O65" s="430"/>
      <c r="P65" s="430"/>
      <c r="Q65" s="430"/>
      <c r="R65" s="430"/>
      <c r="S65" s="430"/>
      <c r="T65" s="430"/>
    </row>
    <row r="66" spans="2:23" s="336" customFormat="1" x14ac:dyDescent="0.35">
      <c r="B66" s="431"/>
      <c r="C66" s="431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2"/>
      <c r="Q66" s="432"/>
      <c r="R66" s="432"/>
      <c r="S66" s="432"/>
      <c r="T66" s="432"/>
    </row>
    <row r="67" spans="2:23" s="336" customFormat="1" x14ac:dyDescent="0.35">
      <c r="D67" s="433"/>
      <c r="E67" s="433"/>
      <c r="F67" s="433"/>
      <c r="G67" s="433"/>
      <c r="H67" s="433"/>
      <c r="I67" s="433"/>
      <c r="J67" s="524"/>
      <c r="K67" s="433"/>
      <c r="L67" s="433"/>
      <c r="M67" s="433"/>
      <c r="N67" s="433"/>
      <c r="O67" s="433"/>
      <c r="P67" s="433"/>
      <c r="Q67" s="433"/>
      <c r="R67" s="433"/>
      <c r="S67" s="433"/>
      <c r="T67" s="433"/>
    </row>
    <row r="68" spans="2:23" s="336" customFormat="1" ht="17.25" x14ac:dyDescent="0.4">
      <c r="B68" s="433"/>
      <c r="C68" s="433"/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4"/>
      <c r="O68" s="434"/>
      <c r="P68" s="435"/>
      <c r="Q68" s="435"/>
      <c r="R68" s="435"/>
      <c r="S68" s="435"/>
      <c r="T68" s="435"/>
      <c r="W68" s="436"/>
    </row>
    <row r="69" spans="2:23" s="336" customFormat="1" ht="17.25" x14ac:dyDescent="0.4">
      <c r="B69" s="433"/>
      <c r="C69" s="433"/>
      <c r="D69" s="434"/>
      <c r="E69" s="434"/>
      <c r="F69" s="434"/>
      <c r="G69" s="434"/>
      <c r="H69" s="434"/>
      <c r="I69" s="434"/>
      <c r="J69" s="434"/>
      <c r="K69" s="434"/>
      <c r="L69" s="434"/>
      <c r="M69" s="434"/>
      <c r="N69" s="434"/>
      <c r="O69" s="434"/>
      <c r="P69" s="435"/>
      <c r="Q69" s="435"/>
      <c r="R69" s="435"/>
      <c r="S69" s="435"/>
      <c r="T69" s="435"/>
      <c r="W69" s="436"/>
    </row>
    <row r="70" spans="2:23" s="336" customFormat="1" ht="17.25" x14ac:dyDescent="0.4">
      <c r="B70" s="433"/>
      <c r="C70" s="433"/>
      <c r="D70" s="434"/>
      <c r="E70" s="434"/>
      <c r="F70" s="434"/>
      <c r="G70" s="434"/>
      <c r="H70" s="434"/>
      <c r="I70" s="434"/>
      <c r="J70" s="434"/>
      <c r="K70" s="434"/>
      <c r="L70" s="434"/>
      <c r="M70" s="434"/>
      <c r="N70" s="434"/>
      <c r="O70" s="434"/>
      <c r="P70" s="435"/>
      <c r="Q70" s="435"/>
      <c r="R70" s="435"/>
      <c r="S70" s="435"/>
      <c r="T70" s="435"/>
      <c r="W70" s="436"/>
    </row>
    <row r="71" spans="2:23" s="336" customFormat="1" ht="17.25" x14ac:dyDescent="0.4">
      <c r="B71" s="433"/>
      <c r="C71" s="433"/>
      <c r="D71" s="434"/>
      <c r="E71" s="434"/>
      <c r="F71" s="434"/>
      <c r="G71" s="434"/>
      <c r="H71" s="434"/>
      <c r="I71" s="434"/>
      <c r="J71" s="434"/>
      <c r="K71" s="434"/>
      <c r="L71" s="434"/>
      <c r="M71" s="434"/>
      <c r="N71" s="434"/>
      <c r="O71" s="434"/>
      <c r="P71" s="435"/>
      <c r="Q71" s="435"/>
      <c r="R71" s="435"/>
      <c r="S71" s="435"/>
      <c r="T71" s="435"/>
      <c r="W71" s="436"/>
    </row>
    <row r="72" spans="2:23" s="336" customFormat="1" ht="17.25" x14ac:dyDescent="0.4">
      <c r="B72" s="433"/>
      <c r="C72" s="433"/>
      <c r="D72" s="434"/>
      <c r="E72" s="434"/>
      <c r="F72" s="434"/>
      <c r="G72" s="434"/>
      <c r="H72" s="434"/>
      <c r="I72" s="434"/>
      <c r="J72" s="434"/>
      <c r="K72" s="434"/>
      <c r="L72" s="434"/>
      <c r="M72" s="434"/>
      <c r="N72" s="434"/>
      <c r="O72" s="434"/>
      <c r="P72" s="435"/>
      <c r="Q72" s="435"/>
      <c r="R72" s="435"/>
      <c r="S72" s="435"/>
      <c r="T72" s="435"/>
      <c r="W72" s="436"/>
    </row>
    <row r="73" spans="2:23" s="336" customFormat="1" x14ac:dyDescent="0.35">
      <c r="B73" s="437"/>
      <c r="C73" s="437"/>
      <c r="D73" s="438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W73" s="436"/>
    </row>
    <row r="74" spans="2:23" s="336" customFormat="1" x14ac:dyDescent="0.35">
      <c r="I74" s="429"/>
      <c r="J74" s="429"/>
      <c r="K74" s="429"/>
    </row>
    <row r="75" spans="2:23" s="336" customFormat="1" x14ac:dyDescent="0.35">
      <c r="I75" s="429"/>
      <c r="J75" s="429"/>
      <c r="K75" s="429"/>
    </row>
    <row r="76" spans="2:23" s="336" customFormat="1" x14ac:dyDescent="0.35">
      <c r="I76" s="429"/>
      <c r="J76" s="429"/>
      <c r="K76" s="429"/>
    </row>
    <row r="77" spans="2:23" s="336" customFormat="1" x14ac:dyDescent="0.35">
      <c r="I77" s="429"/>
      <c r="J77" s="429"/>
      <c r="K77" s="429"/>
    </row>
    <row r="78" spans="2:23" s="336" customFormat="1" x14ac:dyDescent="0.35">
      <c r="I78" s="429"/>
      <c r="J78" s="429"/>
      <c r="K78" s="429"/>
    </row>
    <row r="79" spans="2:23" s="336" customFormat="1" x14ac:dyDescent="0.35">
      <c r="I79" s="429"/>
      <c r="J79" s="429"/>
      <c r="K79" s="429"/>
    </row>
    <row r="80" spans="2:23" s="336" customFormat="1" x14ac:dyDescent="0.35">
      <c r="I80" s="429"/>
      <c r="J80" s="429"/>
      <c r="K80" s="429"/>
    </row>
    <row r="81" spans="9:11" s="336" customFormat="1" x14ac:dyDescent="0.35">
      <c r="I81" s="429"/>
      <c r="J81" s="429"/>
      <c r="K81" s="429"/>
    </row>
    <row r="82" spans="9:11" s="336" customFormat="1" x14ac:dyDescent="0.35">
      <c r="I82" s="429"/>
      <c r="J82" s="429"/>
      <c r="K82" s="429"/>
    </row>
    <row r="83" spans="9:11" s="336" customFormat="1" x14ac:dyDescent="0.35">
      <c r="I83" s="429"/>
      <c r="J83" s="429"/>
      <c r="K83" s="429"/>
    </row>
    <row r="84" spans="9:11" s="336" customFormat="1" x14ac:dyDescent="0.35">
      <c r="I84" s="429"/>
      <c r="J84" s="429"/>
      <c r="K84" s="429"/>
    </row>
    <row r="85" spans="9:11" s="336" customFormat="1" x14ac:dyDescent="0.35">
      <c r="I85" s="429"/>
      <c r="J85" s="429"/>
      <c r="K85" s="429"/>
    </row>
    <row r="86" spans="9:11" s="336" customFormat="1" x14ac:dyDescent="0.35">
      <c r="I86" s="429"/>
      <c r="J86" s="429"/>
      <c r="K86" s="429"/>
    </row>
    <row r="87" spans="9:11" s="336" customFormat="1" x14ac:dyDescent="0.35">
      <c r="I87" s="429"/>
      <c r="J87" s="429"/>
      <c r="K87" s="429"/>
    </row>
    <row r="88" spans="9:11" s="336" customFormat="1" x14ac:dyDescent="0.35">
      <c r="I88" s="429"/>
      <c r="J88" s="429"/>
      <c r="K88" s="429"/>
    </row>
    <row r="89" spans="9:11" s="336" customFormat="1" x14ac:dyDescent="0.35">
      <c r="I89" s="429"/>
      <c r="J89" s="429"/>
      <c r="K89" s="429"/>
    </row>
    <row r="90" spans="9:11" s="336" customFormat="1" x14ac:dyDescent="0.35">
      <c r="I90" s="429"/>
      <c r="J90" s="429"/>
      <c r="K90" s="429"/>
    </row>
    <row r="91" spans="9:11" s="336" customFormat="1" x14ac:dyDescent="0.35">
      <c r="I91" s="429"/>
      <c r="J91" s="429"/>
      <c r="K91" s="429"/>
    </row>
    <row r="92" spans="9:11" s="336" customFormat="1" x14ac:dyDescent="0.35">
      <c r="I92" s="429"/>
      <c r="J92" s="429"/>
      <c r="K92" s="429"/>
    </row>
    <row r="93" spans="9:11" s="336" customFormat="1" x14ac:dyDescent="0.35">
      <c r="I93" s="429"/>
      <c r="J93" s="429"/>
      <c r="K93" s="429"/>
    </row>
    <row r="94" spans="9:11" s="336" customFormat="1" x14ac:dyDescent="0.35">
      <c r="I94" s="429"/>
      <c r="J94" s="429"/>
      <c r="K94" s="429"/>
    </row>
    <row r="95" spans="9:11" s="336" customFormat="1" x14ac:dyDescent="0.35">
      <c r="I95" s="429"/>
      <c r="J95" s="429"/>
      <c r="K95" s="429"/>
    </row>
    <row r="96" spans="9:11" s="336" customFormat="1" x14ac:dyDescent="0.35">
      <c r="I96" s="429"/>
      <c r="J96" s="429"/>
      <c r="K96" s="429"/>
    </row>
    <row r="97" spans="9:11" s="336" customFormat="1" x14ac:dyDescent="0.35">
      <c r="I97" s="429"/>
      <c r="J97" s="429"/>
      <c r="K97" s="429"/>
    </row>
    <row r="98" spans="9:11" s="336" customFormat="1" x14ac:dyDescent="0.35">
      <c r="I98" s="429"/>
      <c r="J98" s="429"/>
      <c r="K98" s="429"/>
    </row>
    <row r="99" spans="9:11" s="336" customFormat="1" x14ac:dyDescent="0.35">
      <c r="I99" s="429"/>
      <c r="J99" s="429"/>
      <c r="K99" s="429"/>
    </row>
    <row r="100" spans="9:11" s="336" customFormat="1" x14ac:dyDescent="0.35">
      <c r="I100" s="429"/>
      <c r="J100" s="429"/>
      <c r="K100" s="429"/>
    </row>
    <row r="101" spans="9:11" s="336" customFormat="1" x14ac:dyDescent="0.35">
      <c r="I101" s="429"/>
      <c r="J101" s="429"/>
      <c r="K101" s="429"/>
    </row>
    <row r="102" spans="9:11" s="336" customFormat="1" x14ac:dyDescent="0.35">
      <c r="I102" s="429"/>
      <c r="J102" s="429"/>
      <c r="K102" s="429"/>
    </row>
    <row r="103" spans="9:11" s="336" customFormat="1" x14ac:dyDescent="0.35">
      <c r="I103" s="429"/>
      <c r="J103" s="429"/>
      <c r="K103" s="429"/>
    </row>
    <row r="104" spans="9:11" s="336" customFormat="1" x14ac:dyDescent="0.35">
      <c r="I104" s="429"/>
      <c r="J104" s="429"/>
      <c r="K104" s="429"/>
    </row>
    <row r="105" spans="9:11" s="336" customFormat="1" x14ac:dyDescent="0.35">
      <c r="I105" s="429"/>
      <c r="J105" s="429"/>
      <c r="K105" s="429"/>
    </row>
    <row r="106" spans="9:11" s="336" customFormat="1" x14ac:dyDescent="0.35">
      <c r="I106" s="429"/>
      <c r="J106" s="429"/>
      <c r="K106" s="429"/>
    </row>
    <row r="107" spans="9:11" s="336" customFormat="1" x14ac:dyDescent="0.35">
      <c r="I107" s="429"/>
      <c r="J107" s="429"/>
      <c r="K107" s="429"/>
    </row>
    <row r="108" spans="9:11" s="336" customFormat="1" x14ac:dyDescent="0.35">
      <c r="I108" s="429"/>
      <c r="J108" s="429"/>
      <c r="K108" s="429"/>
    </row>
    <row r="109" spans="9:11" s="336" customFormat="1" x14ac:dyDescent="0.35">
      <c r="I109" s="429"/>
      <c r="J109" s="429"/>
      <c r="K109" s="429"/>
    </row>
    <row r="110" spans="9:11" s="336" customFormat="1" x14ac:dyDescent="0.35">
      <c r="I110" s="429"/>
      <c r="J110" s="429"/>
      <c r="K110" s="429"/>
    </row>
    <row r="111" spans="9:11" s="336" customFormat="1" x14ac:dyDescent="0.35">
      <c r="I111" s="429"/>
      <c r="J111" s="429"/>
      <c r="K111" s="429"/>
    </row>
    <row r="112" spans="9:11" s="336" customFormat="1" x14ac:dyDescent="0.35">
      <c r="I112" s="429"/>
      <c r="J112" s="429"/>
      <c r="K112" s="429"/>
    </row>
    <row r="113" spans="9:11" s="336" customFormat="1" x14ac:dyDescent="0.35">
      <c r="I113" s="429"/>
      <c r="J113" s="429"/>
      <c r="K113" s="429"/>
    </row>
    <row r="114" spans="9:11" s="336" customFormat="1" x14ac:dyDescent="0.35">
      <c r="I114" s="429"/>
      <c r="J114" s="429"/>
      <c r="K114" s="429"/>
    </row>
    <row r="115" spans="9:11" s="336" customFormat="1" x14ac:dyDescent="0.35">
      <c r="I115" s="429"/>
      <c r="J115" s="429"/>
      <c r="K115" s="429"/>
    </row>
    <row r="116" spans="9:11" s="336" customFormat="1" x14ac:dyDescent="0.35">
      <c r="I116" s="429"/>
      <c r="J116" s="429"/>
      <c r="K116" s="429"/>
    </row>
    <row r="117" spans="9:11" s="336" customFormat="1" x14ac:dyDescent="0.35">
      <c r="I117" s="429"/>
      <c r="J117" s="429"/>
      <c r="K117" s="429"/>
    </row>
    <row r="118" spans="9:11" s="336" customFormat="1" x14ac:dyDescent="0.35">
      <c r="I118" s="429"/>
      <c r="J118" s="429"/>
      <c r="K118" s="429"/>
    </row>
    <row r="119" spans="9:11" s="336" customFormat="1" x14ac:dyDescent="0.35">
      <c r="I119" s="429"/>
      <c r="J119" s="429"/>
      <c r="K119" s="429"/>
    </row>
    <row r="120" spans="9:11" s="336" customFormat="1" x14ac:dyDescent="0.35">
      <c r="I120" s="429"/>
      <c r="J120" s="429"/>
      <c r="K120" s="429"/>
    </row>
    <row r="121" spans="9:11" s="336" customFormat="1" x14ac:dyDescent="0.35">
      <c r="I121" s="429"/>
      <c r="J121" s="429"/>
      <c r="K121" s="429"/>
    </row>
    <row r="122" spans="9:11" s="336" customFormat="1" x14ac:dyDescent="0.35">
      <c r="I122" s="429"/>
      <c r="J122" s="429"/>
      <c r="K122" s="429"/>
    </row>
    <row r="123" spans="9:11" s="336" customFormat="1" x14ac:dyDescent="0.35">
      <c r="I123" s="429"/>
      <c r="J123" s="429"/>
      <c r="K123" s="429"/>
    </row>
    <row r="124" spans="9:11" s="336" customFormat="1" x14ac:dyDescent="0.35">
      <c r="I124" s="429"/>
      <c r="J124" s="429"/>
      <c r="K124" s="429"/>
    </row>
    <row r="125" spans="9:11" s="336" customFormat="1" x14ac:dyDescent="0.35">
      <c r="I125" s="429"/>
      <c r="J125" s="429"/>
      <c r="K125" s="429"/>
    </row>
  </sheetData>
  <mergeCells count="9">
    <mergeCell ref="B26:V26"/>
    <mergeCell ref="T33:V33"/>
    <mergeCell ref="B33:B34"/>
    <mergeCell ref="C33:C34"/>
    <mergeCell ref="B55:V55"/>
    <mergeCell ref="B41:V41"/>
    <mergeCell ref="T47:V47"/>
    <mergeCell ref="B47:B48"/>
    <mergeCell ref="C47:C48"/>
  </mergeCells>
  <printOptions horizontalCentered="1" verticalCentered="1"/>
  <pageMargins left="0.39370078740157483" right="0.39370078740157483" top="0.78740157480314965" bottom="0.31496062992125984" header="0.51181102362204722" footer="0.31496062992125984"/>
  <pageSetup paperSize="9" scale="79" orientation="landscape" r:id="rId1"/>
  <headerFooter alignWithMargins="0">
    <oddHeader>&amp;L&amp;"Arial,Standard"&amp;9BLE (BZL Referat 624)&amp;R&amp;"Arial,Fett"&amp;9Anlage 2&amp;"Arial,Standard"
&amp;D</oddHeader>
  </headerFooter>
  <rowBreaks count="1" manualBreakCount="1">
    <brk id="30" max="2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BG28"/>
  <sheetViews>
    <sheetView zoomScaleNormal="100" workbookViewId="0"/>
  </sheetViews>
  <sheetFormatPr baseColWidth="10" defaultRowHeight="16.5" x14ac:dyDescent="0.35"/>
  <cols>
    <col min="1" max="1" width="24.5" style="274" customWidth="1"/>
    <col min="2" max="2" width="8.1640625" style="274" customWidth="1"/>
    <col min="3" max="10" width="7.5" style="274" customWidth="1"/>
    <col min="11" max="12" width="7.83203125" style="274" customWidth="1"/>
    <col min="13" max="13" width="6.83203125" style="274" customWidth="1"/>
    <col min="14" max="21" width="6.6640625" style="274" customWidth="1"/>
    <col min="22" max="22" width="9.33203125" style="274" customWidth="1"/>
    <col min="23" max="30" width="8.33203125" style="274" customWidth="1"/>
    <col min="31" max="39" width="6.6640625" style="274" customWidth="1"/>
    <col min="40" max="40" width="6.83203125" style="274" customWidth="1"/>
    <col min="41" max="16384" width="12" style="274"/>
  </cols>
  <sheetData>
    <row r="1" spans="1:53" ht="15.75" customHeight="1" x14ac:dyDescent="0.35">
      <c r="A1" s="551" t="s">
        <v>127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473"/>
    </row>
    <row r="2" spans="1:53" s="276" customFormat="1" ht="44.25" customHeight="1" x14ac:dyDescent="0.35">
      <c r="A2" s="468"/>
      <c r="B2" s="583" t="s">
        <v>119</v>
      </c>
      <c r="C2" s="584"/>
      <c r="D2" s="584"/>
      <c r="E2" s="584"/>
      <c r="F2" s="584"/>
      <c r="G2" s="584"/>
      <c r="H2" s="584"/>
      <c r="I2" s="584"/>
      <c r="J2" s="585"/>
      <c r="K2" s="586" t="s">
        <v>137</v>
      </c>
      <c r="L2" s="587"/>
      <c r="M2" s="586" t="s">
        <v>118</v>
      </c>
      <c r="N2" s="586"/>
      <c r="O2" s="586"/>
      <c r="P2" s="586"/>
      <c r="Q2" s="586"/>
      <c r="R2" s="586"/>
      <c r="S2" s="586"/>
      <c r="T2" s="586"/>
      <c r="U2" s="586"/>
      <c r="V2" s="587" t="s">
        <v>120</v>
      </c>
      <c r="W2" s="587"/>
      <c r="X2" s="587"/>
      <c r="Y2" s="587"/>
      <c r="Z2" s="587"/>
      <c r="AA2" s="587"/>
      <c r="AB2" s="587"/>
      <c r="AC2" s="587"/>
      <c r="AD2" s="587"/>
      <c r="AE2" s="586" t="s">
        <v>121</v>
      </c>
      <c r="AF2" s="587"/>
      <c r="AG2" s="587"/>
      <c r="AH2" s="587"/>
      <c r="AI2" s="587"/>
      <c r="AJ2" s="587"/>
      <c r="AK2" s="587"/>
      <c r="AL2" s="587"/>
      <c r="AM2" s="587"/>
    </row>
    <row r="3" spans="1:53" s="276" customFormat="1" ht="14.25" customHeight="1" x14ac:dyDescent="0.35">
      <c r="A3" s="475" t="s">
        <v>0</v>
      </c>
      <c r="B3" s="474">
        <v>2017</v>
      </c>
      <c r="C3" s="474">
        <v>2018</v>
      </c>
      <c r="D3" s="474">
        <v>2019</v>
      </c>
      <c r="E3" s="474">
        <v>2020</v>
      </c>
      <c r="F3" s="526">
        <v>2021</v>
      </c>
      <c r="G3" s="474">
        <v>2022</v>
      </c>
      <c r="H3" s="474">
        <v>2023</v>
      </c>
      <c r="I3" s="474">
        <v>2024</v>
      </c>
      <c r="J3" s="474">
        <v>2025</v>
      </c>
      <c r="K3" s="526" t="s">
        <v>23</v>
      </c>
      <c r="L3" s="526" t="s">
        <v>24</v>
      </c>
      <c r="M3" s="474">
        <v>2017</v>
      </c>
      <c r="N3" s="474">
        <v>2018</v>
      </c>
      <c r="O3" s="474">
        <v>2019</v>
      </c>
      <c r="P3" s="474">
        <v>2020</v>
      </c>
      <c r="Q3" s="526">
        <v>2021</v>
      </c>
      <c r="R3" s="474">
        <v>2022</v>
      </c>
      <c r="S3" s="474">
        <v>2023</v>
      </c>
      <c r="T3" s="474">
        <v>2024</v>
      </c>
      <c r="U3" s="474">
        <v>2025</v>
      </c>
      <c r="V3" s="474">
        <v>2017</v>
      </c>
      <c r="W3" s="474">
        <v>2018</v>
      </c>
      <c r="X3" s="474">
        <v>2019</v>
      </c>
      <c r="Y3" s="474">
        <v>2020</v>
      </c>
      <c r="Z3" s="526">
        <v>2021</v>
      </c>
      <c r="AA3" s="474">
        <v>2022</v>
      </c>
      <c r="AB3" s="474">
        <v>2023</v>
      </c>
      <c r="AC3" s="474">
        <v>2024</v>
      </c>
      <c r="AD3" s="474">
        <v>2025</v>
      </c>
      <c r="AE3" s="474">
        <v>2017</v>
      </c>
      <c r="AF3" s="474">
        <v>2018</v>
      </c>
      <c r="AG3" s="474">
        <v>2019</v>
      </c>
      <c r="AH3" s="474">
        <v>2020</v>
      </c>
      <c r="AI3" s="526">
        <v>2021</v>
      </c>
      <c r="AJ3" s="474">
        <v>2022</v>
      </c>
      <c r="AK3" s="474">
        <v>2023</v>
      </c>
      <c r="AL3" s="474">
        <v>2024</v>
      </c>
      <c r="AM3" s="474">
        <v>2025</v>
      </c>
      <c r="AT3" s="561"/>
      <c r="AU3" s="561"/>
      <c r="AV3" s="561"/>
      <c r="AW3" s="561"/>
      <c r="AX3" s="561"/>
      <c r="AY3" s="561"/>
      <c r="AZ3" s="561"/>
      <c r="BA3" s="561"/>
    </row>
    <row r="4" spans="1:53" s="276" customFormat="1" ht="13.5" customHeight="1" x14ac:dyDescent="0.35">
      <c r="A4" s="475" t="s">
        <v>3</v>
      </c>
      <c r="B4" s="476">
        <v>1566</v>
      </c>
      <c r="C4" s="477">
        <v>1449</v>
      </c>
      <c r="D4" s="477">
        <v>1482</v>
      </c>
      <c r="E4" s="477">
        <v>1509</v>
      </c>
      <c r="F4" s="477">
        <v>1584</v>
      </c>
      <c r="G4" s="478">
        <v>1425</v>
      </c>
      <c r="H4" s="478">
        <v>1410</v>
      </c>
      <c r="I4" s="478">
        <v>1470</v>
      </c>
      <c r="J4" s="478">
        <v>1374</v>
      </c>
      <c r="K4" s="479">
        <v>-96</v>
      </c>
      <c r="L4" s="480">
        <v>-6.462585034013606</v>
      </c>
      <c r="M4" s="481">
        <v>11.429822640683161</v>
      </c>
      <c r="N4" s="482">
        <v>10.762032085561497</v>
      </c>
      <c r="O4" s="482">
        <v>11.086175942549371</v>
      </c>
      <c r="P4" s="482">
        <v>11.187722419928825</v>
      </c>
      <c r="Q4" s="482">
        <v>11.118130132659507</v>
      </c>
      <c r="R4" s="482">
        <v>10.703019378098242</v>
      </c>
      <c r="S4" s="482">
        <v>10.230735742272529</v>
      </c>
      <c r="T4" s="482">
        <v>10.740903112669882</v>
      </c>
      <c r="U4" s="483">
        <v>10.032858707557503</v>
      </c>
      <c r="V4" s="484">
        <v>74655</v>
      </c>
      <c r="W4" s="484">
        <v>75312</v>
      </c>
      <c r="X4" s="484">
        <v>74079</v>
      </c>
      <c r="Y4" s="484">
        <v>66477</v>
      </c>
      <c r="Z4" s="484">
        <v>65973</v>
      </c>
      <c r="AA4" s="484">
        <v>65847</v>
      </c>
      <c r="AB4" s="484">
        <v>69249</v>
      </c>
      <c r="AC4" s="484">
        <v>69963</v>
      </c>
      <c r="AD4" s="485">
        <v>68001</v>
      </c>
      <c r="AE4" s="482">
        <v>2.0976491862567812</v>
      </c>
      <c r="AF4" s="482">
        <v>1.9239961759082218</v>
      </c>
      <c r="AG4" s="482">
        <v>2.000566962297007</v>
      </c>
      <c r="AH4" s="482">
        <v>2.2699580305970488</v>
      </c>
      <c r="AI4" s="482">
        <v>2.4009822199990905</v>
      </c>
      <c r="AJ4" s="482">
        <v>2.1641077042234271</v>
      </c>
      <c r="AK4" s="482">
        <v>2.0361304856387816</v>
      </c>
      <c r="AL4" s="482">
        <v>2.1011105870245701</v>
      </c>
      <c r="AM4" s="483">
        <v>2.0205585211982178</v>
      </c>
      <c r="AN4" s="559"/>
      <c r="AS4" s="560"/>
      <c r="AT4" s="560"/>
      <c r="AU4" s="560"/>
      <c r="AV4" s="560"/>
      <c r="AW4" s="560"/>
      <c r="AX4" s="560"/>
      <c r="AY4" s="560"/>
      <c r="AZ4" s="560"/>
      <c r="BA4" s="560"/>
    </row>
    <row r="5" spans="1:53" s="276" customFormat="1" ht="13.5" customHeight="1" x14ac:dyDescent="0.35">
      <c r="A5" s="486" t="s">
        <v>4</v>
      </c>
      <c r="B5" s="487">
        <v>2175</v>
      </c>
      <c r="C5" s="478">
        <v>2268</v>
      </c>
      <c r="D5" s="478">
        <v>2052</v>
      </c>
      <c r="E5" s="478">
        <v>2178</v>
      </c>
      <c r="F5" s="478">
        <v>2226</v>
      </c>
      <c r="G5" s="478">
        <v>2070</v>
      </c>
      <c r="H5" s="478">
        <v>2031</v>
      </c>
      <c r="I5" s="478">
        <v>2079</v>
      </c>
      <c r="J5" s="478">
        <v>2100</v>
      </c>
      <c r="K5" s="479">
        <v>21</v>
      </c>
      <c r="L5" s="480">
        <v>1.0582010582010581</v>
      </c>
      <c r="M5" s="488">
        <v>15.874753667615503</v>
      </c>
      <c r="N5" s="489">
        <v>16.844919786096256</v>
      </c>
      <c r="O5" s="489">
        <v>15.350089766606823</v>
      </c>
      <c r="P5" s="489">
        <v>16.147686832740213</v>
      </c>
      <c r="Q5" s="489">
        <v>15.624341966729839</v>
      </c>
      <c r="R5" s="489">
        <v>15.547543938711131</v>
      </c>
      <c r="S5" s="489">
        <v>14.736612973443622</v>
      </c>
      <c r="T5" s="489">
        <v>15.190705830775975</v>
      </c>
      <c r="U5" s="490">
        <v>15.334063526834612</v>
      </c>
      <c r="V5" s="388">
        <v>92529</v>
      </c>
      <c r="W5" s="388">
        <v>95433</v>
      </c>
      <c r="X5" s="388">
        <v>92706</v>
      </c>
      <c r="Y5" s="388">
        <v>83751</v>
      </c>
      <c r="Z5" s="388">
        <v>81897</v>
      </c>
      <c r="AA5" s="388">
        <v>82239</v>
      </c>
      <c r="AB5" s="388">
        <v>86082</v>
      </c>
      <c r="AC5" s="388">
        <v>85596</v>
      </c>
      <c r="AD5" s="491">
        <v>84687</v>
      </c>
      <c r="AE5" s="489">
        <v>2.3506144019712738</v>
      </c>
      <c r="AF5" s="489">
        <v>2.3765364182201125</v>
      </c>
      <c r="AG5" s="489">
        <v>2.2134489677043558</v>
      </c>
      <c r="AH5" s="489">
        <v>2.6005659633914817</v>
      </c>
      <c r="AI5" s="489">
        <v>2.7180482801567822</v>
      </c>
      <c r="AJ5" s="489">
        <v>2.5170539525042863</v>
      </c>
      <c r="AK5" s="489">
        <v>2.3593782672335681</v>
      </c>
      <c r="AL5" s="489">
        <v>2.4288518155053973</v>
      </c>
      <c r="AM5" s="490">
        <v>2.4797194374579332</v>
      </c>
      <c r="AN5" s="559"/>
      <c r="AS5" s="560"/>
      <c r="AT5" s="560"/>
      <c r="AU5" s="560"/>
      <c r="AV5" s="560"/>
      <c r="AW5" s="560"/>
      <c r="AX5" s="560"/>
      <c r="AY5" s="560"/>
      <c r="AZ5" s="560"/>
      <c r="BA5" s="560"/>
    </row>
    <row r="6" spans="1:53" s="276" customFormat="1" ht="13.5" customHeight="1" x14ac:dyDescent="0.35">
      <c r="A6" s="486" t="s">
        <v>5</v>
      </c>
      <c r="B6" s="487">
        <v>225</v>
      </c>
      <c r="C6" s="478">
        <v>255</v>
      </c>
      <c r="D6" s="478">
        <v>243</v>
      </c>
      <c r="E6" s="478">
        <v>237</v>
      </c>
      <c r="F6" s="478">
        <v>264</v>
      </c>
      <c r="G6" s="478">
        <v>225</v>
      </c>
      <c r="H6" s="478">
        <v>243</v>
      </c>
      <c r="I6" s="478">
        <v>228</v>
      </c>
      <c r="J6" s="478">
        <v>249</v>
      </c>
      <c r="K6" s="479">
        <v>21</v>
      </c>
      <c r="L6" s="480">
        <v>9.6491228070175428</v>
      </c>
      <c r="M6" s="488">
        <v>1.6422158966498797</v>
      </c>
      <c r="N6" s="489">
        <v>1.893939393939394</v>
      </c>
      <c r="O6" s="489">
        <v>1.8177737881508078</v>
      </c>
      <c r="P6" s="489">
        <v>1.7571174377224199</v>
      </c>
      <c r="Q6" s="489">
        <v>1.8530216887765845</v>
      </c>
      <c r="R6" s="489">
        <v>1.6899504281207751</v>
      </c>
      <c r="S6" s="489">
        <v>1.7631693513278188</v>
      </c>
      <c r="T6" s="489">
        <v>1.6659359929855326</v>
      </c>
      <c r="U6" s="490">
        <v>1.8181818181818181</v>
      </c>
      <c r="V6" s="388">
        <v>16122</v>
      </c>
      <c r="W6" s="388">
        <v>16353</v>
      </c>
      <c r="X6" s="388">
        <v>15981</v>
      </c>
      <c r="Y6" s="388">
        <v>13716</v>
      </c>
      <c r="Z6" s="388">
        <v>14427</v>
      </c>
      <c r="AA6" s="388">
        <v>14709</v>
      </c>
      <c r="AB6" s="388">
        <v>14643</v>
      </c>
      <c r="AC6" s="388">
        <v>14595</v>
      </c>
      <c r="AD6" s="491">
        <v>14667</v>
      </c>
      <c r="AE6" s="489">
        <v>1.3956084852995907</v>
      </c>
      <c r="AF6" s="489">
        <v>1.559346908824069</v>
      </c>
      <c r="AG6" s="489">
        <v>1.5205556598460672</v>
      </c>
      <c r="AH6" s="489">
        <v>1.7279090113735782</v>
      </c>
      <c r="AI6" s="489">
        <v>1.8299022665834892</v>
      </c>
      <c r="AJ6" s="489">
        <v>1.529675708749745</v>
      </c>
      <c r="AK6" s="489">
        <v>1.6594960049170251</v>
      </c>
      <c r="AL6" s="489">
        <v>1.5621788283658786</v>
      </c>
      <c r="AM6" s="490">
        <v>1.6976886888934342</v>
      </c>
      <c r="AN6" s="559"/>
      <c r="AS6" s="560"/>
      <c r="AT6" s="560"/>
      <c r="AU6" s="560"/>
      <c r="AV6" s="560"/>
      <c r="AW6" s="560"/>
      <c r="AX6" s="560"/>
      <c r="AY6" s="560"/>
      <c r="AZ6" s="560"/>
      <c r="BA6" s="560"/>
    </row>
    <row r="7" spans="1:53" s="276" customFormat="1" ht="13.5" customHeight="1" x14ac:dyDescent="0.35">
      <c r="A7" s="486" t="s">
        <v>6</v>
      </c>
      <c r="B7" s="487">
        <v>480</v>
      </c>
      <c r="C7" s="478">
        <v>447</v>
      </c>
      <c r="D7" s="478">
        <v>495</v>
      </c>
      <c r="E7" s="478">
        <v>468</v>
      </c>
      <c r="F7" s="478">
        <v>486</v>
      </c>
      <c r="G7" s="478">
        <v>483</v>
      </c>
      <c r="H7" s="478">
        <v>423</v>
      </c>
      <c r="I7" s="478">
        <v>519</v>
      </c>
      <c r="J7" s="478">
        <v>465</v>
      </c>
      <c r="K7" s="479">
        <v>-54</v>
      </c>
      <c r="L7" s="480">
        <v>-10.404624277456648</v>
      </c>
      <c r="M7" s="488">
        <v>3.5033939128530762</v>
      </c>
      <c r="N7" s="489">
        <v>3.319964349376114</v>
      </c>
      <c r="O7" s="489">
        <v>3.7028725314183122</v>
      </c>
      <c r="P7" s="489">
        <v>3.4697508896797151</v>
      </c>
      <c r="Q7" s="489">
        <v>3.4112444725205306</v>
      </c>
      <c r="R7" s="489">
        <v>3.6277602523659307</v>
      </c>
      <c r="S7" s="489">
        <v>3.0692207226817589</v>
      </c>
      <c r="T7" s="489">
        <v>3.7921964050854888</v>
      </c>
      <c r="U7" s="490">
        <v>3.3953997809419496</v>
      </c>
      <c r="V7" s="388">
        <v>10431</v>
      </c>
      <c r="W7" s="388">
        <v>10704</v>
      </c>
      <c r="X7" s="388">
        <v>10533</v>
      </c>
      <c r="Y7" s="388">
        <v>9903</v>
      </c>
      <c r="Z7" s="388">
        <v>10335</v>
      </c>
      <c r="AA7" s="388">
        <v>10290</v>
      </c>
      <c r="AB7" s="388">
        <v>10812</v>
      </c>
      <c r="AC7" s="388">
        <v>11004</v>
      </c>
      <c r="AD7" s="491">
        <v>10941</v>
      </c>
      <c r="AE7" s="489">
        <v>4.6016681046879491</v>
      </c>
      <c r="AF7" s="489">
        <v>4.1760089686098656</v>
      </c>
      <c r="AG7" s="489">
        <v>4.6995158074622614</v>
      </c>
      <c r="AH7" s="489">
        <v>4.7258406543471674</v>
      </c>
      <c r="AI7" s="489">
        <v>4.7024673439767781</v>
      </c>
      <c r="AJ7" s="489">
        <v>4.6938775510204085</v>
      </c>
      <c r="AK7" s="489">
        <v>3.9123196448390676</v>
      </c>
      <c r="AL7" s="489">
        <v>4.7164667393675028</v>
      </c>
      <c r="AM7" s="490">
        <v>4.2500685494927337</v>
      </c>
      <c r="AN7" s="559"/>
      <c r="AS7" s="560"/>
      <c r="AT7" s="560"/>
      <c r="AU7" s="560"/>
      <c r="AV7" s="560"/>
      <c r="AW7" s="560"/>
      <c r="AX7" s="560"/>
      <c r="AY7" s="560"/>
      <c r="AZ7" s="560"/>
      <c r="BA7" s="560"/>
    </row>
    <row r="8" spans="1:53" s="276" customFormat="1" ht="13.5" customHeight="1" x14ac:dyDescent="0.35">
      <c r="A8" s="486" t="s">
        <v>7</v>
      </c>
      <c r="B8" s="487">
        <v>48</v>
      </c>
      <c r="C8" s="478">
        <v>60</v>
      </c>
      <c r="D8" s="478">
        <v>48</v>
      </c>
      <c r="E8" s="478">
        <v>72</v>
      </c>
      <c r="F8" s="478">
        <v>54</v>
      </c>
      <c r="G8" s="478">
        <v>45</v>
      </c>
      <c r="H8" s="478">
        <v>84</v>
      </c>
      <c r="I8" s="478">
        <v>102</v>
      </c>
      <c r="J8" s="478">
        <v>111</v>
      </c>
      <c r="K8" s="479">
        <v>9</v>
      </c>
      <c r="L8" s="480">
        <v>7.8431372549019605</v>
      </c>
      <c r="M8" s="488">
        <v>0.35033939128530767</v>
      </c>
      <c r="N8" s="489">
        <v>0.44563279857397503</v>
      </c>
      <c r="O8" s="489">
        <v>0.35906642728904847</v>
      </c>
      <c r="P8" s="489">
        <v>0.53380782918149461</v>
      </c>
      <c r="Q8" s="489">
        <v>0.37902716361339228</v>
      </c>
      <c r="R8" s="489">
        <v>0.337990085624155</v>
      </c>
      <c r="S8" s="489">
        <v>0.60949063996517194</v>
      </c>
      <c r="T8" s="489">
        <v>0.74528715475668561</v>
      </c>
      <c r="U8" s="490">
        <v>0.81051478641840091</v>
      </c>
      <c r="V8" s="388">
        <v>5910</v>
      </c>
      <c r="W8" s="388">
        <v>5859</v>
      </c>
      <c r="X8" s="388">
        <v>5778</v>
      </c>
      <c r="Y8" s="388">
        <v>5178</v>
      </c>
      <c r="Z8" s="388">
        <v>5316</v>
      </c>
      <c r="AA8" s="388">
        <v>5304</v>
      </c>
      <c r="AB8" s="388">
        <v>5535</v>
      </c>
      <c r="AC8" s="388">
        <v>5517</v>
      </c>
      <c r="AD8" s="491">
        <v>5460</v>
      </c>
      <c r="AE8" s="489">
        <v>0.81218274111675126</v>
      </c>
      <c r="AF8" s="489">
        <v>1.0240655401945724</v>
      </c>
      <c r="AG8" s="489">
        <v>0.83073727933541019</v>
      </c>
      <c r="AH8" s="489">
        <v>1.3904982618771726</v>
      </c>
      <c r="AI8" s="489">
        <v>1.0158013544018059</v>
      </c>
      <c r="AJ8" s="489">
        <v>0.84841628959276016</v>
      </c>
      <c r="AK8" s="489">
        <v>1.5176151761517616</v>
      </c>
      <c r="AL8" s="489">
        <v>1.8488308863512779</v>
      </c>
      <c r="AM8" s="490">
        <v>2.0329670329670328</v>
      </c>
      <c r="AN8" s="559"/>
      <c r="AS8" s="560"/>
      <c r="AT8" s="560"/>
      <c r="AU8" s="560"/>
      <c r="AV8" s="560"/>
      <c r="AW8" s="560"/>
      <c r="AX8" s="560"/>
      <c r="AY8" s="560"/>
      <c r="AZ8" s="560"/>
      <c r="BA8" s="560"/>
    </row>
    <row r="9" spans="1:53" s="276" customFormat="1" ht="13.5" customHeight="1" x14ac:dyDescent="0.35">
      <c r="A9" s="486" t="s">
        <v>8</v>
      </c>
      <c r="B9" s="487">
        <v>150</v>
      </c>
      <c r="C9" s="478">
        <v>144</v>
      </c>
      <c r="D9" s="478">
        <v>156</v>
      </c>
      <c r="E9" s="478">
        <v>180</v>
      </c>
      <c r="F9" s="478">
        <v>162</v>
      </c>
      <c r="G9" s="478">
        <v>150</v>
      </c>
      <c r="H9" s="478">
        <v>150</v>
      </c>
      <c r="I9" s="478">
        <v>144</v>
      </c>
      <c r="J9" s="478">
        <v>144</v>
      </c>
      <c r="K9" s="570">
        <v>0</v>
      </c>
      <c r="L9" s="480">
        <v>-0.69444444444444442</v>
      </c>
      <c r="M9" s="488">
        <v>1.0948105977665863</v>
      </c>
      <c r="N9" s="489">
        <v>1.0695187165775402</v>
      </c>
      <c r="O9" s="489">
        <v>1.1669658886894076</v>
      </c>
      <c r="P9" s="489">
        <v>1.3345195729537367</v>
      </c>
      <c r="Q9" s="489">
        <v>1.137081490840177</v>
      </c>
      <c r="R9" s="489">
        <v>1.1266336187471835</v>
      </c>
      <c r="S9" s="489">
        <v>1.0883761427949499</v>
      </c>
      <c r="T9" s="489">
        <v>1.052170100832968</v>
      </c>
      <c r="U9" s="490">
        <v>1.0514786418400877</v>
      </c>
      <c r="V9" s="388">
        <v>13431</v>
      </c>
      <c r="W9" s="388">
        <v>13389</v>
      </c>
      <c r="X9" s="388">
        <v>13479</v>
      </c>
      <c r="Y9" s="388">
        <v>11661</v>
      </c>
      <c r="Z9" s="388">
        <v>11559</v>
      </c>
      <c r="AA9" s="388">
        <v>11193</v>
      </c>
      <c r="AB9" s="388">
        <v>11880</v>
      </c>
      <c r="AC9" s="388">
        <v>11586</v>
      </c>
      <c r="AD9" s="491">
        <v>11682</v>
      </c>
      <c r="AE9" s="489">
        <v>1.1168192986374805</v>
      </c>
      <c r="AF9" s="489">
        <v>1.0755097468070804</v>
      </c>
      <c r="AG9" s="489">
        <v>1.1573558869352325</v>
      </c>
      <c r="AH9" s="489">
        <v>1.5436068947774633</v>
      </c>
      <c r="AI9" s="489">
        <v>1.4015053205294576</v>
      </c>
      <c r="AJ9" s="489">
        <v>1.3401232913428036</v>
      </c>
      <c r="AK9" s="489">
        <v>1.2626262626262625</v>
      </c>
      <c r="AL9" s="489">
        <v>1.2428793371310203</v>
      </c>
      <c r="AM9" s="490">
        <v>1.2326656394453004</v>
      </c>
      <c r="AN9" s="559"/>
      <c r="AS9" s="560"/>
      <c r="AT9" s="560"/>
      <c r="AU9" s="560"/>
      <c r="AV9" s="560"/>
      <c r="AW9" s="560"/>
      <c r="AX9" s="560"/>
      <c r="AY9" s="560"/>
      <c r="AZ9" s="560"/>
      <c r="BA9" s="560"/>
    </row>
    <row r="10" spans="1:53" s="276" customFormat="1" ht="13.5" customHeight="1" x14ac:dyDescent="0.35">
      <c r="A10" s="486" t="s">
        <v>20</v>
      </c>
      <c r="B10" s="487">
        <v>714</v>
      </c>
      <c r="C10" s="478">
        <v>702</v>
      </c>
      <c r="D10" s="478">
        <v>735</v>
      </c>
      <c r="E10" s="478">
        <v>741</v>
      </c>
      <c r="F10" s="478">
        <v>771</v>
      </c>
      <c r="G10" s="478">
        <v>714</v>
      </c>
      <c r="H10" s="478">
        <v>705</v>
      </c>
      <c r="I10" s="478">
        <v>660</v>
      </c>
      <c r="J10" s="478">
        <v>672</v>
      </c>
      <c r="K10" s="479">
        <v>12</v>
      </c>
      <c r="L10" s="480">
        <v>1.6641452344931922</v>
      </c>
      <c r="M10" s="488">
        <v>5.2112984453689508</v>
      </c>
      <c r="N10" s="489">
        <v>5.213903743315508</v>
      </c>
      <c r="O10" s="489">
        <v>5.498204667863555</v>
      </c>
      <c r="P10" s="489">
        <v>5.4937722419928825</v>
      </c>
      <c r="Q10" s="489">
        <v>5.411665613813434</v>
      </c>
      <c r="R10" s="489">
        <v>5.3627760252365935</v>
      </c>
      <c r="S10" s="489">
        <v>5.1153678711362645</v>
      </c>
      <c r="T10" s="489">
        <v>4.8224462954844363</v>
      </c>
      <c r="U10" s="490">
        <v>4.9069003285870751</v>
      </c>
      <c r="V10" s="388">
        <v>37725</v>
      </c>
      <c r="W10" s="388">
        <v>38226</v>
      </c>
      <c r="X10" s="388">
        <v>38334</v>
      </c>
      <c r="Y10" s="388">
        <v>33285</v>
      </c>
      <c r="Z10" s="388">
        <v>33177</v>
      </c>
      <c r="AA10" s="388">
        <v>33831</v>
      </c>
      <c r="AB10" s="388">
        <v>35778</v>
      </c>
      <c r="AC10" s="388">
        <v>34734</v>
      </c>
      <c r="AD10" s="491">
        <v>34224</v>
      </c>
      <c r="AE10" s="489">
        <v>1.8926441351888668</v>
      </c>
      <c r="AF10" s="489">
        <v>1.8364463977397583</v>
      </c>
      <c r="AG10" s="489">
        <v>1.9173579589920176</v>
      </c>
      <c r="AH10" s="489">
        <v>2.2262280306444344</v>
      </c>
      <c r="AI10" s="489">
        <v>2.3238990867167013</v>
      </c>
      <c r="AJ10" s="489">
        <v>2.1104903786468032</v>
      </c>
      <c r="AK10" s="489">
        <v>1.9704846553748114</v>
      </c>
      <c r="AL10" s="489">
        <v>1.9001554672655034</v>
      </c>
      <c r="AM10" s="490">
        <v>1.9635343618513323</v>
      </c>
      <c r="AN10" s="559"/>
      <c r="AS10" s="560"/>
      <c r="AT10" s="560"/>
      <c r="AU10" s="560"/>
      <c r="AV10" s="560"/>
      <c r="AW10" s="560"/>
      <c r="AX10" s="560"/>
      <c r="AY10" s="560"/>
      <c r="AZ10" s="560"/>
      <c r="BA10" s="560"/>
    </row>
    <row r="11" spans="1:53" s="276" customFormat="1" ht="13.5" customHeight="1" x14ac:dyDescent="0.35">
      <c r="A11" s="486" t="s">
        <v>19</v>
      </c>
      <c r="B11" s="487">
        <v>429</v>
      </c>
      <c r="C11" s="478">
        <v>426</v>
      </c>
      <c r="D11" s="478">
        <v>438</v>
      </c>
      <c r="E11" s="478">
        <v>468</v>
      </c>
      <c r="F11" s="478">
        <v>492</v>
      </c>
      <c r="G11" s="478">
        <v>495</v>
      </c>
      <c r="H11" s="478">
        <v>477</v>
      </c>
      <c r="I11" s="478">
        <v>477</v>
      </c>
      <c r="J11" s="478">
        <v>501</v>
      </c>
      <c r="K11" s="479">
        <v>27</v>
      </c>
      <c r="L11" s="480">
        <v>5.46218487394958</v>
      </c>
      <c r="M11" s="488">
        <v>3.1311583096124371</v>
      </c>
      <c r="N11" s="489">
        <v>3.1639928698752229</v>
      </c>
      <c r="O11" s="489">
        <v>3.2764811490125672</v>
      </c>
      <c r="P11" s="489">
        <v>3.4697508896797151</v>
      </c>
      <c r="Q11" s="489">
        <v>3.4533586018109075</v>
      </c>
      <c r="R11" s="489">
        <v>3.7178909418657051</v>
      </c>
      <c r="S11" s="489">
        <v>3.4610361340879408</v>
      </c>
      <c r="T11" s="489">
        <v>3.4853134590092063</v>
      </c>
      <c r="U11" s="490">
        <v>3.6582694414019716</v>
      </c>
      <c r="V11" s="388">
        <v>7971</v>
      </c>
      <c r="W11" s="388">
        <v>8133</v>
      </c>
      <c r="X11" s="388">
        <v>8016</v>
      </c>
      <c r="Y11" s="388">
        <v>7554</v>
      </c>
      <c r="Z11" s="388">
        <v>8067</v>
      </c>
      <c r="AA11" s="388">
        <v>7998</v>
      </c>
      <c r="AB11" s="388">
        <v>8271</v>
      </c>
      <c r="AC11" s="388">
        <v>8250</v>
      </c>
      <c r="AD11" s="491">
        <v>8271</v>
      </c>
      <c r="AE11" s="489">
        <v>5.382009785472337</v>
      </c>
      <c r="AF11" s="489">
        <v>5.2379195868683146</v>
      </c>
      <c r="AG11" s="489">
        <v>5.4640718562874255</v>
      </c>
      <c r="AH11" s="489">
        <v>6.19539316918189</v>
      </c>
      <c r="AI11" s="489">
        <v>6.0989215321680925</v>
      </c>
      <c r="AJ11" s="489">
        <v>6.1890472618154542</v>
      </c>
      <c r="AK11" s="489">
        <v>5.7671381936887922</v>
      </c>
      <c r="AL11" s="489">
        <v>5.7818181818181822</v>
      </c>
      <c r="AM11" s="490">
        <v>6.0573086688429454</v>
      </c>
      <c r="AN11" s="559"/>
      <c r="AS11" s="560"/>
      <c r="AT11" s="560"/>
      <c r="AU11" s="560"/>
      <c r="AV11" s="560"/>
      <c r="AW11" s="560"/>
      <c r="AX11" s="560"/>
      <c r="AY11" s="560"/>
      <c r="AZ11" s="560"/>
      <c r="BA11" s="560"/>
    </row>
    <row r="12" spans="1:53" s="276" customFormat="1" ht="13.5" customHeight="1" x14ac:dyDescent="0.35">
      <c r="A12" s="486" t="s">
        <v>9</v>
      </c>
      <c r="B12" s="487">
        <v>2319</v>
      </c>
      <c r="C12" s="478">
        <v>2217</v>
      </c>
      <c r="D12" s="478">
        <v>2103</v>
      </c>
      <c r="E12" s="478">
        <v>2040</v>
      </c>
      <c r="F12" s="478">
        <v>2247</v>
      </c>
      <c r="G12" s="478">
        <v>2076</v>
      </c>
      <c r="H12" s="478">
        <v>2766</v>
      </c>
      <c r="I12" s="478">
        <v>2661</v>
      </c>
      <c r="J12" s="478">
        <v>2667</v>
      </c>
      <c r="K12" s="479">
        <v>6</v>
      </c>
      <c r="L12" s="480">
        <v>0.18782870022539444</v>
      </c>
      <c r="M12" s="488">
        <v>16.925771841471427</v>
      </c>
      <c r="N12" s="489">
        <v>16.466131907308377</v>
      </c>
      <c r="O12" s="489">
        <v>15.731597845601437</v>
      </c>
      <c r="P12" s="489">
        <v>15.124555160142348</v>
      </c>
      <c r="Q12" s="489">
        <v>15.771741419246156</v>
      </c>
      <c r="R12" s="489">
        <v>15.592609283461018</v>
      </c>
      <c r="S12" s="489">
        <v>20.069656073138876</v>
      </c>
      <c r="T12" s="489">
        <v>19.443226654975888</v>
      </c>
      <c r="U12" s="490">
        <v>19.474260679079958</v>
      </c>
      <c r="V12" s="388">
        <v>54702</v>
      </c>
      <c r="W12" s="388">
        <v>55641</v>
      </c>
      <c r="X12" s="388">
        <v>54192</v>
      </c>
      <c r="Y12" s="388">
        <v>46788</v>
      </c>
      <c r="Z12" s="388">
        <v>48645</v>
      </c>
      <c r="AA12" s="388">
        <v>48576</v>
      </c>
      <c r="AB12" s="388">
        <v>50379</v>
      </c>
      <c r="AC12" s="388">
        <v>50196</v>
      </c>
      <c r="AD12" s="491">
        <v>49548</v>
      </c>
      <c r="AE12" s="489">
        <v>4.2393331139629264</v>
      </c>
      <c r="AF12" s="489">
        <v>3.9844718822451068</v>
      </c>
      <c r="AG12" s="489">
        <v>3.8806465899025686</v>
      </c>
      <c r="AH12" s="489">
        <v>4.3600923313670172</v>
      </c>
      <c r="AI12" s="489">
        <v>4.6191797718162197</v>
      </c>
      <c r="AJ12" s="489">
        <v>4.2737154150197627</v>
      </c>
      <c r="AK12" s="489">
        <v>5.4903828976359197</v>
      </c>
      <c r="AL12" s="489">
        <v>5.3012192206550326</v>
      </c>
      <c r="AM12" s="490">
        <v>5.3826592395253092</v>
      </c>
      <c r="AN12" s="559"/>
      <c r="AS12" s="560"/>
      <c r="AT12" s="560"/>
      <c r="AU12" s="560"/>
      <c r="AV12" s="560"/>
      <c r="AW12" s="560"/>
      <c r="AX12" s="560"/>
      <c r="AY12" s="560"/>
      <c r="AZ12" s="560"/>
      <c r="BA12" s="560"/>
    </row>
    <row r="13" spans="1:53" s="276" customFormat="1" ht="13.5" customHeight="1" x14ac:dyDescent="0.35">
      <c r="A13" s="486" t="s">
        <v>10</v>
      </c>
      <c r="B13" s="487">
        <v>2412</v>
      </c>
      <c r="C13" s="478">
        <v>2508</v>
      </c>
      <c r="D13" s="478">
        <v>2526</v>
      </c>
      <c r="E13" s="478">
        <v>2370</v>
      </c>
      <c r="F13" s="478">
        <v>2712</v>
      </c>
      <c r="G13" s="478">
        <v>2502</v>
      </c>
      <c r="H13" s="478">
        <v>2433</v>
      </c>
      <c r="I13" s="478">
        <v>2325</v>
      </c>
      <c r="J13" s="478">
        <v>2403</v>
      </c>
      <c r="K13" s="479">
        <v>78</v>
      </c>
      <c r="L13" s="480">
        <v>3.3978494623655915</v>
      </c>
      <c r="M13" s="488">
        <v>17.60455441208671</v>
      </c>
      <c r="N13" s="489">
        <v>18.627450980392158</v>
      </c>
      <c r="O13" s="489">
        <v>18.895870736086177</v>
      </c>
      <c r="P13" s="489">
        <v>17.5711743772242</v>
      </c>
      <c r="Q13" s="489">
        <v>19.03558643925037</v>
      </c>
      <c r="R13" s="489">
        <v>18.792248760703018</v>
      </c>
      <c r="S13" s="489">
        <v>17.65346103613409</v>
      </c>
      <c r="T13" s="489">
        <v>16.988163086365628</v>
      </c>
      <c r="U13" s="490">
        <v>17.546549835706461</v>
      </c>
      <c r="V13" s="388">
        <v>116697</v>
      </c>
      <c r="W13" s="388">
        <v>118281</v>
      </c>
      <c r="X13" s="388">
        <v>118560</v>
      </c>
      <c r="Y13" s="388">
        <v>103509</v>
      </c>
      <c r="Z13" s="388">
        <v>107265</v>
      </c>
      <c r="AA13" s="388">
        <v>108759</v>
      </c>
      <c r="AB13" s="388">
        <v>108393</v>
      </c>
      <c r="AC13" s="388">
        <v>106812</v>
      </c>
      <c r="AD13" s="491">
        <v>102009</v>
      </c>
      <c r="AE13" s="489">
        <v>2.0668911797218437</v>
      </c>
      <c r="AF13" s="489">
        <v>2.1203743627463414</v>
      </c>
      <c r="AG13" s="489">
        <v>2.130566801619433</v>
      </c>
      <c r="AH13" s="489">
        <v>2.2896559719444687</v>
      </c>
      <c r="AI13" s="489">
        <v>2.528317717801706</v>
      </c>
      <c r="AJ13" s="489">
        <v>2.3004992690260115</v>
      </c>
      <c r="AK13" s="489">
        <v>2.2446098917826798</v>
      </c>
      <c r="AL13" s="489">
        <v>2.1767217166610493</v>
      </c>
      <c r="AM13" s="490">
        <v>2.3556744993088845</v>
      </c>
      <c r="AN13" s="559"/>
      <c r="AS13" s="560"/>
      <c r="AT13" s="560"/>
      <c r="AU13" s="560"/>
      <c r="AV13" s="560"/>
      <c r="AW13" s="560"/>
      <c r="AX13" s="560"/>
      <c r="AY13" s="560"/>
      <c r="AZ13" s="560"/>
      <c r="BA13" s="560"/>
    </row>
    <row r="14" spans="1:53" s="276" customFormat="1" ht="13.5" customHeight="1" x14ac:dyDescent="0.35">
      <c r="A14" s="486" t="s">
        <v>11</v>
      </c>
      <c r="B14" s="487">
        <v>732</v>
      </c>
      <c r="C14" s="478">
        <v>648</v>
      </c>
      <c r="D14" s="478">
        <v>612</v>
      </c>
      <c r="E14" s="478">
        <v>699</v>
      </c>
      <c r="F14" s="478">
        <v>669</v>
      </c>
      <c r="G14" s="478">
        <v>588</v>
      </c>
      <c r="H14" s="478">
        <v>609</v>
      </c>
      <c r="I14" s="478">
        <v>591</v>
      </c>
      <c r="J14" s="478">
        <v>519</v>
      </c>
      <c r="K14" s="479">
        <v>-72</v>
      </c>
      <c r="L14" s="480">
        <v>-12.162162162162163</v>
      </c>
      <c r="M14" s="488">
        <v>5.3426757171009411</v>
      </c>
      <c r="N14" s="489">
        <v>4.8128342245989302</v>
      </c>
      <c r="O14" s="489">
        <v>4.5780969479353679</v>
      </c>
      <c r="P14" s="489">
        <v>5.182384341637011</v>
      </c>
      <c r="Q14" s="489">
        <v>4.6957254158770265</v>
      </c>
      <c r="R14" s="489">
        <v>4.4164037854889591</v>
      </c>
      <c r="S14" s="489">
        <v>4.4188071397474964</v>
      </c>
      <c r="T14" s="489">
        <v>4.3182814555019728</v>
      </c>
      <c r="U14" s="490">
        <v>3.7897042716319826</v>
      </c>
      <c r="V14" s="388">
        <v>26169</v>
      </c>
      <c r="W14" s="388">
        <v>26226</v>
      </c>
      <c r="X14" s="388">
        <v>25797</v>
      </c>
      <c r="Y14" s="388">
        <v>23685</v>
      </c>
      <c r="Z14" s="388">
        <v>23388</v>
      </c>
      <c r="AA14" s="388">
        <v>22968</v>
      </c>
      <c r="AB14" s="388">
        <v>23454</v>
      </c>
      <c r="AC14" s="388">
        <v>22965</v>
      </c>
      <c r="AD14" s="491">
        <v>22263</v>
      </c>
      <c r="AE14" s="489">
        <v>2.7972027972027971</v>
      </c>
      <c r="AF14" s="489">
        <v>2.4708304735758406</v>
      </c>
      <c r="AG14" s="489">
        <v>2.3723688801023375</v>
      </c>
      <c r="AH14" s="489">
        <v>2.9512349588347053</v>
      </c>
      <c r="AI14" s="489">
        <v>2.8604412519240636</v>
      </c>
      <c r="AJ14" s="489">
        <v>2.5600835945663531</v>
      </c>
      <c r="AK14" s="489">
        <v>2.5965720133026351</v>
      </c>
      <c r="AL14" s="489">
        <v>2.5734813847158722</v>
      </c>
      <c r="AM14" s="490">
        <v>2.3312222072496969</v>
      </c>
      <c r="AN14" s="559"/>
      <c r="AS14" s="560"/>
      <c r="AT14" s="560"/>
      <c r="AU14" s="560"/>
      <c r="AV14" s="560"/>
      <c r="AW14" s="560"/>
      <c r="AX14" s="560"/>
      <c r="AY14" s="560"/>
      <c r="AZ14" s="560"/>
      <c r="BA14" s="560"/>
    </row>
    <row r="15" spans="1:53" s="276" customFormat="1" ht="13.5" customHeight="1" x14ac:dyDescent="0.35">
      <c r="A15" s="486" t="s">
        <v>12</v>
      </c>
      <c r="B15" s="487">
        <v>126</v>
      </c>
      <c r="C15" s="478">
        <v>132</v>
      </c>
      <c r="D15" s="478">
        <v>135</v>
      </c>
      <c r="E15" s="478">
        <v>141</v>
      </c>
      <c r="F15" s="478">
        <v>129</v>
      </c>
      <c r="G15" s="478">
        <v>117</v>
      </c>
      <c r="H15" s="478">
        <v>111</v>
      </c>
      <c r="I15" s="478">
        <v>108</v>
      </c>
      <c r="J15" s="478">
        <v>123</v>
      </c>
      <c r="K15" s="479">
        <v>18</v>
      </c>
      <c r="L15" s="480">
        <v>15.887850467289718</v>
      </c>
      <c r="M15" s="488">
        <v>0.91964090212393257</v>
      </c>
      <c r="N15" s="489">
        <v>0.98039215686274506</v>
      </c>
      <c r="O15" s="489">
        <v>1.0098743267504489</v>
      </c>
      <c r="P15" s="489">
        <v>1.0453736654804271</v>
      </c>
      <c r="Q15" s="489">
        <v>0.90545377974310381</v>
      </c>
      <c r="R15" s="489">
        <v>0.87877422262280303</v>
      </c>
      <c r="S15" s="489">
        <v>0.80539834566826296</v>
      </c>
      <c r="T15" s="489">
        <v>0.78912757562472602</v>
      </c>
      <c r="U15" s="490">
        <v>0.89813800657174148</v>
      </c>
      <c r="V15" s="388">
        <v>6744</v>
      </c>
      <c r="W15" s="388">
        <v>6843</v>
      </c>
      <c r="X15" s="388">
        <v>6999</v>
      </c>
      <c r="Y15" s="388">
        <v>6009</v>
      </c>
      <c r="Z15" s="388">
        <v>5988</v>
      </c>
      <c r="AA15" s="388">
        <v>5922</v>
      </c>
      <c r="AB15" s="388">
        <v>6012</v>
      </c>
      <c r="AC15" s="388">
        <v>5919</v>
      </c>
      <c r="AD15" s="491">
        <v>5658</v>
      </c>
      <c r="AE15" s="489">
        <v>1.8683274021352314</v>
      </c>
      <c r="AF15" s="489">
        <v>1.9289785181937746</v>
      </c>
      <c r="AG15" s="489">
        <v>1.9288469781397342</v>
      </c>
      <c r="AH15" s="489">
        <v>2.346480279580629</v>
      </c>
      <c r="AI15" s="489">
        <v>2.1543086172344688</v>
      </c>
      <c r="AJ15" s="489">
        <v>1.9756838905775076</v>
      </c>
      <c r="AK15" s="489">
        <v>1.8463073852295409</v>
      </c>
      <c r="AL15" s="489">
        <v>1.8246325392802838</v>
      </c>
      <c r="AM15" s="490">
        <v>2.1739130434782608</v>
      </c>
      <c r="AN15" s="559"/>
      <c r="AS15" s="560"/>
      <c r="AT15" s="560"/>
      <c r="AU15" s="560"/>
      <c r="AV15" s="560"/>
      <c r="AW15" s="560"/>
      <c r="AX15" s="560"/>
      <c r="AY15" s="560"/>
      <c r="AZ15" s="560"/>
      <c r="BA15" s="560"/>
    </row>
    <row r="16" spans="1:53" s="276" customFormat="1" ht="13.5" customHeight="1" x14ac:dyDescent="0.35">
      <c r="A16" s="486" t="s">
        <v>13</v>
      </c>
      <c r="B16" s="487">
        <v>726</v>
      </c>
      <c r="C16" s="478">
        <v>645</v>
      </c>
      <c r="D16" s="478">
        <v>756</v>
      </c>
      <c r="E16" s="478">
        <v>735</v>
      </c>
      <c r="F16" s="478">
        <v>801</v>
      </c>
      <c r="G16" s="478">
        <v>789</v>
      </c>
      <c r="H16" s="478">
        <v>723</v>
      </c>
      <c r="I16" s="478">
        <v>726</v>
      </c>
      <c r="J16" s="478">
        <v>807</v>
      </c>
      <c r="K16" s="479">
        <v>78</v>
      </c>
      <c r="L16" s="480">
        <v>10.866574965612106</v>
      </c>
      <c r="M16" s="488">
        <v>5.2988832931902783</v>
      </c>
      <c r="N16" s="489">
        <v>4.7905525846702322</v>
      </c>
      <c r="O16" s="489">
        <v>5.6552962298025138</v>
      </c>
      <c r="P16" s="489">
        <v>5.4492882562277583</v>
      </c>
      <c r="Q16" s="489">
        <v>5.6222362602653186</v>
      </c>
      <c r="R16" s="489">
        <v>5.9260928346101851</v>
      </c>
      <c r="S16" s="489">
        <v>5.2459730082716582</v>
      </c>
      <c r="T16" s="489">
        <v>5.3046909250328804</v>
      </c>
      <c r="U16" s="490">
        <v>5.8926615553121575</v>
      </c>
      <c r="V16" s="388">
        <v>19437</v>
      </c>
      <c r="W16" s="388">
        <v>19701</v>
      </c>
      <c r="X16" s="388">
        <v>19518</v>
      </c>
      <c r="Y16" s="388">
        <v>18249</v>
      </c>
      <c r="Z16" s="388">
        <v>18876</v>
      </c>
      <c r="AA16" s="388">
        <v>19728</v>
      </c>
      <c r="AB16" s="388">
        <v>20049</v>
      </c>
      <c r="AC16" s="388">
        <v>20340</v>
      </c>
      <c r="AD16" s="491">
        <v>20136</v>
      </c>
      <c r="AE16" s="489">
        <v>3.7351443123938881</v>
      </c>
      <c r="AF16" s="489">
        <v>3.2739454850007612</v>
      </c>
      <c r="AG16" s="489">
        <v>3.8733476790654779</v>
      </c>
      <c r="AH16" s="489">
        <v>4.0276179516685842</v>
      </c>
      <c r="AI16" s="489">
        <v>4.2434837889383346</v>
      </c>
      <c r="AJ16" s="489">
        <v>3.9993917274939172</v>
      </c>
      <c r="AK16" s="489">
        <v>3.6061648960047883</v>
      </c>
      <c r="AL16" s="489">
        <v>3.5693215339233038</v>
      </c>
      <c r="AM16" s="490">
        <v>4.0077473182359951</v>
      </c>
      <c r="AN16" s="559"/>
      <c r="AS16" s="560"/>
      <c r="AT16" s="560"/>
      <c r="AU16" s="560"/>
      <c r="AV16" s="560"/>
      <c r="AW16" s="560"/>
      <c r="AX16" s="560"/>
      <c r="AY16" s="560"/>
      <c r="AZ16" s="560"/>
      <c r="BA16" s="560"/>
    </row>
    <row r="17" spans="1:59" s="276" customFormat="1" ht="13.5" customHeight="1" x14ac:dyDescent="0.35">
      <c r="A17" s="486" t="s">
        <v>14</v>
      </c>
      <c r="B17" s="487">
        <v>420</v>
      </c>
      <c r="C17" s="478">
        <v>417</v>
      </c>
      <c r="D17" s="478">
        <v>414</v>
      </c>
      <c r="E17" s="478">
        <v>432</v>
      </c>
      <c r="F17" s="478">
        <v>438</v>
      </c>
      <c r="G17" s="478">
        <v>432</v>
      </c>
      <c r="H17" s="478">
        <v>417</v>
      </c>
      <c r="I17" s="478">
        <v>459</v>
      </c>
      <c r="J17" s="478">
        <v>450</v>
      </c>
      <c r="K17" s="479">
        <v>-9</v>
      </c>
      <c r="L17" s="480">
        <v>-1.9607843137254901</v>
      </c>
      <c r="M17" s="488">
        <v>3.065469673746442</v>
      </c>
      <c r="N17" s="489">
        <v>3.0971479500891266</v>
      </c>
      <c r="O17" s="489">
        <v>3.0969479353680431</v>
      </c>
      <c r="P17" s="489">
        <v>3.2028469750889679</v>
      </c>
      <c r="Q17" s="489">
        <v>3.0743314381975151</v>
      </c>
      <c r="R17" s="489">
        <v>3.2447048219918884</v>
      </c>
      <c r="S17" s="489">
        <v>3.0256856769699607</v>
      </c>
      <c r="T17" s="489">
        <v>3.3537921964050854</v>
      </c>
      <c r="U17" s="490">
        <v>3.285870755750274</v>
      </c>
      <c r="V17" s="388">
        <v>10311</v>
      </c>
      <c r="W17" s="388">
        <v>10590</v>
      </c>
      <c r="X17" s="388">
        <v>10551</v>
      </c>
      <c r="Y17" s="388">
        <v>9771</v>
      </c>
      <c r="Z17" s="388">
        <v>10290</v>
      </c>
      <c r="AA17" s="388">
        <v>10335</v>
      </c>
      <c r="AB17" s="388">
        <v>10569</v>
      </c>
      <c r="AC17" s="388">
        <v>10497</v>
      </c>
      <c r="AD17" s="491">
        <v>10305</v>
      </c>
      <c r="AE17" s="489">
        <v>4.0733197556008145</v>
      </c>
      <c r="AF17" s="489">
        <v>3.9376770538243626</v>
      </c>
      <c r="AG17" s="489">
        <v>3.9237986920671029</v>
      </c>
      <c r="AH17" s="489">
        <v>4.4212465459011359</v>
      </c>
      <c r="AI17" s="489">
        <v>4.2565597667638482</v>
      </c>
      <c r="AJ17" s="489">
        <v>4.1799709724238028</v>
      </c>
      <c r="AK17" s="489">
        <v>3.9455009934714731</v>
      </c>
      <c r="AL17" s="489">
        <v>4.3726779079737064</v>
      </c>
      <c r="AM17" s="490">
        <v>4.3668122270742362</v>
      </c>
      <c r="AN17" s="559"/>
      <c r="AS17" s="560"/>
      <c r="AT17" s="560"/>
      <c r="AU17" s="560"/>
      <c r="AV17" s="560"/>
      <c r="AW17" s="560"/>
      <c r="AX17" s="560"/>
      <c r="AY17" s="560"/>
      <c r="AZ17" s="560"/>
      <c r="BA17" s="560"/>
    </row>
    <row r="18" spans="1:59" s="276" customFormat="1" ht="13.5" customHeight="1" x14ac:dyDescent="0.35">
      <c r="A18" s="486" t="s">
        <v>15</v>
      </c>
      <c r="B18" s="487">
        <v>780</v>
      </c>
      <c r="C18" s="478">
        <v>753</v>
      </c>
      <c r="D18" s="478">
        <v>786</v>
      </c>
      <c r="E18" s="478">
        <v>786</v>
      </c>
      <c r="F18" s="478">
        <v>771</v>
      </c>
      <c r="G18" s="478">
        <v>804</v>
      </c>
      <c r="H18" s="478">
        <v>744</v>
      </c>
      <c r="I18" s="478">
        <v>708</v>
      </c>
      <c r="J18" s="478">
        <v>714</v>
      </c>
      <c r="K18" s="479">
        <v>6</v>
      </c>
      <c r="L18" s="480">
        <v>0.84865629420084865</v>
      </c>
      <c r="M18" s="488">
        <v>5.6930151083862492</v>
      </c>
      <c r="N18" s="489">
        <v>5.5926916221033869</v>
      </c>
      <c r="O18" s="489">
        <v>5.8797127468581687</v>
      </c>
      <c r="P18" s="489">
        <v>5.827402135231317</v>
      </c>
      <c r="Q18" s="489">
        <v>5.411665613813434</v>
      </c>
      <c r="R18" s="489">
        <v>6.0387561964849032</v>
      </c>
      <c r="S18" s="489">
        <v>5.3983456682629516</v>
      </c>
      <c r="T18" s="489">
        <v>5.1731696624287595</v>
      </c>
      <c r="U18" s="490">
        <v>5.213581599123768</v>
      </c>
      <c r="V18" s="388">
        <v>20103</v>
      </c>
      <c r="W18" s="388">
        <v>20235</v>
      </c>
      <c r="X18" s="388">
        <v>20052</v>
      </c>
      <c r="Y18" s="388">
        <v>18426</v>
      </c>
      <c r="Z18" s="388">
        <v>18099</v>
      </c>
      <c r="AA18" s="388">
        <v>17556</v>
      </c>
      <c r="AB18" s="388">
        <v>17691</v>
      </c>
      <c r="AC18" s="388">
        <v>17799</v>
      </c>
      <c r="AD18" s="491">
        <v>17580</v>
      </c>
      <c r="AE18" s="489">
        <v>3.8800179077749588</v>
      </c>
      <c r="AF18" s="489">
        <v>3.7212750185322463</v>
      </c>
      <c r="AG18" s="489">
        <v>3.9198084979054459</v>
      </c>
      <c r="AH18" s="489">
        <v>4.2657114946271575</v>
      </c>
      <c r="AI18" s="489">
        <v>4.2599038620918286</v>
      </c>
      <c r="AJ18" s="489">
        <v>4.5796308954203688</v>
      </c>
      <c r="AK18" s="489">
        <v>4.205528234695608</v>
      </c>
      <c r="AL18" s="489">
        <v>3.9777515590763528</v>
      </c>
      <c r="AM18" s="490">
        <v>4.0614334470989757</v>
      </c>
      <c r="AN18" s="559"/>
      <c r="AS18" s="560"/>
      <c r="AT18" s="560"/>
      <c r="AU18" s="560"/>
      <c r="AV18" s="560"/>
      <c r="AW18" s="560"/>
      <c r="AX18" s="560"/>
      <c r="AY18" s="560"/>
      <c r="AZ18" s="560"/>
      <c r="BA18" s="560"/>
    </row>
    <row r="19" spans="1:59" s="276" customFormat="1" ht="13.5" customHeight="1" x14ac:dyDescent="0.35">
      <c r="A19" s="486" t="s">
        <v>16</v>
      </c>
      <c r="B19" s="492">
        <v>399</v>
      </c>
      <c r="C19" s="493">
        <v>393</v>
      </c>
      <c r="D19" s="493">
        <v>387</v>
      </c>
      <c r="E19" s="493">
        <v>435</v>
      </c>
      <c r="F19" s="493">
        <v>438</v>
      </c>
      <c r="G19" s="493">
        <v>402</v>
      </c>
      <c r="H19" s="493">
        <v>453</v>
      </c>
      <c r="I19" s="493">
        <v>429</v>
      </c>
      <c r="J19" s="493">
        <v>393</v>
      </c>
      <c r="K19" s="479">
        <v>-33</v>
      </c>
      <c r="L19" s="480">
        <v>-7.9439252336448591</v>
      </c>
      <c r="M19" s="488">
        <v>2.9121961900591198</v>
      </c>
      <c r="N19" s="489">
        <v>2.9188948306595366</v>
      </c>
      <c r="O19" s="489">
        <v>2.8949730700179535</v>
      </c>
      <c r="P19" s="489">
        <v>3.2250889679715304</v>
      </c>
      <c r="Q19" s="489">
        <v>3.0743314381975151</v>
      </c>
      <c r="R19" s="489">
        <v>3.0193780982424516</v>
      </c>
      <c r="S19" s="489">
        <v>3.2868959512407487</v>
      </c>
      <c r="T19" s="489">
        <v>3.1345900920648839</v>
      </c>
      <c r="U19" s="490">
        <v>2.869660460021906</v>
      </c>
      <c r="V19" s="494">
        <v>10353</v>
      </c>
      <c r="W19" s="494">
        <v>10485</v>
      </c>
      <c r="X19" s="494">
        <v>10464</v>
      </c>
      <c r="Y19" s="494">
        <v>9519</v>
      </c>
      <c r="Z19" s="494">
        <v>9756</v>
      </c>
      <c r="AA19" s="388">
        <v>9894</v>
      </c>
      <c r="AB19" s="388">
        <v>10380</v>
      </c>
      <c r="AC19" s="388">
        <v>10491</v>
      </c>
      <c r="AD19" s="491">
        <v>10515</v>
      </c>
      <c r="AE19" s="489">
        <v>3.8539553752535496</v>
      </c>
      <c r="AF19" s="489">
        <v>3.748211731044349</v>
      </c>
      <c r="AG19" s="489">
        <v>3.698394495412844</v>
      </c>
      <c r="AH19" s="489">
        <v>4.5698077529152226</v>
      </c>
      <c r="AI19" s="489">
        <v>4.4895448954489545</v>
      </c>
      <c r="AJ19" s="489">
        <v>4.0630685263796238</v>
      </c>
      <c r="AK19" s="489">
        <v>4.3641618497109826</v>
      </c>
      <c r="AL19" s="489">
        <v>4.0892193308550189</v>
      </c>
      <c r="AM19" s="490">
        <v>3.7375178316690443</v>
      </c>
      <c r="AN19" s="559"/>
      <c r="AS19" s="560"/>
      <c r="AT19" s="560"/>
      <c r="AU19" s="560"/>
      <c r="AV19" s="560"/>
      <c r="AW19" s="560"/>
      <c r="AX19" s="560"/>
      <c r="AY19" s="560"/>
      <c r="AZ19" s="560"/>
      <c r="BA19" s="560"/>
    </row>
    <row r="20" spans="1:59" s="469" customFormat="1" ht="16.5" customHeight="1" x14ac:dyDescent="0.35">
      <c r="A20" s="495" t="s">
        <v>17</v>
      </c>
      <c r="B20" s="496">
        <v>13701</v>
      </c>
      <c r="C20" s="497">
        <v>13464</v>
      </c>
      <c r="D20" s="497">
        <v>13368</v>
      </c>
      <c r="E20" s="497">
        <v>13488</v>
      </c>
      <c r="F20" s="497">
        <v>14247</v>
      </c>
      <c r="G20" s="497">
        <v>13314</v>
      </c>
      <c r="H20" s="497">
        <v>13782</v>
      </c>
      <c r="I20" s="497">
        <v>13686</v>
      </c>
      <c r="J20" s="497">
        <v>13695</v>
      </c>
      <c r="K20" s="498">
        <v>9</v>
      </c>
      <c r="L20" s="499">
        <v>7.306736811340056E-2</v>
      </c>
      <c r="M20" s="500">
        <v>100</v>
      </c>
      <c r="N20" s="501">
        <v>100</v>
      </c>
      <c r="O20" s="501">
        <v>100</v>
      </c>
      <c r="P20" s="501">
        <v>100</v>
      </c>
      <c r="Q20" s="501">
        <v>100</v>
      </c>
      <c r="R20" s="501">
        <v>100</v>
      </c>
      <c r="S20" s="501">
        <v>100</v>
      </c>
      <c r="T20" s="501">
        <v>100</v>
      </c>
      <c r="U20" s="502">
        <v>100</v>
      </c>
      <c r="V20" s="503">
        <v>523290</v>
      </c>
      <c r="W20" s="503">
        <v>531414</v>
      </c>
      <c r="X20" s="503">
        <v>525039</v>
      </c>
      <c r="Y20" s="503">
        <v>467484</v>
      </c>
      <c r="Z20" s="503">
        <v>473064</v>
      </c>
      <c r="AA20" s="503">
        <v>475143</v>
      </c>
      <c r="AB20" s="503">
        <v>489183</v>
      </c>
      <c r="AC20" s="503">
        <v>486261</v>
      </c>
      <c r="AD20" s="504">
        <v>475950</v>
      </c>
      <c r="AE20" s="501">
        <v>2.6182422748380438</v>
      </c>
      <c r="AF20" s="501">
        <v>2.5336178572638284</v>
      </c>
      <c r="AG20" s="501">
        <v>2.5460965756829492</v>
      </c>
      <c r="AH20" s="501">
        <v>2.8852324357625072</v>
      </c>
      <c r="AI20" s="501">
        <v>3.0116432448886408</v>
      </c>
      <c r="AJ20" s="501">
        <v>2.8021037877018076</v>
      </c>
      <c r="AK20" s="501">
        <v>2.8173505620595973</v>
      </c>
      <c r="AL20" s="501">
        <v>2.814537871636837</v>
      </c>
      <c r="AM20" s="502">
        <v>2.8774030885597228</v>
      </c>
      <c r="AN20" s="559"/>
      <c r="AS20" s="560"/>
      <c r="AT20" s="560"/>
      <c r="AU20" s="560"/>
      <c r="AV20" s="560"/>
      <c r="AW20" s="560"/>
      <c r="AX20" s="560"/>
      <c r="AY20" s="560"/>
      <c r="AZ20" s="560"/>
      <c r="BA20" s="560"/>
    </row>
    <row r="21" spans="1:59" s="276" customFormat="1" ht="16.5" customHeight="1" x14ac:dyDescent="0.35">
      <c r="A21" s="486" t="s">
        <v>128</v>
      </c>
      <c r="B21" s="487">
        <v>11022</v>
      </c>
      <c r="C21" s="478">
        <v>10881</v>
      </c>
      <c r="D21" s="478">
        <v>10635</v>
      </c>
      <c r="E21" s="478">
        <v>10716</v>
      </c>
      <c r="F21" s="478">
        <v>11331</v>
      </c>
      <c r="G21" s="478">
        <v>10491</v>
      </c>
      <c r="H21" s="478">
        <v>11046</v>
      </c>
      <c r="I21" s="478">
        <v>10848</v>
      </c>
      <c r="J21" s="478">
        <v>10830</v>
      </c>
      <c r="K21" s="479">
        <v>-21</v>
      </c>
      <c r="L21" s="480">
        <v>-0.18434878790671952</v>
      </c>
      <c r="M21" s="488">
        <v>80.44668272388877</v>
      </c>
      <c r="N21" s="489">
        <v>80.815508021390372</v>
      </c>
      <c r="O21" s="489">
        <v>79.555655296229801</v>
      </c>
      <c r="P21" s="489">
        <v>79.44839857651246</v>
      </c>
      <c r="Q21" s="489">
        <v>79.53253316487681</v>
      </c>
      <c r="R21" s="489">
        <v>78.796755295178002</v>
      </c>
      <c r="S21" s="489">
        <v>80.148019155420116</v>
      </c>
      <c r="T21" s="489">
        <v>79.263480929416929</v>
      </c>
      <c r="U21" s="490">
        <v>79.079956188389929</v>
      </c>
      <c r="V21" s="388">
        <v>448665</v>
      </c>
      <c r="W21" s="388">
        <v>455448</v>
      </c>
      <c r="X21" s="388">
        <v>449976</v>
      </c>
      <c r="Y21" s="388">
        <v>398769</v>
      </c>
      <c r="Z21" s="388">
        <v>401313</v>
      </c>
      <c r="AA21" s="388">
        <v>402192</v>
      </c>
      <c r="AB21" s="388">
        <v>414459</v>
      </c>
      <c r="AC21" s="388">
        <v>411084</v>
      </c>
      <c r="AD21" s="491">
        <v>401115</v>
      </c>
      <c r="AE21" s="489">
        <v>2.4566213098859953</v>
      </c>
      <c r="AF21" s="489">
        <v>2.3890762501976077</v>
      </c>
      <c r="AG21" s="489">
        <v>2.3634593845005067</v>
      </c>
      <c r="AH21" s="489">
        <v>2.6872700736516628</v>
      </c>
      <c r="AI21" s="489">
        <v>2.8234819205956447</v>
      </c>
      <c r="AJ21" s="489">
        <v>2.6084556629669411</v>
      </c>
      <c r="AK21" s="489">
        <v>2.6651610895166953</v>
      </c>
      <c r="AL21" s="489">
        <v>2.6388767259246286</v>
      </c>
      <c r="AM21" s="490">
        <v>2.6999738229684755</v>
      </c>
      <c r="AN21" s="559"/>
      <c r="AS21" s="560"/>
      <c r="AT21" s="560"/>
      <c r="AU21" s="560"/>
      <c r="AV21" s="560"/>
      <c r="AW21" s="560"/>
      <c r="AX21" s="560"/>
      <c r="AY21" s="560"/>
      <c r="AZ21" s="560"/>
      <c r="BA21" s="560"/>
    </row>
    <row r="22" spans="1:59" s="276" customFormat="1" ht="16.5" customHeight="1" x14ac:dyDescent="0.35">
      <c r="A22" s="287" t="s">
        <v>129</v>
      </c>
      <c r="B22" s="492">
        <v>2682</v>
      </c>
      <c r="C22" s="478">
        <v>2583</v>
      </c>
      <c r="D22" s="478">
        <v>2733</v>
      </c>
      <c r="E22" s="478">
        <v>2772</v>
      </c>
      <c r="F22" s="478">
        <v>2919</v>
      </c>
      <c r="G22" s="478">
        <v>2823</v>
      </c>
      <c r="H22" s="478">
        <v>2736</v>
      </c>
      <c r="I22" s="478">
        <v>2838</v>
      </c>
      <c r="J22" s="478">
        <v>2868</v>
      </c>
      <c r="K22" s="479">
        <v>30</v>
      </c>
      <c r="L22" s="480">
        <v>1.0574550581600282</v>
      </c>
      <c r="M22" s="505">
        <v>19.575213488066563</v>
      </c>
      <c r="N22" s="506">
        <v>19.184491978609625</v>
      </c>
      <c r="O22" s="506">
        <v>20.444344703770199</v>
      </c>
      <c r="P22" s="506">
        <v>20.551601423487543</v>
      </c>
      <c r="Q22" s="506">
        <v>20.488523899768371</v>
      </c>
      <c r="R22" s="506">
        <v>21.203244704821991</v>
      </c>
      <c r="S22" s="506">
        <v>19.851980844579888</v>
      </c>
      <c r="T22" s="506">
        <v>20.736519070583078</v>
      </c>
      <c r="U22" s="507">
        <v>20.941949616648412</v>
      </c>
      <c r="V22" s="494">
        <v>74625</v>
      </c>
      <c r="W22" s="494">
        <v>75966</v>
      </c>
      <c r="X22" s="494">
        <v>75060</v>
      </c>
      <c r="Y22" s="494">
        <v>68715</v>
      </c>
      <c r="Z22" s="494">
        <v>71751</v>
      </c>
      <c r="AA22" s="494">
        <v>72951</v>
      </c>
      <c r="AB22" s="494">
        <v>74724</v>
      </c>
      <c r="AC22" s="494">
        <v>75177</v>
      </c>
      <c r="AD22" s="508">
        <v>74835</v>
      </c>
      <c r="AE22" s="506">
        <v>3.5939698492462311</v>
      </c>
      <c r="AF22" s="506">
        <v>3.4002053550272491</v>
      </c>
      <c r="AG22" s="506">
        <v>3.6410871302957633</v>
      </c>
      <c r="AH22" s="506">
        <v>4.0340537000654875</v>
      </c>
      <c r="AI22" s="506">
        <v>4.0682359827737589</v>
      </c>
      <c r="AJ22" s="506">
        <v>3.8697207714767448</v>
      </c>
      <c r="AK22" s="506">
        <v>3.6614742251485466</v>
      </c>
      <c r="AL22" s="506">
        <v>3.7750907857456402</v>
      </c>
      <c r="AM22" s="507">
        <v>3.8324313489677291</v>
      </c>
      <c r="AN22" s="559"/>
      <c r="AR22" s="389"/>
      <c r="AS22" s="560"/>
      <c r="AT22" s="560"/>
      <c r="AU22" s="560"/>
      <c r="AV22" s="560"/>
      <c r="AW22" s="560"/>
      <c r="AX22" s="560"/>
      <c r="AY22" s="560"/>
      <c r="AZ22" s="560"/>
      <c r="BA22" s="560"/>
    </row>
    <row r="23" spans="1:59" s="276" customFormat="1" ht="15.75" customHeight="1" x14ac:dyDescent="0.4">
      <c r="A23" s="523" t="s">
        <v>124</v>
      </c>
      <c r="B23" s="515"/>
      <c r="C23" s="515"/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5"/>
      <c r="X23" s="516"/>
      <c r="Y23" s="516"/>
      <c r="Z23" s="516"/>
      <c r="AA23" s="516"/>
      <c r="AB23" s="516"/>
      <c r="AC23" s="516"/>
      <c r="AD23" s="516"/>
      <c r="AE23" s="517"/>
      <c r="AF23" s="518"/>
      <c r="AG23" s="450"/>
      <c r="AH23" s="450"/>
      <c r="AI23" s="450"/>
      <c r="AJ23" s="450"/>
      <c r="AK23" s="450"/>
      <c r="AL23" s="450"/>
      <c r="AM23" s="519"/>
      <c r="AR23" s="582"/>
      <c r="AS23" s="582"/>
      <c r="AT23" s="582"/>
      <c r="BG23" s="394"/>
    </row>
    <row r="24" spans="1:59" ht="14.25" customHeight="1" x14ac:dyDescent="0.4">
      <c r="A24" s="372" t="s">
        <v>117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3"/>
      <c r="AG24" s="333"/>
      <c r="AH24" s="333"/>
      <c r="AI24" s="333"/>
      <c r="AJ24" s="333"/>
      <c r="AK24" s="333"/>
      <c r="AL24" s="333"/>
      <c r="AM24" s="509"/>
      <c r="AN24" s="509"/>
      <c r="AO24" s="509"/>
      <c r="AP24" s="509"/>
      <c r="AQ24" s="509"/>
      <c r="AR24" s="509"/>
      <c r="AS24" s="509"/>
      <c r="AT24" s="509"/>
      <c r="AU24" s="509"/>
      <c r="AV24" s="509"/>
      <c r="AW24" s="509"/>
      <c r="AX24" s="509"/>
    </row>
    <row r="25" spans="1:59" ht="12.75" customHeight="1" x14ac:dyDescent="0.4">
      <c r="A25" s="371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558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510"/>
      <c r="Y25" s="510"/>
      <c r="Z25" s="510"/>
      <c r="AA25" s="510"/>
      <c r="AB25" s="510"/>
      <c r="AC25" s="510"/>
      <c r="AD25" s="510"/>
      <c r="AE25" s="510"/>
      <c r="AF25" s="510"/>
      <c r="AG25" s="510"/>
      <c r="AH25" s="510"/>
      <c r="AI25" s="511"/>
      <c r="AJ25" s="511"/>
      <c r="AK25" s="511"/>
      <c r="AL25" s="511"/>
      <c r="AM25" s="509"/>
      <c r="AN25" s="509"/>
      <c r="AO25" s="509"/>
      <c r="AP25" s="509"/>
      <c r="AQ25" s="509"/>
      <c r="AR25" s="509"/>
      <c r="AS25" s="509"/>
      <c r="AT25" s="509"/>
      <c r="AU25" s="509"/>
      <c r="AV25" s="509"/>
      <c r="AW25" s="509"/>
      <c r="AX25" s="509"/>
    </row>
    <row r="26" spans="1:59" ht="17.25" x14ac:dyDescent="0.4">
      <c r="A26" s="333"/>
      <c r="B26" s="333"/>
      <c r="C26" s="520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</row>
    <row r="27" spans="1:59" x14ac:dyDescent="0.35">
      <c r="F27" s="329"/>
      <c r="G27" s="329"/>
      <c r="H27" s="329"/>
      <c r="I27" s="329"/>
      <c r="J27" s="329"/>
      <c r="M27" s="512"/>
    </row>
    <row r="28" spans="1:59" x14ac:dyDescent="0.35">
      <c r="B28" s="513"/>
      <c r="Q28" s="514"/>
      <c r="R28" s="514"/>
      <c r="S28" s="514"/>
      <c r="T28" s="514"/>
      <c r="U28" s="514"/>
      <c r="V28" s="514"/>
    </row>
  </sheetData>
  <mergeCells count="6">
    <mergeCell ref="AR23:AT23"/>
    <mergeCell ref="B2:J2"/>
    <mergeCell ref="K2:L2"/>
    <mergeCell ref="M2:U2"/>
    <mergeCell ref="V2:AD2"/>
    <mergeCell ref="AE2:AM2"/>
  </mergeCells>
  <printOptions horizontalCentered="1"/>
  <pageMargins left="0.19685039370078741" right="0.15748031496062992" top="0.98425196850393704" bottom="0.59055118110236227" header="0.27559055118110237" footer="0.19685039370078741"/>
  <pageSetup paperSize="9" orientation="landscape" r:id="rId1"/>
  <headerFooter alignWithMargins="0">
    <oddHeader>&amp;L&amp;"Arial,Standard"&amp;9BLE (BZL Referat 624)&amp;R&amp;"Arial,Fett"&amp;9Anlage 3&amp;"Arial,Standard"
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V87"/>
  <sheetViews>
    <sheetView zoomScaleNormal="100" workbookViewId="0">
      <selection sqref="A1:P1"/>
    </sheetView>
  </sheetViews>
  <sheetFormatPr baseColWidth="10" defaultRowHeight="12.75" x14ac:dyDescent="0.2"/>
  <cols>
    <col min="1" max="1" width="22.33203125" customWidth="1"/>
    <col min="2" max="3" width="8.33203125" customWidth="1"/>
    <col min="4" max="4" width="8.33203125" style="3" customWidth="1"/>
    <col min="5" max="5" width="9" customWidth="1"/>
    <col min="6" max="8" width="8.33203125" customWidth="1"/>
    <col min="9" max="9" width="9" customWidth="1"/>
    <col min="10" max="15" width="8.33203125" customWidth="1"/>
    <col min="16" max="16" width="9" customWidth="1"/>
    <col min="17" max="17" width="10.6640625" customWidth="1"/>
    <col min="18" max="18" width="11.33203125" customWidth="1"/>
  </cols>
  <sheetData>
    <row r="1" spans="1:22" ht="14.25" customHeight="1" x14ac:dyDescent="0.25">
      <c r="A1" s="590" t="s">
        <v>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R1" s="28" t="s">
        <v>32</v>
      </c>
      <c r="T1" s="2"/>
    </row>
    <row r="2" spans="1:22" x14ac:dyDescent="0.2">
      <c r="A2" s="14"/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</row>
    <row r="3" spans="1:22" s="96" customFormat="1" ht="47.25" customHeight="1" x14ac:dyDescent="0.2">
      <c r="A3" s="591" t="s">
        <v>0</v>
      </c>
      <c r="B3" s="592" t="s">
        <v>79</v>
      </c>
      <c r="C3" s="593"/>
      <c r="D3" s="594"/>
      <c r="E3" s="95" t="s">
        <v>86</v>
      </c>
      <c r="F3" s="592" t="s">
        <v>81</v>
      </c>
      <c r="G3" s="593"/>
      <c r="H3" s="594"/>
      <c r="I3" s="95" t="s">
        <v>86</v>
      </c>
      <c r="J3" s="592" t="s">
        <v>48</v>
      </c>
      <c r="K3" s="593"/>
      <c r="L3" s="594"/>
      <c r="M3" s="592" t="s">
        <v>1</v>
      </c>
      <c r="N3" s="593"/>
      <c r="O3" s="594"/>
      <c r="P3" s="95" t="s">
        <v>86</v>
      </c>
    </row>
    <row r="4" spans="1:22" s="96" customFormat="1" x14ac:dyDescent="0.2">
      <c r="A4" s="591"/>
      <c r="B4" s="270">
        <v>2018</v>
      </c>
      <c r="C4" s="270">
        <v>2019</v>
      </c>
      <c r="D4" s="270">
        <v>2020</v>
      </c>
      <c r="E4" s="270" t="s">
        <v>24</v>
      </c>
      <c r="F4" s="270">
        <v>2018</v>
      </c>
      <c r="G4" s="270">
        <v>2019</v>
      </c>
      <c r="H4" s="270">
        <v>2020</v>
      </c>
      <c r="I4" s="270" t="s">
        <v>24</v>
      </c>
      <c r="J4" s="270">
        <v>2018</v>
      </c>
      <c r="K4" s="270">
        <v>2019</v>
      </c>
      <c r="L4" s="270">
        <v>2020</v>
      </c>
      <c r="M4" s="270">
        <v>2018</v>
      </c>
      <c r="N4" s="270">
        <v>2019</v>
      </c>
      <c r="O4" s="270">
        <v>2020</v>
      </c>
      <c r="P4" s="270" t="s">
        <v>24</v>
      </c>
    </row>
    <row r="5" spans="1:22" s="96" customFormat="1" x14ac:dyDescent="0.2">
      <c r="A5" s="174" t="s">
        <v>3</v>
      </c>
      <c r="B5" s="175">
        <v>84288</v>
      </c>
      <c r="C5" s="175">
        <v>82740</v>
      </c>
      <c r="D5" s="175">
        <v>74637</v>
      </c>
      <c r="E5" s="176">
        <v>-9.7945371041817744</v>
      </c>
      <c r="F5" s="175">
        <v>84558</v>
      </c>
      <c r="G5" s="175">
        <v>82656</v>
      </c>
      <c r="H5" s="175">
        <v>75150</v>
      </c>
      <c r="I5" s="176">
        <v>-9.0811203193999148</v>
      </c>
      <c r="J5" s="234">
        <f t="shared" ref="J5:L6" si="0">B5-F5</f>
        <v>-270</v>
      </c>
      <c r="K5" s="246">
        <f t="shared" si="0"/>
        <v>84</v>
      </c>
      <c r="L5" s="244">
        <f t="shared" si="0"/>
        <v>-513</v>
      </c>
      <c r="M5" s="175">
        <v>75312</v>
      </c>
      <c r="N5" s="175">
        <v>74079</v>
      </c>
      <c r="O5" s="175">
        <v>66477</v>
      </c>
      <c r="P5" s="176">
        <v>-10.260667665600238</v>
      </c>
      <c r="R5" s="262"/>
    </row>
    <row r="6" spans="1:22" s="96" customFormat="1" ht="12.75" customHeight="1" x14ac:dyDescent="0.2">
      <c r="A6" s="98" t="s">
        <v>4</v>
      </c>
      <c r="B6" s="175">
        <v>111669</v>
      </c>
      <c r="C6" s="175">
        <v>108270</v>
      </c>
      <c r="D6" s="175">
        <v>99603</v>
      </c>
      <c r="E6" s="176">
        <v>-8.0032142164423803</v>
      </c>
      <c r="F6" s="175">
        <v>101943</v>
      </c>
      <c r="G6" s="175">
        <v>98643</v>
      </c>
      <c r="H6" s="175">
        <v>90201</v>
      </c>
      <c r="I6" s="176">
        <v>-8.5571201200287916</v>
      </c>
      <c r="J6" s="237">
        <f t="shared" si="0"/>
        <v>9726</v>
      </c>
      <c r="K6" s="238">
        <f t="shared" si="0"/>
        <v>9627</v>
      </c>
      <c r="L6" s="239">
        <f t="shared" si="0"/>
        <v>9402</v>
      </c>
      <c r="M6" s="175">
        <v>95433</v>
      </c>
      <c r="N6" s="175">
        <v>92706</v>
      </c>
      <c r="O6" s="175">
        <v>83751</v>
      </c>
      <c r="P6" s="176">
        <v>-9.6594647653359509</v>
      </c>
      <c r="R6" s="262"/>
    </row>
    <row r="7" spans="1:22" s="96" customFormat="1" ht="12.95" customHeight="1" x14ac:dyDescent="0.2">
      <c r="A7" s="98" t="s">
        <v>5</v>
      </c>
      <c r="B7" s="175">
        <v>18066</v>
      </c>
      <c r="C7" s="175">
        <v>17283</v>
      </c>
      <c r="D7" s="175">
        <v>15342</v>
      </c>
      <c r="E7" s="176">
        <v>-11.236475148990337</v>
      </c>
      <c r="F7" s="175">
        <v>20976</v>
      </c>
      <c r="G7" s="175">
        <v>20394</v>
      </c>
      <c r="H7" s="175">
        <v>18180</v>
      </c>
      <c r="I7" s="176">
        <v>-10.855601863201764</v>
      </c>
      <c r="J7" s="240">
        <f t="shared" ref="J7:L23" si="1">B7-F7</f>
        <v>-2910</v>
      </c>
      <c r="K7" s="241">
        <f t="shared" si="1"/>
        <v>-3111</v>
      </c>
      <c r="L7" s="236">
        <f>D7-H7</f>
        <v>-2838</v>
      </c>
      <c r="M7" s="175">
        <v>16353</v>
      </c>
      <c r="N7" s="175">
        <v>15981</v>
      </c>
      <c r="O7" s="175">
        <v>13716</v>
      </c>
      <c r="P7" s="176">
        <v>-14.179337963832051</v>
      </c>
      <c r="R7" s="262"/>
    </row>
    <row r="8" spans="1:22" s="96" customFormat="1" x14ac:dyDescent="0.2">
      <c r="A8" s="98" t="s">
        <v>6</v>
      </c>
      <c r="B8" s="175">
        <v>12570</v>
      </c>
      <c r="C8" s="175">
        <v>12321</v>
      </c>
      <c r="D8" s="175">
        <v>12000</v>
      </c>
      <c r="E8" s="176">
        <v>-2.6132121408862199</v>
      </c>
      <c r="F8" s="175">
        <v>12660</v>
      </c>
      <c r="G8" s="175">
        <v>12576</v>
      </c>
      <c r="H8" s="175">
        <v>12354</v>
      </c>
      <c r="I8" s="176">
        <v>-1.757455268389662</v>
      </c>
      <c r="J8" s="242">
        <f t="shared" si="1"/>
        <v>-90</v>
      </c>
      <c r="K8" s="243">
        <f t="shared" si="1"/>
        <v>-255</v>
      </c>
      <c r="L8" s="236">
        <f t="shared" si="1"/>
        <v>-354</v>
      </c>
      <c r="M8" s="175">
        <v>10704</v>
      </c>
      <c r="N8" s="175">
        <v>10533</v>
      </c>
      <c r="O8" s="175">
        <v>9903</v>
      </c>
      <c r="P8" s="176">
        <v>-5.9717079654419445</v>
      </c>
      <c r="R8" s="262"/>
      <c r="V8" s="99" t="s">
        <v>32</v>
      </c>
    </row>
    <row r="9" spans="1:22" s="96" customFormat="1" ht="12.95" customHeight="1" x14ac:dyDescent="0.2">
      <c r="A9" s="98" t="s">
        <v>67</v>
      </c>
      <c r="B9" s="175">
        <v>6213</v>
      </c>
      <c r="C9" s="175">
        <v>5973</v>
      </c>
      <c r="D9" s="175">
        <v>5517</v>
      </c>
      <c r="E9" s="176">
        <v>-7.666555071978574</v>
      </c>
      <c r="F9" s="175">
        <v>6753</v>
      </c>
      <c r="G9" s="175">
        <v>6486</v>
      </c>
      <c r="H9" s="175">
        <v>6177</v>
      </c>
      <c r="I9" s="176">
        <v>-4.7795251310514955</v>
      </c>
      <c r="J9" s="242">
        <f t="shared" si="1"/>
        <v>-540</v>
      </c>
      <c r="K9" s="243">
        <f t="shared" si="1"/>
        <v>-513</v>
      </c>
      <c r="L9" s="244">
        <f>D9-H9</f>
        <v>-660</v>
      </c>
      <c r="M9" s="175">
        <v>5859</v>
      </c>
      <c r="N9" s="175">
        <v>5778</v>
      </c>
      <c r="O9" s="175">
        <v>5178</v>
      </c>
      <c r="P9" s="176">
        <v>-10.368703479314522</v>
      </c>
      <c r="R9" s="262"/>
    </row>
    <row r="10" spans="1:22" s="96" customFormat="1" x14ac:dyDescent="0.2">
      <c r="A10" s="98" t="s">
        <v>8</v>
      </c>
      <c r="B10" s="175">
        <v>14031</v>
      </c>
      <c r="C10" s="175">
        <v>13728</v>
      </c>
      <c r="D10" s="175">
        <v>12375</v>
      </c>
      <c r="E10" s="176">
        <v>-9.8484848484848477</v>
      </c>
      <c r="F10" s="175">
        <v>15651</v>
      </c>
      <c r="G10" s="175">
        <v>15510</v>
      </c>
      <c r="H10" s="175">
        <v>13842</v>
      </c>
      <c r="I10" s="176">
        <v>-10.748597588497001</v>
      </c>
      <c r="J10" s="240">
        <f t="shared" si="1"/>
        <v>-1620</v>
      </c>
      <c r="K10" s="241">
        <f t="shared" si="1"/>
        <v>-1782</v>
      </c>
      <c r="L10" s="236">
        <f t="shared" si="1"/>
        <v>-1467</v>
      </c>
      <c r="M10" s="175">
        <v>13389</v>
      </c>
      <c r="N10" s="175">
        <v>13479</v>
      </c>
      <c r="O10" s="175">
        <v>11661</v>
      </c>
      <c r="P10" s="176">
        <v>-13.501483679525222</v>
      </c>
      <c r="R10" s="262"/>
      <c r="T10" s="100"/>
    </row>
    <row r="11" spans="1:22" s="96" customFormat="1" x14ac:dyDescent="0.2">
      <c r="A11" s="98" t="s">
        <v>20</v>
      </c>
      <c r="B11" s="175">
        <v>41058</v>
      </c>
      <c r="C11" s="175">
        <v>40947</v>
      </c>
      <c r="D11" s="175">
        <v>36615</v>
      </c>
      <c r="E11" s="176">
        <v>-10.581713392595487</v>
      </c>
      <c r="F11" s="175">
        <v>44997</v>
      </c>
      <c r="G11" s="175">
        <v>44598</v>
      </c>
      <c r="H11" s="175">
        <v>40068</v>
      </c>
      <c r="I11" s="176">
        <v>-10.159420614811991</v>
      </c>
      <c r="J11" s="240">
        <f t="shared" si="1"/>
        <v>-3939</v>
      </c>
      <c r="K11" s="241">
        <f t="shared" si="1"/>
        <v>-3651</v>
      </c>
      <c r="L11" s="236">
        <f t="shared" si="1"/>
        <v>-3453</v>
      </c>
      <c r="M11" s="175">
        <v>38226</v>
      </c>
      <c r="N11" s="175">
        <v>38334</v>
      </c>
      <c r="O11" s="175">
        <v>33285</v>
      </c>
      <c r="P11" s="176">
        <v>-13.175948871788181</v>
      </c>
      <c r="R11" s="262"/>
    </row>
    <row r="12" spans="1:22" s="96" customFormat="1" x14ac:dyDescent="0.2">
      <c r="A12" s="98" t="s">
        <v>19</v>
      </c>
      <c r="B12" s="175">
        <v>9612</v>
      </c>
      <c r="C12" s="175">
        <v>9615</v>
      </c>
      <c r="D12" s="175">
        <v>9165</v>
      </c>
      <c r="E12" s="176">
        <v>-4.69058762350494</v>
      </c>
      <c r="F12" s="175">
        <v>9345</v>
      </c>
      <c r="G12" s="175">
        <v>9072</v>
      </c>
      <c r="H12" s="175">
        <v>8634</v>
      </c>
      <c r="I12" s="176">
        <v>-4.827510195084316</v>
      </c>
      <c r="J12" s="245">
        <f t="shared" si="1"/>
        <v>267</v>
      </c>
      <c r="K12" s="246">
        <f t="shared" si="1"/>
        <v>543</v>
      </c>
      <c r="L12" s="239">
        <f>D12-H12</f>
        <v>531</v>
      </c>
      <c r="M12" s="175">
        <v>8133</v>
      </c>
      <c r="N12" s="175">
        <v>8016</v>
      </c>
      <c r="O12" s="175">
        <v>7554</v>
      </c>
      <c r="P12" s="176">
        <v>-5.7392389270118525</v>
      </c>
      <c r="R12" s="262"/>
    </row>
    <row r="13" spans="1:22" s="96" customFormat="1" ht="12.95" customHeight="1" x14ac:dyDescent="0.2">
      <c r="A13" s="98" t="s">
        <v>69</v>
      </c>
      <c r="B13" s="175">
        <v>59394</v>
      </c>
      <c r="C13" s="175">
        <v>56595</v>
      </c>
      <c r="D13" s="175">
        <v>51384</v>
      </c>
      <c r="E13" s="176">
        <v>-9.2076898611160196</v>
      </c>
      <c r="F13" s="175">
        <v>65619</v>
      </c>
      <c r="G13" s="175">
        <v>62577</v>
      </c>
      <c r="H13" s="175">
        <v>56094</v>
      </c>
      <c r="I13" s="176">
        <v>-10.360036435111942</v>
      </c>
      <c r="J13" s="240">
        <f t="shared" si="1"/>
        <v>-6225</v>
      </c>
      <c r="K13" s="241">
        <f t="shared" si="1"/>
        <v>-5982</v>
      </c>
      <c r="L13" s="236">
        <f t="shared" si="1"/>
        <v>-4710</v>
      </c>
      <c r="M13" s="175">
        <v>55641</v>
      </c>
      <c r="N13" s="175">
        <v>54192</v>
      </c>
      <c r="O13" s="175">
        <v>46788</v>
      </c>
      <c r="P13" s="263">
        <v>-13.664378506052554</v>
      </c>
      <c r="R13" s="262"/>
    </row>
    <row r="14" spans="1:22" s="96" customFormat="1" x14ac:dyDescent="0.2">
      <c r="A14" s="98" t="s">
        <v>10</v>
      </c>
      <c r="B14" s="175">
        <v>127872</v>
      </c>
      <c r="C14" s="175">
        <v>128664</v>
      </c>
      <c r="D14" s="175">
        <v>114468</v>
      </c>
      <c r="E14" s="176">
        <v>-11.034080752341351</v>
      </c>
      <c r="F14" s="175">
        <v>140241</v>
      </c>
      <c r="G14" s="175">
        <v>139476</v>
      </c>
      <c r="H14" s="175">
        <v>125448</v>
      </c>
      <c r="I14" s="176">
        <v>-10.058361295133214</v>
      </c>
      <c r="J14" s="240">
        <f t="shared" si="1"/>
        <v>-12369</v>
      </c>
      <c r="K14" s="241">
        <f t="shared" si="1"/>
        <v>-10812</v>
      </c>
      <c r="L14" s="236">
        <f t="shared" si="1"/>
        <v>-10980</v>
      </c>
      <c r="M14" s="175">
        <v>118281</v>
      </c>
      <c r="N14" s="175">
        <v>118560</v>
      </c>
      <c r="O14" s="175">
        <v>103509</v>
      </c>
      <c r="P14" s="263">
        <v>-12.694730982363508</v>
      </c>
      <c r="R14" s="262"/>
    </row>
    <row r="15" spans="1:22" s="96" customFormat="1" x14ac:dyDescent="0.2">
      <c r="A15" s="98" t="s">
        <v>11</v>
      </c>
      <c r="B15" s="175">
        <v>28791</v>
      </c>
      <c r="C15" s="175">
        <v>28224</v>
      </c>
      <c r="D15" s="175">
        <v>26412</v>
      </c>
      <c r="E15" s="176">
        <v>-6.416524943310657</v>
      </c>
      <c r="F15" s="175">
        <v>30123</v>
      </c>
      <c r="G15" s="175">
        <v>29787</v>
      </c>
      <c r="H15" s="175">
        <v>28020</v>
      </c>
      <c r="I15" s="176">
        <v>-5.9319188935141671</v>
      </c>
      <c r="J15" s="240">
        <f t="shared" si="1"/>
        <v>-1332</v>
      </c>
      <c r="K15" s="241">
        <f t="shared" si="1"/>
        <v>-1563</v>
      </c>
      <c r="L15" s="236">
        <f t="shared" si="1"/>
        <v>-1608</v>
      </c>
      <c r="M15" s="175">
        <v>26226</v>
      </c>
      <c r="N15" s="175">
        <v>25797</v>
      </c>
      <c r="O15" s="175">
        <v>23685</v>
      </c>
      <c r="P15" s="263">
        <v>-8.1834392929136293</v>
      </c>
      <c r="R15" s="262"/>
    </row>
    <row r="16" spans="1:22" s="96" customFormat="1" x14ac:dyDescent="0.2">
      <c r="A16" s="98" t="s">
        <v>12</v>
      </c>
      <c r="B16" s="175">
        <v>7818</v>
      </c>
      <c r="C16" s="175">
        <v>7638</v>
      </c>
      <c r="D16" s="175">
        <v>6522</v>
      </c>
      <c r="E16" s="176">
        <v>-14.599973811706167</v>
      </c>
      <c r="F16" s="175">
        <v>7674</v>
      </c>
      <c r="G16" s="175">
        <v>7839</v>
      </c>
      <c r="H16" s="175">
        <v>6789</v>
      </c>
      <c r="I16" s="176">
        <v>-13.405612244897961</v>
      </c>
      <c r="J16" s="237">
        <f>B16-F16</f>
        <v>144</v>
      </c>
      <c r="K16" s="243">
        <f t="shared" si="1"/>
        <v>-201</v>
      </c>
      <c r="L16" s="244">
        <f t="shared" si="1"/>
        <v>-267</v>
      </c>
      <c r="M16" s="175">
        <v>6843</v>
      </c>
      <c r="N16" s="175">
        <v>6999</v>
      </c>
      <c r="O16" s="175">
        <v>6009</v>
      </c>
      <c r="P16" s="263">
        <v>-14.144877839691382</v>
      </c>
      <c r="Q16" s="260"/>
      <c r="R16" s="262"/>
      <c r="S16" s="261"/>
      <c r="T16" s="103"/>
      <c r="U16" s="103"/>
    </row>
    <row r="17" spans="1:20" s="96" customFormat="1" x14ac:dyDescent="0.2">
      <c r="A17" s="98" t="s">
        <v>13</v>
      </c>
      <c r="B17" s="175">
        <v>21687</v>
      </c>
      <c r="C17" s="175">
        <v>21243</v>
      </c>
      <c r="D17" s="175">
        <v>20532</v>
      </c>
      <c r="E17" s="176">
        <v>-3.3562417623799661</v>
      </c>
      <c r="F17" s="175">
        <v>22245</v>
      </c>
      <c r="G17" s="175">
        <v>22233</v>
      </c>
      <c r="H17" s="175">
        <v>21099</v>
      </c>
      <c r="I17" s="176">
        <v>-5.0962576466354808</v>
      </c>
      <c r="J17" s="242">
        <f t="shared" si="1"/>
        <v>-558</v>
      </c>
      <c r="K17" s="243">
        <f t="shared" si="1"/>
        <v>-990</v>
      </c>
      <c r="L17" s="244">
        <f t="shared" si="1"/>
        <v>-567</v>
      </c>
      <c r="M17" s="175">
        <v>19701</v>
      </c>
      <c r="N17" s="175">
        <v>19518</v>
      </c>
      <c r="O17" s="175">
        <v>18249</v>
      </c>
      <c r="P17" s="263">
        <v>-6.5064808647984016</v>
      </c>
      <c r="Q17" s="260"/>
      <c r="R17" s="262"/>
      <c r="S17" s="261"/>
      <c r="T17" s="261"/>
    </row>
    <row r="18" spans="1:20" s="96" customFormat="1" x14ac:dyDescent="0.2">
      <c r="A18" s="98" t="s">
        <v>14</v>
      </c>
      <c r="B18" s="175">
        <v>11676</v>
      </c>
      <c r="C18" s="175">
        <v>11586</v>
      </c>
      <c r="D18" s="175">
        <v>11133</v>
      </c>
      <c r="E18" s="176">
        <v>-3.9015968925334485</v>
      </c>
      <c r="F18" s="175">
        <v>11748</v>
      </c>
      <c r="G18" s="175">
        <v>11586</v>
      </c>
      <c r="H18" s="175">
        <v>10974</v>
      </c>
      <c r="I18" s="176">
        <v>-5.2826931376780326</v>
      </c>
      <c r="J18" s="242">
        <f t="shared" si="1"/>
        <v>-72</v>
      </c>
      <c r="K18" s="243">
        <f t="shared" si="1"/>
        <v>0</v>
      </c>
      <c r="L18" s="239">
        <f t="shared" si="1"/>
        <v>159</v>
      </c>
      <c r="M18" s="175">
        <v>10590</v>
      </c>
      <c r="N18" s="175">
        <v>10551</v>
      </c>
      <c r="O18" s="175">
        <v>9771</v>
      </c>
      <c r="P18" s="263">
        <v>-7.3744075829383888</v>
      </c>
      <c r="Q18" s="260"/>
      <c r="R18" s="262"/>
    </row>
    <row r="19" spans="1:20" s="96" customFormat="1" x14ac:dyDescent="0.2">
      <c r="A19" s="98" t="s">
        <v>15</v>
      </c>
      <c r="B19" s="175">
        <v>22299</v>
      </c>
      <c r="C19" s="175">
        <v>21804</v>
      </c>
      <c r="D19" s="175">
        <v>20427</v>
      </c>
      <c r="E19" s="176">
        <v>-6.3150653519834901</v>
      </c>
      <c r="F19" s="175">
        <v>24024</v>
      </c>
      <c r="G19" s="175">
        <v>23880</v>
      </c>
      <c r="H19" s="175">
        <v>21945</v>
      </c>
      <c r="I19" s="176">
        <v>-8.1033544118262917</v>
      </c>
      <c r="J19" s="240">
        <f t="shared" si="1"/>
        <v>-1725</v>
      </c>
      <c r="K19" s="241">
        <f t="shared" si="1"/>
        <v>-2076</v>
      </c>
      <c r="L19" s="236">
        <f t="shared" si="1"/>
        <v>-1518</v>
      </c>
      <c r="M19" s="175">
        <v>20235</v>
      </c>
      <c r="N19" s="175">
        <v>20052</v>
      </c>
      <c r="O19" s="175">
        <v>18426</v>
      </c>
      <c r="P19" s="263">
        <v>-8.0993466660016953</v>
      </c>
      <c r="R19" s="262"/>
    </row>
    <row r="20" spans="1:20" s="96" customFormat="1" x14ac:dyDescent="0.2">
      <c r="A20" s="98" t="s">
        <v>16</v>
      </c>
      <c r="B20" s="179">
        <v>12018</v>
      </c>
      <c r="C20" s="179">
        <v>11529</v>
      </c>
      <c r="D20" s="179">
        <v>11292</v>
      </c>
      <c r="E20" s="258">
        <v>-2.0558639833448993</v>
      </c>
      <c r="F20" s="179">
        <v>11430</v>
      </c>
      <c r="G20" s="179">
        <v>11325</v>
      </c>
      <c r="H20" s="179">
        <v>10470</v>
      </c>
      <c r="I20" s="176">
        <v>-7.5496688741721858</v>
      </c>
      <c r="J20" s="247">
        <f t="shared" si="1"/>
        <v>588</v>
      </c>
      <c r="K20" s="248">
        <f t="shared" si="1"/>
        <v>204</v>
      </c>
      <c r="L20" s="249">
        <f t="shared" si="1"/>
        <v>822</v>
      </c>
      <c r="M20" s="179">
        <v>10485</v>
      </c>
      <c r="N20" s="179">
        <v>10464</v>
      </c>
      <c r="O20" s="179">
        <v>9519</v>
      </c>
      <c r="P20" s="263">
        <v>-9.012711459428461</v>
      </c>
      <c r="Q20" s="260"/>
      <c r="R20" s="262"/>
    </row>
    <row r="21" spans="1:20" s="96" customFormat="1" ht="18" customHeight="1" x14ac:dyDescent="0.2">
      <c r="A21" s="169" t="s">
        <v>70</v>
      </c>
      <c r="B21" s="180">
        <v>589068</v>
      </c>
      <c r="C21" s="180">
        <v>578175</v>
      </c>
      <c r="D21" s="180">
        <v>527433</v>
      </c>
      <c r="E21" s="255">
        <v>-8.7762355688156699</v>
      </c>
      <c r="F21" s="180">
        <v>610032</v>
      </c>
      <c r="G21" s="180">
        <v>598758</v>
      </c>
      <c r="H21" s="180">
        <v>545721</v>
      </c>
      <c r="I21" s="256">
        <v>-8.8578209262825283</v>
      </c>
      <c r="J21" s="250">
        <f t="shared" si="1"/>
        <v>-20964</v>
      </c>
      <c r="K21" s="250">
        <f t="shared" si="1"/>
        <v>-20583</v>
      </c>
      <c r="L21" s="251">
        <f t="shared" si="1"/>
        <v>-18288</v>
      </c>
      <c r="M21" s="180">
        <v>531414</v>
      </c>
      <c r="N21" s="181">
        <v>525039</v>
      </c>
      <c r="O21" s="182">
        <v>467484</v>
      </c>
      <c r="P21" s="256">
        <v>-10.961682773437351</v>
      </c>
      <c r="R21" s="97"/>
      <c r="T21" s="102"/>
    </row>
    <row r="22" spans="1:20" s="96" customFormat="1" ht="18" customHeight="1" x14ac:dyDescent="0.2">
      <c r="A22" s="98" t="s">
        <v>18</v>
      </c>
      <c r="B22" s="175">
        <v>503433</v>
      </c>
      <c r="C22" s="175">
        <v>494583</v>
      </c>
      <c r="D22" s="178">
        <v>447960</v>
      </c>
      <c r="E22" s="176">
        <v>-9.4267101240638596</v>
      </c>
      <c r="F22" s="175">
        <v>521583</v>
      </c>
      <c r="G22" s="175">
        <v>511452</v>
      </c>
      <c r="H22" s="175">
        <v>463731</v>
      </c>
      <c r="I22" s="176">
        <v>-9.3302988354723428</v>
      </c>
      <c r="J22" s="241">
        <f t="shared" si="1"/>
        <v>-18150</v>
      </c>
      <c r="K22" s="241">
        <f t="shared" si="1"/>
        <v>-16869</v>
      </c>
      <c r="L22" s="236">
        <f t="shared" si="1"/>
        <v>-15771</v>
      </c>
      <c r="M22" s="175">
        <v>455448</v>
      </c>
      <c r="N22" s="175">
        <v>449976</v>
      </c>
      <c r="O22" s="178">
        <v>398769</v>
      </c>
      <c r="P22" s="176">
        <v>-11.379914973431976</v>
      </c>
      <c r="R22" s="97"/>
      <c r="T22" s="103"/>
    </row>
    <row r="23" spans="1:20" s="96" customFormat="1" ht="18" customHeight="1" x14ac:dyDescent="0.2">
      <c r="A23" s="98" t="s">
        <v>58</v>
      </c>
      <c r="B23" s="175">
        <v>85626</v>
      </c>
      <c r="C23" s="175">
        <v>83577</v>
      </c>
      <c r="D23" s="178">
        <v>79461</v>
      </c>
      <c r="E23" s="176">
        <v>-4.9259963865656822</v>
      </c>
      <c r="F23" s="175">
        <v>88407</v>
      </c>
      <c r="G23" s="175">
        <v>87186</v>
      </c>
      <c r="H23" s="175">
        <v>81711</v>
      </c>
      <c r="I23" s="176">
        <v>-6.2774559844009872</v>
      </c>
      <c r="J23" s="241">
        <f t="shared" si="1"/>
        <v>-2781</v>
      </c>
      <c r="K23" s="241">
        <f t="shared" si="1"/>
        <v>-3609</v>
      </c>
      <c r="L23" s="236">
        <f t="shared" si="1"/>
        <v>-2250</v>
      </c>
      <c r="M23" s="175">
        <v>75966</v>
      </c>
      <c r="N23" s="175">
        <v>75060</v>
      </c>
      <c r="O23" s="178">
        <v>68715</v>
      </c>
      <c r="P23" s="176">
        <v>-8.45445704160616</v>
      </c>
      <c r="R23" s="97"/>
    </row>
    <row r="24" spans="1:20" x14ac:dyDescent="0.2">
      <c r="A24" s="233" t="s">
        <v>61</v>
      </c>
      <c r="B24" s="177">
        <v>12</v>
      </c>
      <c r="C24" s="175">
        <v>15</v>
      </c>
      <c r="D24" s="178">
        <v>12</v>
      </c>
      <c r="E24" s="176">
        <v>-14.285714285714285</v>
      </c>
      <c r="F24" s="177">
        <v>42</v>
      </c>
      <c r="G24" s="175">
        <v>123</v>
      </c>
      <c r="H24" s="175">
        <v>279</v>
      </c>
      <c r="I24" s="176">
        <v>127.86885245901641</v>
      </c>
      <c r="J24" s="243">
        <f>B24-F24</f>
        <v>-30</v>
      </c>
      <c r="K24" s="243">
        <f>C24-G24</f>
        <v>-108</v>
      </c>
      <c r="L24" s="244">
        <f>D24-H24</f>
        <v>-267</v>
      </c>
      <c r="M24" s="183" t="s">
        <v>74</v>
      </c>
      <c r="N24" s="183" t="s">
        <v>74</v>
      </c>
      <c r="O24" s="183" t="s">
        <v>74</v>
      </c>
      <c r="P24" s="257" t="s">
        <v>74</v>
      </c>
      <c r="R24" s="97"/>
    </row>
    <row r="25" spans="1:20" ht="3.75" customHeight="1" x14ac:dyDescent="0.2">
      <c r="A25" s="165"/>
      <c r="B25" s="101"/>
      <c r="C25" s="101"/>
      <c r="D25" s="101"/>
      <c r="E25" s="166"/>
      <c r="F25" s="101"/>
      <c r="G25" s="101"/>
      <c r="H25" s="101"/>
      <c r="I25" s="166"/>
      <c r="J25" s="101"/>
      <c r="K25" s="101"/>
      <c r="L25" s="101"/>
      <c r="M25" s="167"/>
      <c r="N25" s="167"/>
      <c r="O25" s="167"/>
      <c r="P25" s="168"/>
    </row>
    <row r="26" spans="1:20" s="96" customFormat="1" ht="12" customHeight="1" x14ac:dyDescent="0.2">
      <c r="A26" s="77" t="s">
        <v>68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04"/>
      <c r="T26" s="103"/>
    </row>
    <row r="27" spans="1:20" s="96" customFormat="1" ht="12" customHeight="1" x14ac:dyDescent="0.2">
      <c r="A27" s="588" t="s">
        <v>46</v>
      </c>
      <c r="B27" s="588"/>
      <c r="C27" s="588"/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104"/>
      <c r="T27" s="103"/>
    </row>
    <row r="28" spans="1:20" s="96" customFormat="1" ht="12" customHeight="1" x14ac:dyDescent="0.2">
      <c r="A28" s="77" t="s">
        <v>47</v>
      </c>
      <c r="B28" s="106"/>
      <c r="C28" s="106"/>
      <c r="D28" s="107"/>
      <c r="E28" s="108"/>
      <c r="F28" s="107"/>
      <c r="G28" s="107"/>
      <c r="H28" s="107"/>
      <c r="I28" s="107"/>
      <c r="J28" s="107"/>
      <c r="K28" s="107"/>
      <c r="L28" s="107"/>
      <c r="M28" s="106"/>
      <c r="N28" s="106"/>
      <c r="O28" s="106"/>
      <c r="P28" s="106"/>
    </row>
    <row r="29" spans="1:20" ht="12" customHeight="1" x14ac:dyDescent="0.2">
      <c r="A29" s="77" t="s">
        <v>59</v>
      </c>
      <c r="B29" s="79"/>
      <c r="C29" s="79"/>
      <c r="D29" s="79"/>
      <c r="E29" s="76"/>
      <c r="F29" s="79"/>
      <c r="G29" s="79"/>
      <c r="H29" s="79"/>
      <c r="I29" s="79"/>
      <c r="J29" s="79"/>
      <c r="K29" s="79"/>
      <c r="L29" s="78"/>
      <c r="M29" s="78"/>
      <c r="N29" s="78"/>
      <c r="O29" s="78"/>
      <c r="P29" s="80"/>
    </row>
    <row r="30" spans="1:20" ht="12" customHeight="1" x14ac:dyDescent="0.2">
      <c r="A30" s="589" t="s">
        <v>51</v>
      </c>
      <c r="B30" s="589"/>
      <c r="C30" s="589"/>
      <c r="D30" s="589"/>
      <c r="E30" s="589"/>
      <c r="F30" s="589"/>
      <c r="G30" s="589"/>
      <c r="H30" s="589"/>
      <c r="I30" s="589"/>
      <c r="J30" s="589"/>
      <c r="K30" s="81"/>
      <c r="L30" s="78"/>
      <c r="M30" s="78"/>
      <c r="N30" s="78"/>
      <c r="O30" s="78"/>
      <c r="P30" s="78"/>
    </row>
    <row r="31" spans="1:20" ht="12" customHeight="1" x14ac:dyDescent="0.2">
      <c r="A31" s="269" t="s">
        <v>56</v>
      </c>
      <c r="B31" s="269"/>
      <c r="C31" s="269"/>
      <c r="D31" s="269"/>
      <c r="E31" s="269"/>
      <c r="F31" s="269"/>
      <c r="G31" s="269"/>
      <c r="H31" s="269"/>
      <c r="I31" s="269"/>
      <c r="J31" s="269"/>
      <c r="K31" s="81"/>
      <c r="L31" s="78"/>
      <c r="M31" s="78"/>
      <c r="N31" s="78"/>
      <c r="O31" s="78"/>
      <c r="P31" s="78"/>
    </row>
    <row r="32" spans="1:20" ht="12" customHeight="1" x14ac:dyDescent="0.2">
      <c r="A32" s="269" t="s">
        <v>57</v>
      </c>
      <c r="B32" s="269"/>
      <c r="C32" s="269"/>
      <c r="D32" s="269"/>
      <c r="E32" s="269"/>
      <c r="F32" s="269"/>
      <c r="G32" s="269"/>
      <c r="H32" s="269"/>
      <c r="I32" s="269"/>
      <c r="J32" s="269"/>
      <c r="K32" s="81"/>
      <c r="L32" s="78"/>
      <c r="M32" s="78"/>
      <c r="N32" s="78"/>
      <c r="O32" s="78"/>
      <c r="P32" s="78"/>
    </row>
    <row r="33" spans="1:22" ht="23.25" customHeight="1" x14ac:dyDescent="0.2">
      <c r="A33" s="78"/>
      <c r="B33" s="81"/>
      <c r="C33" s="81"/>
      <c r="D33" s="81"/>
      <c r="E33" s="82"/>
      <c r="F33" s="81"/>
      <c r="G33" s="81"/>
      <c r="H33" s="78"/>
      <c r="I33" s="78"/>
      <c r="J33" s="81"/>
      <c r="K33" s="81"/>
      <c r="L33" s="78"/>
      <c r="M33" s="78"/>
      <c r="N33" s="78"/>
      <c r="O33" s="78"/>
      <c r="P33" s="125" t="s">
        <v>63</v>
      </c>
    </row>
    <row r="34" spans="1:22" x14ac:dyDescent="0.2">
      <c r="A34" s="78"/>
      <c r="B34" s="81"/>
      <c r="C34" s="81"/>
      <c r="D34" s="81"/>
      <c r="E34" s="82"/>
      <c r="F34" s="81"/>
      <c r="G34" s="81"/>
      <c r="H34" s="78"/>
      <c r="I34" s="78"/>
      <c r="J34" s="81"/>
      <c r="K34" s="81"/>
      <c r="L34" s="78"/>
      <c r="M34" s="78"/>
      <c r="N34" s="78"/>
      <c r="O34" s="78"/>
      <c r="P34" s="78"/>
    </row>
    <row r="35" spans="1:22" x14ac:dyDescent="0.2">
      <c r="A35" s="78"/>
      <c r="B35" s="81">
        <f>B8+B12+B17+B18+B20+B7</f>
        <v>85629</v>
      </c>
      <c r="C35" s="81">
        <f>C8+C12+C17+C18+C20+C7</f>
        <v>83577</v>
      </c>
      <c r="D35" s="81"/>
      <c r="E35" s="82"/>
      <c r="F35" s="81">
        <f>F8+F12+F17+F18+F20+F7</f>
        <v>88404</v>
      </c>
      <c r="G35" s="81">
        <f>G8+G12+G17+G18+G20+G7</f>
        <v>87186</v>
      </c>
      <c r="H35" s="78"/>
      <c r="I35" s="78"/>
      <c r="J35" s="81">
        <f>J8+J12+J17+J18+J20+J7</f>
        <v>-2775</v>
      </c>
      <c r="K35" s="81">
        <f>K8+K12+K17+K18+K20+K7</f>
        <v>-3609</v>
      </c>
      <c r="L35" s="78"/>
      <c r="M35" s="81">
        <f>M8+M12+M17+M18+M20+M7</f>
        <v>75966</v>
      </c>
      <c r="N35" s="81">
        <f>N8+N12+N17+N18+N20+N7</f>
        <v>75063</v>
      </c>
      <c r="O35" s="78"/>
      <c r="P35" s="78"/>
    </row>
    <row r="36" spans="1:22" x14ac:dyDescent="0.2">
      <c r="A36" s="160"/>
      <c r="B36" s="96"/>
      <c r="C36" s="161"/>
      <c r="D36" s="161"/>
      <c r="E36" s="160"/>
      <c r="F36" s="96"/>
      <c r="G36" s="81"/>
      <c r="H36" s="78"/>
      <c r="I36" s="78"/>
      <c r="J36" s="81"/>
      <c r="K36" s="81"/>
      <c r="L36" s="78"/>
      <c r="M36" s="78"/>
      <c r="N36" s="78"/>
      <c r="O36" s="78"/>
      <c r="P36" s="78"/>
    </row>
    <row r="37" spans="1:22" x14ac:dyDescent="0.2">
      <c r="A37" s="83"/>
      <c r="B37" s="81"/>
      <c r="C37" s="81"/>
      <c r="D37" s="81"/>
      <c r="E37" s="82"/>
      <c r="F37" s="81"/>
      <c r="G37" s="81"/>
      <c r="H37" s="78"/>
      <c r="I37" s="78"/>
      <c r="J37" s="81"/>
      <c r="K37" s="81"/>
      <c r="L37" s="78"/>
      <c r="M37" s="78"/>
      <c r="N37" s="78"/>
      <c r="O37" s="78"/>
      <c r="P37" s="78"/>
    </row>
    <row r="38" spans="1:22" x14ac:dyDescent="0.2">
      <c r="A38" s="78"/>
      <c r="B38" s="81"/>
      <c r="C38" s="81"/>
      <c r="D38" s="81"/>
      <c r="E38" s="84"/>
      <c r="F38" s="78"/>
      <c r="G38" s="78"/>
      <c r="H38" s="78"/>
      <c r="I38" s="78"/>
      <c r="J38" s="81"/>
      <c r="K38" s="81"/>
      <c r="L38" s="78"/>
      <c r="M38" s="78"/>
      <c r="N38" s="78"/>
      <c r="O38" s="78"/>
      <c r="P38" s="78"/>
    </row>
    <row r="39" spans="1:22" x14ac:dyDescent="0.2">
      <c r="A39" s="78"/>
      <c r="B39" s="81"/>
      <c r="C39" s="81"/>
      <c r="D39" s="124"/>
      <c r="E39" s="82"/>
      <c r="F39" s="81"/>
      <c r="G39" s="81"/>
      <c r="H39" s="78"/>
      <c r="I39" s="78"/>
      <c r="J39" s="81"/>
      <c r="K39" s="81"/>
      <c r="L39" s="78"/>
      <c r="M39" s="78"/>
      <c r="N39" s="78"/>
      <c r="O39" s="78"/>
      <c r="P39" s="78"/>
    </row>
    <row r="40" spans="1:22" x14ac:dyDescent="0.2">
      <c r="A40" s="78"/>
      <c r="B40" s="81"/>
      <c r="C40" s="81"/>
      <c r="D40" s="81"/>
      <c r="E40" s="82"/>
      <c r="F40" s="81"/>
      <c r="G40" s="81"/>
      <c r="H40" s="78"/>
      <c r="I40" s="78"/>
      <c r="J40" s="78"/>
      <c r="K40" s="78"/>
      <c r="L40" s="78"/>
      <c r="M40" s="78"/>
      <c r="N40" s="78"/>
      <c r="O40" s="78"/>
      <c r="P40" s="78"/>
    </row>
    <row r="41" spans="1:22" x14ac:dyDescent="0.2">
      <c r="A41" s="78"/>
      <c r="B41" s="78"/>
      <c r="C41" s="78"/>
      <c r="D41" s="78"/>
      <c r="E41" s="84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22" x14ac:dyDescent="0.2">
      <c r="A42" s="78"/>
      <c r="B42" s="78"/>
      <c r="C42" s="78"/>
      <c r="D42" s="78"/>
      <c r="E42" s="84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22" x14ac:dyDescent="0.2">
      <c r="K43" s="81"/>
      <c r="L43" s="78"/>
      <c r="M43" s="78"/>
      <c r="N43" s="78"/>
      <c r="O43" s="78"/>
      <c r="P43" s="78"/>
    </row>
    <row r="44" spans="1:22" x14ac:dyDescent="0.2">
      <c r="R44" s="75"/>
      <c r="S44" s="75"/>
      <c r="T44" s="75"/>
      <c r="U44" s="75"/>
      <c r="V44" s="75"/>
    </row>
    <row r="45" spans="1:22" x14ac:dyDescent="0.2">
      <c r="D45"/>
      <c r="E45" s="3"/>
    </row>
    <row r="46" spans="1:22" x14ac:dyDescent="0.2">
      <c r="B46" s="1"/>
      <c r="D46"/>
      <c r="E46" s="3"/>
    </row>
    <row r="47" spans="1:22" ht="12.75" customHeight="1" x14ac:dyDescent="0.2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7"/>
      <c r="L47" s="27"/>
    </row>
    <row r="48" spans="1:22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5" ht="12.75" customHeight="1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50"/>
      <c r="M49" s="51"/>
      <c r="N49" s="51"/>
    </row>
    <row r="50" spans="1:1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51"/>
      <c r="N50" s="51"/>
    </row>
    <row r="51" spans="1:15" x14ac:dyDescent="0.2">
      <c r="A51" s="35"/>
      <c r="B51" s="74"/>
      <c r="C51" s="74"/>
      <c r="D51" s="74"/>
      <c r="E51" s="74"/>
      <c r="F51" s="74"/>
      <c r="G51" s="74"/>
      <c r="H51" s="87"/>
      <c r="I51" s="87"/>
      <c r="J51" s="38"/>
      <c r="K51" s="38"/>
      <c r="L51" s="38"/>
      <c r="M51" s="51"/>
      <c r="N51" s="35"/>
      <c r="O51" s="35"/>
    </row>
    <row r="52" spans="1:15" x14ac:dyDescent="0.2">
      <c r="A52" s="35"/>
      <c r="B52" s="74"/>
      <c r="C52" s="74"/>
      <c r="D52" s="74"/>
      <c r="E52" s="74"/>
      <c r="F52" s="74"/>
      <c r="G52" s="74"/>
      <c r="H52" s="87"/>
      <c r="I52" s="87"/>
      <c r="J52" s="38"/>
      <c r="K52" s="38"/>
      <c r="L52" s="38"/>
      <c r="M52" s="51"/>
      <c r="N52" s="35"/>
      <c r="O52" s="35"/>
    </row>
    <row r="53" spans="1:15" x14ac:dyDescent="0.2">
      <c r="A53" s="35"/>
      <c r="B53" s="74"/>
      <c r="C53" s="74"/>
      <c r="D53" s="9"/>
      <c r="E53" s="74"/>
      <c r="F53" s="74"/>
      <c r="G53" s="9"/>
      <c r="H53" s="87"/>
      <c r="I53" s="87"/>
      <c r="J53" s="74"/>
      <c r="K53" s="74"/>
      <c r="L53" s="9"/>
      <c r="M53" s="51"/>
      <c r="N53" s="35"/>
      <c r="O53" s="35"/>
    </row>
    <row r="54" spans="1:15" x14ac:dyDescent="0.2">
      <c r="A54" s="35"/>
      <c r="B54" s="74"/>
      <c r="C54" s="74"/>
      <c r="D54" s="9"/>
      <c r="E54" s="74"/>
      <c r="F54" s="74"/>
      <c r="G54" s="9"/>
      <c r="H54" s="87"/>
      <c r="I54" s="87"/>
      <c r="J54" s="74"/>
      <c r="K54" s="74"/>
      <c r="L54" s="9"/>
      <c r="M54" s="51"/>
      <c r="N54" s="35"/>
      <c r="O54" s="35"/>
    </row>
    <row r="55" spans="1:15" x14ac:dyDescent="0.2">
      <c r="A55" s="35"/>
      <c r="B55" s="74"/>
      <c r="C55" s="74"/>
      <c r="D55" s="9"/>
      <c r="E55" s="74"/>
      <c r="F55" s="74"/>
      <c r="G55" s="9"/>
      <c r="H55" s="52"/>
      <c r="I55" s="52"/>
      <c r="J55" s="74"/>
      <c r="K55" s="74"/>
      <c r="L55" s="9"/>
      <c r="M55" s="51"/>
      <c r="N55" s="35"/>
      <c r="O55" s="35"/>
    </row>
    <row r="56" spans="1:15" x14ac:dyDescent="0.2">
      <c r="A56" s="9"/>
      <c r="B56" s="9"/>
      <c r="C56" s="9"/>
      <c r="D56" s="9"/>
      <c r="E56" s="9"/>
      <c r="F56" s="9"/>
      <c r="G56" s="9"/>
      <c r="H56" s="53"/>
      <c r="I56" s="53"/>
      <c r="J56" s="53"/>
      <c r="K56" s="53"/>
      <c r="L56" s="53"/>
      <c r="M56" s="51"/>
      <c r="N56" s="9"/>
      <c r="O56" s="9"/>
    </row>
    <row r="57" spans="1:15" x14ac:dyDescent="0.2">
      <c r="A57" s="35"/>
      <c r="B57" s="53"/>
      <c r="C57" s="53"/>
      <c r="D57" s="18"/>
      <c r="E57" s="53"/>
      <c r="F57" s="53"/>
      <c r="G57" s="18"/>
      <c r="H57" s="16"/>
      <c r="I57" s="16"/>
      <c r="J57" s="54"/>
      <c r="K57" s="54"/>
      <c r="L57" s="18"/>
      <c r="M57" s="51"/>
      <c r="N57" s="35"/>
      <c r="O57" s="35"/>
    </row>
    <row r="58" spans="1:15" x14ac:dyDescent="0.2">
      <c r="A58" s="35"/>
      <c r="B58" s="55"/>
      <c r="C58" s="55"/>
      <c r="D58" s="19"/>
      <c r="E58" s="55"/>
      <c r="F58" s="55"/>
      <c r="G58" s="19"/>
      <c r="H58" s="22"/>
      <c r="I58" s="22"/>
      <c r="J58" s="56"/>
      <c r="K58" s="56"/>
      <c r="L58" s="19"/>
      <c r="M58" s="51"/>
      <c r="N58" s="35"/>
      <c r="O58" s="35"/>
    </row>
    <row r="59" spans="1:15" x14ac:dyDescent="0.2">
      <c r="A59" s="35"/>
      <c r="B59" s="55"/>
      <c r="C59" s="55"/>
      <c r="D59" s="19"/>
      <c r="E59" s="55"/>
      <c r="F59" s="55"/>
      <c r="G59" s="19"/>
      <c r="H59" s="22"/>
      <c r="I59" s="22"/>
      <c r="J59" s="56"/>
      <c r="K59" s="56"/>
      <c r="L59" s="19"/>
      <c r="M59" s="51"/>
      <c r="N59" s="35"/>
      <c r="O59" s="35"/>
    </row>
    <row r="60" spans="1:15" x14ac:dyDescent="0.2">
      <c r="A60" s="35"/>
      <c r="B60" s="55"/>
      <c r="C60" s="55"/>
      <c r="D60" s="19"/>
      <c r="E60" s="55"/>
      <c r="F60" s="55"/>
      <c r="G60" s="19"/>
      <c r="H60" s="22"/>
      <c r="I60" s="22"/>
      <c r="J60" s="56"/>
      <c r="K60" s="56"/>
      <c r="L60" s="19"/>
      <c r="M60" s="51"/>
      <c r="N60" s="35"/>
      <c r="O60" s="35"/>
    </row>
    <row r="61" spans="1:15" x14ac:dyDescent="0.2">
      <c r="A61" s="35"/>
      <c r="B61" s="55"/>
      <c r="C61" s="55"/>
      <c r="D61" s="19"/>
      <c r="E61" s="55"/>
      <c r="F61" s="55"/>
      <c r="G61" s="19"/>
      <c r="H61" s="22"/>
      <c r="I61" s="22"/>
      <c r="J61" s="56"/>
      <c r="K61" s="56"/>
      <c r="L61" s="19"/>
      <c r="M61" s="51"/>
      <c r="N61" s="35"/>
      <c r="O61" s="35"/>
    </row>
    <row r="62" spans="1:15" x14ac:dyDescent="0.2">
      <c r="A62" s="35"/>
      <c r="B62" s="55"/>
      <c r="C62" s="55"/>
      <c r="D62" s="19"/>
      <c r="E62" s="55"/>
      <c r="F62" s="55"/>
      <c r="G62" s="19"/>
      <c r="H62" s="22"/>
      <c r="I62" s="22"/>
      <c r="J62" s="56"/>
      <c r="K62" s="56"/>
      <c r="L62" s="19"/>
      <c r="M62" s="51"/>
      <c r="N62" s="35"/>
      <c r="O62" s="35"/>
    </row>
    <row r="63" spans="1:15" x14ac:dyDescent="0.2">
      <c r="A63" s="35"/>
      <c r="B63" s="55"/>
      <c r="C63" s="55"/>
      <c r="D63" s="19"/>
      <c r="E63" s="55"/>
      <c r="F63" s="55"/>
      <c r="G63" s="19"/>
      <c r="H63" s="22"/>
      <c r="I63" s="22"/>
      <c r="J63" s="56"/>
      <c r="K63" s="56"/>
      <c r="L63" s="19"/>
      <c r="M63" s="51"/>
      <c r="N63" s="35"/>
      <c r="O63" s="35"/>
    </row>
    <row r="64" spans="1:15" x14ac:dyDescent="0.2">
      <c r="A64" s="35"/>
      <c r="B64" s="55"/>
      <c r="C64" s="55"/>
      <c r="D64" s="19"/>
      <c r="E64" s="55"/>
      <c r="F64" s="55"/>
      <c r="G64" s="19"/>
      <c r="H64" s="22"/>
      <c r="I64" s="22"/>
      <c r="J64" s="56"/>
      <c r="K64" s="56"/>
      <c r="L64" s="19"/>
      <c r="M64" s="51"/>
      <c r="N64" s="35"/>
      <c r="O64" s="35"/>
    </row>
    <row r="65" spans="1:15" x14ac:dyDescent="0.2">
      <c r="A65" s="35"/>
      <c r="B65" s="55"/>
      <c r="C65" s="55"/>
      <c r="D65" s="19"/>
      <c r="E65" s="55"/>
      <c r="F65" s="55"/>
      <c r="G65" s="19"/>
      <c r="H65" s="22"/>
      <c r="I65" s="22"/>
      <c r="J65" s="56"/>
      <c r="K65" s="56"/>
      <c r="L65" s="19"/>
      <c r="M65" s="51"/>
      <c r="N65" s="35"/>
      <c r="O65" s="35"/>
    </row>
    <row r="66" spans="1:15" x14ac:dyDescent="0.2">
      <c r="A66" s="35"/>
      <c r="B66" s="55"/>
      <c r="C66" s="55"/>
      <c r="D66" s="19"/>
      <c r="E66" s="55"/>
      <c r="F66" s="55"/>
      <c r="G66" s="19"/>
      <c r="H66" s="22"/>
      <c r="I66" s="22"/>
      <c r="J66" s="56"/>
      <c r="K66" s="56"/>
      <c r="L66" s="19"/>
      <c r="M66" s="51"/>
      <c r="N66" s="35"/>
      <c r="O66" s="35"/>
    </row>
    <row r="67" spans="1:15" x14ac:dyDescent="0.2">
      <c r="A67" s="35"/>
      <c r="B67" s="55"/>
      <c r="C67" s="55"/>
      <c r="D67" s="19"/>
      <c r="E67" s="55"/>
      <c r="F67" s="55"/>
      <c r="G67" s="19"/>
      <c r="H67" s="22"/>
      <c r="I67" s="22"/>
      <c r="J67" s="56"/>
      <c r="K67" s="56"/>
      <c r="L67" s="19"/>
      <c r="M67" s="51"/>
      <c r="N67" s="35"/>
      <c r="O67" s="35"/>
    </row>
    <row r="68" spans="1:15" x14ac:dyDescent="0.2">
      <c r="A68" s="35"/>
      <c r="B68" s="55"/>
      <c r="C68" s="55"/>
      <c r="D68" s="19"/>
      <c r="E68" s="55"/>
      <c r="F68" s="55"/>
      <c r="G68" s="19"/>
      <c r="H68" s="22"/>
      <c r="I68" s="22"/>
      <c r="J68" s="56"/>
      <c r="K68" s="56"/>
      <c r="L68" s="19"/>
      <c r="M68" s="51"/>
      <c r="N68" s="35"/>
      <c r="O68" s="35"/>
    </row>
    <row r="69" spans="1:15" x14ac:dyDescent="0.2">
      <c r="A69" s="35"/>
      <c r="B69" s="55"/>
      <c r="C69" s="55"/>
      <c r="D69" s="19"/>
      <c r="E69" s="55"/>
      <c r="F69" s="55"/>
      <c r="G69" s="19"/>
      <c r="H69" s="57"/>
      <c r="I69" s="57"/>
      <c r="J69" s="56"/>
      <c r="K69" s="56"/>
      <c r="L69" s="19"/>
      <c r="M69" s="51"/>
      <c r="N69" s="35"/>
      <c r="O69" s="35"/>
    </row>
    <row r="70" spans="1:15" x14ac:dyDescent="0.2">
      <c r="A70" s="35"/>
      <c r="B70" s="55"/>
      <c r="C70" s="55"/>
      <c r="D70" s="19"/>
      <c r="E70" s="55"/>
      <c r="F70" s="55"/>
      <c r="G70" s="19"/>
      <c r="H70" s="57"/>
      <c r="I70" s="57"/>
      <c r="J70" s="56"/>
      <c r="K70" s="56"/>
      <c r="L70" s="19"/>
      <c r="M70" s="51"/>
      <c r="N70" s="35"/>
      <c r="O70" s="35"/>
    </row>
    <row r="71" spans="1:15" x14ac:dyDescent="0.2">
      <c r="A71" s="35"/>
      <c r="B71" s="55"/>
      <c r="C71" s="55"/>
      <c r="D71" s="19"/>
      <c r="E71" s="55"/>
      <c r="F71" s="55"/>
      <c r="G71" s="19"/>
      <c r="H71" s="57"/>
      <c r="I71" s="57"/>
      <c r="J71" s="56"/>
      <c r="K71" s="56"/>
      <c r="L71" s="19"/>
      <c r="M71" s="51"/>
      <c r="N71" s="35"/>
      <c r="O71" s="35"/>
    </row>
    <row r="72" spans="1:15" x14ac:dyDescent="0.2">
      <c r="A72" s="35"/>
      <c r="B72" s="55"/>
      <c r="C72" s="55"/>
      <c r="D72" s="19"/>
      <c r="E72" s="55"/>
      <c r="F72" s="55"/>
      <c r="G72" s="19"/>
      <c r="H72" s="58"/>
      <c r="I72" s="58"/>
      <c r="J72" s="56"/>
      <c r="K72" s="56"/>
      <c r="L72" s="19"/>
      <c r="M72" s="51"/>
      <c r="N72" s="51"/>
    </row>
    <row r="73" spans="1:15" x14ac:dyDescent="0.2">
      <c r="A73" s="35"/>
      <c r="B73" s="55"/>
      <c r="C73" s="55"/>
      <c r="D73" s="19"/>
      <c r="E73" s="55"/>
      <c r="F73" s="55"/>
      <c r="G73" s="19"/>
      <c r="H73" s="58"/>
      <c r="I73" s="58"/>
      <c r="J73" s="56"/>
      <c r="K73" s="56"/>
      <c r="L73" s="19"/>
      <c r="M73" s="51"/>
      <c r="N73" s="51"/>
    </row>
    <row r="74" spans="1:15" x14ac:dyDescent="0.2">
      <c r="A74" s="35"/>
      <c r="B74" s="53"/>
      <c r="C74" s="53"/>
      <c r="D74" s="18"/>
      <c r="E74" s="53"/>
      <c r="F74" s="53"/>
      <c r="G74" s="18"/>
      <c r="H74" s="58"/>
      <c r="I74" s="58"/>
      <c r="J74" s="56"/>
      <c r="K74" s="56"/>
      <c r="L74" s="19"/>
      <c r="M74" s="51"/>
      <c r="N74" s="51"/>
    </row>
    <row r="75" spans="1:15" x14ac:dyDescent="0.2">
      <c r="A75" s="59"/>
      <c r="B75" s="60"/>
      <c r="C75" s="60"/>
      <c r="D75" s="20"/>
      <c r="E75" s="60"/>
      <c r="F75" s="60"/>
      <c r="G75" s="20"/>
      <c r="H75" s="61"/>
      <c r="I75" s="61"/>
      <c r="J75" s="62"/>
      <c r="K75" s="62"/>
      <c r="L75" s="20"/>
      <c r="M75" s="51"/>
      <c r="N75" s="51"/>
    </row>
    <row r="76" spans="1:15" x14ac:dyDescent="0.2">
      <c r="A76" s="59"/>
      <c r="B76" s="60"/>
      <c r="C76" s="60"/>
      <c r="D76" s="20"/>
      <c r="E76" s="60"/>
      <c r="F76" s="60"/>
      <c r="G76" s="20"/>
      <c r="H76" s="61"/>
      <c r="I76" s="61"/>
      <c r="J76" s="62"/>
      <c r="K76" s="62"/>
      <c r="L76" s="20"/>
      <c r="M76" s="51"/>
      <c r="N76" s="51"/>
    </row>
    <row r="77" spans="1:15" x14ac:dyDescent="0.2">
      <c r="A77" s="59"/>
      <c r="B77" s="63"/>
      <c r="C77" s="63"/>
      <c r="D77" s="21"/>
      <c r="E77" s="63"/>
      <c r="F77" s="63"/>
      <c r="G77" s="21"/>
      <c r="H77" s="61"/>
      <c r="I77" s="61"/>
      <c r="J77" s="62"/>
      <c r="K77" s="62"/>
      <c r="L77" s="20"/>
      <c r="M77" s="51"/>
      <c r="N77" s="51"/>
    </row>
    <row r="78" spans="1:15" x14ac:dyDescent="0.2">
      <c r="A78" s="59"/>
      <c r="B78" s="60"/>
      <c r="C78" s="60"/>
      <c r="D78" s="20"/>
      <c r="E78" s="60"/>
      <c r="F78" s="60"/>
      <c r="G78" s="20"/>
      <c r="H78" s="61"/>
      <c r="I78" s="61"/>
      <c r="J78" s="62"/>
      <c r="K78" s="62"/>
      <c r="L78" s="20"/>
      <c r="M78" s="51"/>
      <c r="N78" s="51"/>
    </row>
    <row r="79" spans="1:15" x14ac:dyDescent="0.2">
      <c r="A79" s="35"/>
      <c r="B79" s="55"/>
      <c r="C79" s="55"/>
      <c r="D79" s="64"/>
      <c r="E79" s="55"/>
      <c r="F79" s="55"/>
      <c r="G79" s="19"/>
      <c r="H79" s="65"/>
      <c r="I79" s="65"/>
      <c r="J79" s="19"/>
      <c r="K79" s="66"/>
      <c r="L79" s="66"/>
      <c r="M79" s="51"/>
      <c r="N79" s="51"/>
    </row>
    <row r="80" spans="1:15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51"/>
      <c r="N80" s="51"/>
    </row>
    <row r="81" spans="1:14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1"/>
      <c r="L81" s="51"/>
      <c r="M81" s="51"/>
      <c r="N81" s="51"/>
    </row>
    <row r="82" spans="1:14" x14ac:dyDescent="0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1"/>
      <c r="L82" s="51"/>
      <c r="M82" s="51"/>
      <c r="N82" s="51"/>
    </row>
    <row r="83" spans="1:14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1"/>
      <c r="L83" s="51"/>
      <c r="M83" s="51"/>
      <c r="N83" s="51"/>
    </row>
    <row r="84" spans="1:14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1"/>
      <c r="L84" s="51"/>
      <c r="M84" s="51"/>
      <c r="N84" s="51"/>
    </row>
    <row r="85" spans="1:14" x14ac:dyDescent="0.2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1"/>
      <c r="L85" s="51"/>
      <c r="M85" s="51"/>
      <c r="N85" s="51"/>
    </row>
    <row r="86" spans="1:14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51"/>
      <c r="L86" s="51"/>
      <c r="M86" s="51"/>
      <c r="N86" s="51"/>
    </row>
    <row r="87" spans="1:14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</sheetData>
  <mergeCells count="8">
    <mergeCell ref="A27:P27"/>
    <mergeCell ref="A30:J30"/>
    <mergeCell ref="A1:P1"/>
    <mergeCell ref="A3:A4"/>
    <mergeCell ref="B3:D3"/>
    <mergeCell ref="F3:H3"/>
    <mergeCell ref="J3:L3"/>
    <mergeCell ref="M3:O3"/>
  </mergeCells>
  <printOptions horizontalCentered="1" verticalCentered="1"/>
  <pageMargins left="0.39370078740157483" right="0.39370078740157483" top="1.1417322834645669" bottom="0.59055118110236227" header="0.47244094488188981" footer="0.31496062992125984"/>
  <pageSetup paperSize="9" scale="97" orientation="landscape" r:id="rId1"/>
  <headerFooter alignWithMargins="0">
    <oddHeader xml:space="preserve">&amp;L&amp;"Arial,Standard"&amp;9BLE (BZL Referat 414)&amp;R&amp;"Arial,Fett"&amp;9Anlage 1
&amp;"Arial,Standard"&amp;D&amp;"Times New Roman,Standard"&amp;10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V87"/>
  <sheetViews>
    <sheetView zoomScaleNormal="100" workbookViewId="0">
      <selection sqref="A1:P1"/>
    </sheetView>
  </sheetViews>
  <sheetFormatPr baseColWidth="10" defaultRowHeight="12.75" x14ac:dyDescent="0.2"/>
  <cols>
    <col min="1" max="1" width="22.33203125" customWidth="1"/>
    <col min="2" max="3" width="8.33203125" customWidth="1"/>
    <col min="4" max="4" width="8.33203125" style="3" customWidth="1"/>
    <col min="5" max="5" width="9" customWidth="1"/>
    <col min="6" max="8" width="8.33203125" customWidth="1"/>
    <col min="9" max="9" width="9" customWidth="1"/>
    <col min="10" max="15" width="8.33203125" customWidth="1"/>
    <col min="16" max="16" width="9" customWidth="1"/>
    <col min="17" max="17" width="10.6640625" customWidth="1"/>
    <col min="18" max="18" width="11.33203125" customWidth="1"/>
  </cols>
  <sheetData>
    <row r="1" spans="1:22" ht="14.25" customHeight="1" x14ac:dyDescent="0.25">
      <c r="A1" s="590" t="s">
        <v>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R1" s="28" t="s">
        <v>32</v>
      </c>
      <c r="T1" s="2"/>
    </row>
    <row r="2" spans="1:22" x14ac:dyDescent="0.2">
      <c r="A2" s="14"/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</row>
    <row r="3" spans="1:22" s="96" customFormat="1" ht="47.25" customHeight="1" x14ac:dyDescent="0.2">
      <c r="A3" s="591" t="s">
        <v>0</v>
      </c>
      <c r="B3" s="592" t="s">
        <v>79</v>
      </c>
      <c r="C3" s="593"/>
      <c r="D3" s="594"/>
      <c r="E3" s="95" t="s">
        <v>82</v>
      </c>
      <c r="F3" s="592" t="s">
        <v>81</v>
      </c>
      <c r="G3" s="593"/>
      <c r="H3" s="594"/>
      <c r="I3" s="95" t="s">
        <v>82</v>
      </c>
      <c r="J3" s="592" t="s">
        <v>48</v>
      </c>
      <c r="K3" s="593"/>
      <c r="L3" s="594"/>
      <c r="M3" s="592" t="s">
        <v>1</v>
      </c>
      <c r="N3" s="593"/>
      <c r="O3" s="594"/>
      <c r="P3" s="95" t="s">
        <v>82</v>
      </c>
    </row>
    <row r="4" spans="1:22" s="96" customFormat="1" x14ac:dyDescent="0.2">
      <c r="A4" s="591"/>
      <c r="B4" s="265">
        <v>2017</v>
      </c>
      <c r="C4" s="265">
        <v>2018</v>
      </c>
      <c r="D4" s="265">
        <v>2019</v>
      </c>
      <c r="E4" s="265" t="s">
        <v>24</v>
      </c>
      <c r="F4" s="265">
        <v>2017</v>
      </c>
      <c r="G4" s="265">
        <v>2018</v>
      </c>
      <c r="H4" s="265">
        <v>2019</v>
      </c>
      <c r="I4" s="265" t="s">
        <v>24</v>
      </c>
      <c r="J4" s="265">
        <v>2017</v>
      </c>
      <c r="K4" s="265">
        <v>2018</v>
      </c>
      <c r="L4" s="265">
        <v>2019</v>
      </c>
      <c r="M4" s="265">
        <v>2017</v>
      </c>
      <c r="N4" s="265">
        <v>2018</v>
      </c>
      <c r="O4" s="265">
        <v>2019</v>
      </c>
      <c r="P4" s="265" t="s">
        <v>24</v>
      </c>
    </row>
    <row r="5" spans="1:22" s="96" customFormat="1" x14ac:dyDescent="0.2">
      <c r="A5" s="174" t="s">
        <v>3</v>
      </c>
      <c r="B5" s="175">
        <v>82317</v>
      </c>
      <c r="C5" s="175">
        <v>84288</v>
      </c>
      <c r="D5" s="175">
        <v>82740</v>
      </c>
      <c r="E5" s="176">
        <v>-1.8</v>
      </c>
      <c r="F5" s="175">
        <v>84210</v>
      </c>
      <c r="G5" s="175">
        <v>84558</v>
      </c>
      <c r="H5" s="175">
        <v>82656</v>
      </c>
      <c r="I5" s="176">
        <v>-2.2999999999999998</v>
      </c>
      <c r="J5" s="234">
        <f>B5-F5</f>
        <v>-1893</v>
      </c>
      <c r="K5" s="235">
        <f>C5-G5</f>
        <v>-270</v>
      </c>
      <c r="L5" s="239">
        <f>D5-H5</f>
        <v>84</v>
      </c>
      <c r="M5" s="175">
        <v>74655</v>
      </c>
      <c r="N5" s="175">
        <v>75312</v>
      </c>
      <c r="O5" s="175">
        <v>74079</v>
      </c>
      <c r="P5" s="176">
        <v>-1.6</v>
      </c>
      <c r="R5" s="262"/>
    </row>
    <row r="6" spans="1:22" s="96" customFormat="1" ht="12.75" customHeight="1" x14ac:dyDescent="0.2">
      <c r="A6" s="98" t="s">
        <v>4</v>
      </c>
      <c r="B6" s="175">
        <v>106899</v>
      </c>
      <c r="C6" s="175">
        <v>111669</v>
      </c>
      <c r="D6" s="175">
        <v>108270</v>
      </c>
      <c r="E6" s="176">
        <v>-3</v>
      </c>
      <c r="F6" s="175">
        <v>99789</v>
      </c>
      <c r="G6" s="175">
        <v>101943</v>
      </c>
      <c r="H6" s="175">
        <v>98643</v>
      </c>
      <c r="I6" s="176">
        <v>-3.2</v>
      </c>
      <c r="J6" s="237">
        <f t="shared" ref="J6:L23" si="0">B6-F6</f>
        <v>7110</v>
      </c>
      <c r="K6" s="238">
        <f>C6-G6</f>
        <v>9726</v>
      </c>
      <c r="L6" s="239">
        <f>D6-H6</f>
        <v>9627</v>
      </c>
      <c r="M6" s="175">
        <v>92529</v>
      </c>
      <c r="N6" s="175">
        <v>95433</v>
      </c>
      <c r="O6" s="175">
        <v>92706</v>
      </c>
      <c r="P6" s="176">
        <v>-2.9</v>
      </c>
      <c r="R6" s="262"/>
    </row>
    <row r="7" spans="1:22" s="96" customFormat="1" ht="12.95" customHeight="1" x14ac:dyDescent="0.2">
      <c r="A7" s="98" t="s">
        <v>5</v>
      </c>
      <c r="B7" s="175">
        <v>17319</v>
      </c>
      <c r="C7" s="175">
        <v>18066</v>
      </c>
      <c r="D7" s="175">
        <v>17283</v>
      </c>
      <c r="E7" s="176">
        <v>-4.3</v>
      </c>
      <c r="F7" s="175">
        <v>19266</v>
      </c>
      <c r="G7" s="175">
        <v>20976</v>
      </c>
      <c r="H7" s="175">
        <v>20394</v>
      </c>
      <c r="I7" s="176">
        <v>-2.8</v>
      </c>
      <c r="J7" s="240">
        <f t="shared" si="0"/>
        <v>-1947</v>
      </c>
      <c r="K7" s="241">
        <f t="shared" si="0"/>
        <v>-2910</v>
      </c>
      <c r="L7" s="236">
        <f>D7-H7</f>
        <v>-3111</v>
      </c>
      <c r="M7" s="175">
        <v>16122</v>
      </c>
      <c r="N7" s="175">
        <v>16353</v>
      </c>
      <c r="O7" s="175">
        <v>15981</v>
      </c>
      <c r="P7" s="176">
        <v>-2.2999999999999998</v>
      </c>
      <c r="R7" s="262"/>
    </row>
    <row r="8" spans="1:22" s="96" customFormat="1" x14ac:dyDescent="0.2">
      <c r="A8" s="98" t="s">
        <v>6</v>
      </c>
      <c r="B8" s="175">
        <v>12120</v>
      </c>
      <c r="C8" s="175">
        <v>12570</v>
      </c>
      <c r="D8" s="175">
        <v>12330</v>
      </c>
      <c r="E8" s="176">
        <v>-1.9</v>
      </c>
      <c r="F8" s="175">
        <v>12456</v>
      </c>
      <c r="G8" s="175">
        <v>12660</v>
      </c>
      <c r="H8" s="175">
        <v>12582</v>
      </c>
      <c r="I8" s="176">
        <v>-0.6</v>
      </c>
      <c r="J8" s="242">
        <f t="shared" si="0"/>
        <v>-336</v>
      </c>
      <c r="K8" s="243">
        <f t="shared" si="0"/>
        <v>-90</v>
      </c>
      <c r="L8" s="236">
        <f t="shared" si="0"/>
        <v>-252</v>
      </c>
      <c r="M8" s="175">
        <v>10431</v>
      </c>
      <c r="N8" s="175">
        <v>10704</v>
      </c>
      <c r="O8" s="175">
        <v>10539</v>
      </c>
      <c r="P8" s="176">
        <v>-1.5</v>
      </c>
      <c r="R8" s="262"/>
      <c r="V8" s="99" t="s">
        <v>32</v>
      </c>
    </row>
    <row r="9" spans="1:22" s="96" customFormat="1" ht="12.95" customHeight="1" x14ac:dyDescent="0.2">
      <c r="A9" s="98" t="s">
        <v>67</v>
      </c>
      <c r="B9" s="175">
        <v>6051</v>
      </c>
      <c r="C9" s="175">
        <v>6213</v>
      </c>
      <c r="D9" s="175">
        <v>5973</v>
      </c>
      <c r="E9" s="176">
        <v>-3.8</v>
      </c>
      <c r="F9" s="175">
        <v>6915</v>
      </c>
      <c r="G9" s="175">
        <v>6753</v>
      </c>
      <c r="H9" s="175">
        <v>6486</v>
      </c>
      <c r="I9" s="176">
        <v>-3.9</v>
      </c>
      <c r="J9" s="242">
        <f t="shared" si="0"/>
        <v>-864</v>
      </c>
      <c r="K9" s="243">
        <f t="shared" si="0"/>
        <v>-540</v>
      </c>
      <c r="L9" s="244">
        <f>D9-H9</f>
        <v>-513</v>
      </c>
      <c r="M9" s="175">
        <v>5910</v>
      </c>
      <c r="N9" s="175">
        <v>5859</v>
      </c>
      <c r="O9" s="175">
        <v>5778</v>
      </c>
      <c r="P9" s="176">
        <v>-1.4</v>
      </c>
      <c r="R9" s="262"/>
    </row>
    <row r="10" spans="1:22" s="96" customFormat="1" x14ac:dyDescent="0.2">
      <c r="A10" s="98" t="s">
        <v>8</v>
      </c>
      <c r="B10" s="175">
        <v>14220</v>
      </c>
      <c r="C10" s="175">
        <v>14031</v>
      </c>
      <c r="D10" s="175">
        <v>13728</v>
      </c>
      <c r="E10" s="176">
        <v>-2.2000000000000002</v>
      </c>
      <c r="F10" s="175">
        <v>16017</v>
      </c>
      <c r="G10" s="175">
        <v>15651</v>
      </c>
      <c r="H10" s="175">
        <v>15510</v>
      </c>
      <c r="I10" s="176">
        <v>-0.9</v>
      </c>
      <c r="J10" s="240">
        <f t="shared" si="0"/>
        <v>-1797</v>
      </c>
      <c r="K10" s="241">
        <f t="shared" si="0"/>
        <v>-1620</v>
      </c>
      <c r="L10" s="236">
        <f t="shared" si="0"/>
        <v>-1782</v>
      </c>
      <c r="M10" s="175">
        <v>13431</v>
      </c>
      <c r="N10" s="175">
        <v>13389</v>
      </c>
      <c r="O10" s="175">
        <v>13479</v>
      </c>
      <c r="P10" s="176">
        <v>0.7</v>
      </c>
      <c r="R10" s="262"/>
      <c r="T10" s="100"/>
    </row>
    <row r="11" spans="1:22" s="96" customFormat="1" x14ac:dyDescent="0.2">
      <c r="A11" s="98" t="s">
        <v>20</v>
      </c>
      <c r="B11" s="175">
        <v>40404</v>
      </c>
      <c r="C11" s="175">
        <v>41058</v>
      </c>
      <c r="D11" s="175">
        <v>40983</v>
      </c>
      <c r="E11" s="176">
        <v>-0.2</v>
      </c>
      <c r="F11" s="175">
        <v>44538</v>
      </c>
      <c r="G11" s="175">
        <v>44997</v>
      </c>
      <c r="H11" s="175">
        <v>44634</v>
      </c>
      <c r="I11" s="176">
        <v>-0.8</v>
      </c>
      <c r="J11" s="240">
        <f t="shared" si="0"/>
        <v>-4134</v>
      </c>
      <c r="K11" s="241">
        <f t="shared" si="0"/>
        <v>-3939</v>
      </c>
      <c r="L11" s="236">
        <f t="shared" si="0"/>
        <v>-3651</v>
      </c>
      <c r="M11" s="175">
        <v>37725</v>
      </c>
      <c r="N11" s="175">
        <v>38226</v>
      </c>
      <c r="O11" s="175">
        <v>38370</v>
      </c>
      <c r="P11" s="176">
        <v>0.4</v>
      </c>
      <c r="R11" s="262"/>
    </row>
    <row r="12" spans="1:22" s="96" customFormat="1" x14ac:dyDescent="0.2">
      <c r="A12" s="98" t="s">
        <v>19</v>
      </c>
      <c r="B12" s="175">
        <v>9309</v>
      </c>
      <c r="C12" s="175">
        <v>9612</v>
      </c>
      <c r="D12" s="175">
        <v>9615</v>
      </c>
      <c r="E12" s="176">
        <v>0</v>
      </c>
      <c r="F12" s="175">
        <v>9177</v>
      </c>
      <c r="G12" s="175">
        <v>9345</v>
      </c>
      <c r="H12" s="175">
        <v>9072</v>
      </c>
      <c r="I12" s="176">
        <v>-2.9</v>
      </c>
      <c r="J12" s="245">
        <f t="shared" si="0"/>
        <v>132</v>
      </c>
      <c r="K12" s="246">
        <f t="shared" si="0"/>
        <v>267</v>
      </c>
      <c r="L12" s="239">
        <f>D12-H12</f>
        <v>543</v>
      </c>
      <c r="M12" s="175">
        <v>7971</v>
      </c>
      <c r="N12" s="175">
        <v>8133</v>
      </c>
      <c r="O12" s="175">
        <v>8016</v>
      </c>
      <c r="P12" s="176">
        <v>-1.4</v>
      </c>
      <c r="R12" s="262"/>
    </row>
    <row r="13" spans="1:22" s="96" customFormat="1" ht="12.95" customHeight="1" x14ac:dyDescent="0.2">
      <c r="A13" s="98" t="s">
        <v>69</v>
      </c>
      <c r="B13" s="175">
        <v>57771</v>
      </c>
      <c r="C13" s="175">
        <v>59394</v>
      </c>
      <c r="D13" s="175">
        <v>56595</v>
      </c>
      <c r="E13" s="176">
        <v>-4.7</v>
      </c>
      <c r="F13" s="175">
        <v>65064</v>
      </c>
      <c r="G13" s="175">
        <v>65619</v>
      </c>
      <c r="H13" s="175">
        <v>62577</v>
      </c>
      <c r="I13" s="176">
        <v>-4.5999999999999996</v>
      </c>
      <c r="J13" s="240">
        <f t="shared" si="0"/>
        <v>-7293</v>
      </c>
      <c r="K13" s="241">
        <f t="shared" si="0"/>
        <v>-6225</v>
      </c>
      <c r="L13" s="236">
        <f t="shared" si="0"/>
        <v>-5982</v>
      </c>
      <c r="M13" s="175">
        <v>54702</v>
      </c>
      <c r="N13" s="175">
        <v>55641</v>
      </c>
      <c r="O13" s="175">
        <v>54192</v>
      </c>
      <c r="P13" s="263">
        <v>-2.6</v>
      </c>
      <c r="R13" s="262"/>
    </row>
    <row r="14" spans="1:22" s="96" customFormat="1" x14ac:dyDescent="0.2">
      <c r="A14" s="98" t="s">
        <v>10</v>
      </c>
      <c r="B14" s="175">
        <v>124161</v>
      </c>
      <c r="C14" s="175">
        <v>127872</v>
      </c>
      <c r="D14" s="175">
        <v>128664</v>
      </c>
      <c r="E14" s="176">
        <v>0.6</v>
      </c>
      <c r="F14" s="175">
        <v>139314</v>
      </c>
      <c r="G14" s="175">
        <v>140241</v>
      </c>
      <c r="H14" s="175">
        <v>139476</v>
      </c>
      <c r="I14" s="176">
        <v>-0.5</v>
      </c>
      <c r="J14" s="240">
        <f t="shared" si="0"/>
        <v>-15153</v>
      </c>
      <c r="K14" s="241">
        <f t="shared" si="0"/>
        <v>-12369</v>
      </c>
      <c r="L14" s="236">
        <f t="shared" si="0"/>
        <v>-10812</v>
      </c>
      <c r="M14" s="175">
        <v>116697</v>
      </c>
      <c r="N14" s="175">
        <v>118281</v>
      </c>
      <c r="O14" s="175">
        <v>118560</v>
      </c>
      <c r="P14" s="263">
        <v>0.2</v>
      </c>
      <c r="R14" s="262"/>
    </row>
    <row r="15" spans="1:22" s="96" customFormat="1" x14ac:dyDescent="0.2">
      <c r="A15" s="98" t="s">
        <v>11</v>
      </c>
      <c r="B15" s="175">
        <v>28803</v>
      </c>
      <c r="C15" s="175">
        <v>28791</v>
      </c>
      <c r="D15" s="175">
        <v>28224</v>
      </c>
      <c r="E15" s="176">
        <v>-2</v>
      </c>
      <c r="F15" s="175">
        <v>30237</v>
      </c>
      <c r="G15" s="175">
        <v>30123</v>
      </c>
      <c r="H15" s="175">
        <v>29787</v>
      </c>
      <c r="I15" s="176">
        <v>-1.1000000000000001</v>
      </c>
      <c r="J15" s="240">
        <f t="shared" si="0"/>
        <v>-1434</v>
      </c>
      <c r="K15" s="241">
        <f t="shared" si="0"/>
        <v>-1332</v>
      </c>
      <c r="L15" s="236">
        <f t="shared" si="0"/>
        <v>-1563</v>
      </c>
      <c r="M15" s="175">
        <v>26169</v>
      </c>
      <c r="N15" s="175">
        <v>26226</v>
      </c>
      <c r="O15" s="175">
        <v>25797</v>
      </c>
      <c r="P15" s="263">
        <v>-1.6</v>
      </c>
      <c r="R15" s="262"/>
    </row>
    <row r="16" spans="1:22" s="96" customFormat="1" x14ac:dyDescent="0.2">
      <c r="A16" s="98" t="s">
        <v>12</v>
      </c>
      <c r="B16" s="175">
        <v>7158</v>
      </c>
      <c r="C16" s="175">
        <v>7818</v>
      </c>
      <c r="D16" s="175">
        <v>7638</v>
      </c>
      <c r="E16" s="176">
        <v>-2.2999999999999998</v>
      </c>
      <c r="F16" s="175">
        <v>7644</v>
      </c>
      <c r="G16" s="175">
        <v>7674</v>
      </c>
      <c r="H16" s="175">
        <v>7839</v>
      </c>
      <c r="I16" s="176">
        <v>2.1</v>
      </c>
      <c r="J16" s="242">
        <f t="shared" si="0"/>
        <v>-486</v>
      </c>
      <c r="K16" s="243">
        <f t="shared" si="0"/>
        <v>144</v>
      </c>
      <c r="L16" s="244">
        <f t="shared" si="0"/>
        <v>-201</v>
      </c>
      <c r="M16" s="175">
        <v>6744</v>
      </c>
      <c r="N16" s="175">
        <v>6843</v>
      </c>
      <c r="O16" s="175">
        <v>6999</v>
      </c>
      <c r="P16" s="263">
        <v>2.2999999999999998</v>
      </c>
      <c r="Q16" s="260"/>
      <c r="R16" s="262"/>
      <c r="S16" s="261"/>
      <c r="T16" s="103"/>
      <c r="U16" s="103"/>
    </row>
    <row r="17" spans="1:20" s="96" customFormat="1" x14ac:dyDescent="0.2">
      <c r="A17" s="98" t="s">
        <v>13</v>
      </c>
      <c r="B17" s="175">
        <v>21102</v>
      </c>
      <c r="C17" s="175">
        <v>21687</v>
      </c>
      <c r="D17" s="175">
        <v>21243</v>
      </c>
      <c r="E17" s="176">
        <v>-2</v>
      </c>
      <c r="F17" s="175">
        <v>21966</v>
      </c>
      <c r="G17" s="175">
        <v>22245</v>
      </c>
      <c r="H17" s="175">
        <v>22233</v>
      </c>
      <c r="I17" s="176">
        <v>-0.1</v>
      </c>
      <c r="J17" s="242">
        <f t="shared" si="0"/>
        <v>-864</v>
      </c>
      <c r="K17" s="243">
        <f t="shared" si="0"/>
        <v>-558</v>
      </c>
      <c r="L17" s="244">
        <f t="shared" si="0"/>
        <v>-990</v>
      </c>
      <c r="M17" s="175">
        <v>19437</v>
      </c>
      <c r="N17" s="175">
        <v>19701</v>
      </c>
      <c r="O17" s="175">
        <v>19518</v>
      </c>
      <c r="P17" s="263">
        <v>-0.9</v>
      </c>
      <c r="Q17" s="260"/>
      <c r="R17" s="262"/>
      <c r="S17" s="261"/>
      <c r="T17" s="261"/>
    </row>
    <row r="18" spans="1:20" s="96" customFormat="1" x14ac:dyDescent="0.2">
      <c r="A18" s="98" t="s">
        <v>14</v>
      </c>
      <c r="B18" s="175">
        <v>11373</v>
      </c>
      <c r="C18" s="175">
        <v>11676</v>
      </c>
      <c r="D18" s="175">
        <v>11586</v>
      </c>
      <c r="E18" s="176">
        <v>-0.8</v>
      </c>
      <c r="F18" s="175">
        <v>11604</v>
      </c>
      <c r="G18" s="175">
        <v>11748</v>
      </c>
      <c r="H18" s="175">
        <v>11586</v>
      </c>
      <c r="I18" s="176">
        <v>-1.4</v>
      </c>
      <c r="J18" s="242">
        <f t="shared" si="0"/>
        <v>-231</v>
      </c>
      <c r="K18" s="243">
        <f t="shared" si="0"/>
        <v>-72</v>
      </c>
      <c r="L18" s="244">
        <f t="shared" si="0"/>
        <v>0</v>
      </c>
      <c r="M18" s="175">
        <v>10311</v>
      </c>
      <c r="N18" s="175">
        <v>10590</v>
      </c>
      <c r="O18" s="175">
        <v>10551</v>
      </c>
      <c r="P18" s="263">
        <v>-0.4</v>
      </c>
      <c r="Q18" s="260"/>
      <c r="R18" s="262"/>
    </row>
    <row r="19" spans="1:20" s="96" customFormat="1" x14ac:dyDescent="0.2">
      <c r="A19" s="98" t="s">
        <v>15</v>
      </c>
      <c r="B19" s="175">
        <v>21591</v>
      </c>
      <c r="C19" s="175">
        <v>22299</v>
      </c>
      <c r="D19" s="175">
        <v>21804</v>
      </c>
      <c r="E19" s="176">
        <v>-2.2000000000000002</v>
      </c>
      <c r="F19" s="175">
        <v>24045</v>
      </c>
      <c r="G19" s="175">
        <v>24024</v>
      </c>
      <c r="H19" s="175">
        <v>23880</v>
      </c>
      <c r="I19" s="176">
        <v>-0.6</v>
      </c>
      <c r="J19" s="240">
        <f t="shared" si="0"/>
        <v>-2454</v>
      </c>
      <c r="K19" s="241">
        <f t="shared" si="0"/>
        <v>-1725</v>
      </c>
      <c r="L19" s="236">
        <f t="shared" si="0"/>
        <v>-2076</v>
      </c>
      <c r="M19" s="175">
        <v>20103</v>
      </c>
      <c r="N19" s="175">
        <v>20235</v>
      </c>
      <c r="O19" s="175">
        <v>20052</v>
      </c>
      <c r="P19" s="263">
        <v>-0.9</v>
      </c>
      <c r="R19" s="262"/>
    </row>
    <row r="20" spans="1:20" s="96" customFormat="1" x14ac:dyDescent="0.2">
      <c r="A20" s="98" t="s">
        <v>16</v>
      </c>
      <c r="B20" s="179">
        <v>11628</v>
      </c>
      <c r="C20" s="179">
        <v>12018</v>
      </c>
      <c r="D20" s="179">
        <v>11529</v>
      </c>
      <c r="E20" s="258">
        <v>-4.0999999999999996</v>
      </c>
      <c r="F20" s="179">
        <v>11226</v>
      </c>
      <c r="G20" s="179">
        <v>11430</v>
      </c>
      <c r="H20" s="179">
        <v>11325</v>
      </c>
      <c r="I20" s="176">
        <v>-0.9</v>
      </c>
      <c r="J20" s="247">
        <f t="shared" si="0"/>
        <v>402</v>
      </c>
      <c r="K20" s="248">
        <f t="shared" si="0"/>
        <v>588</v>
      </c>
      <c r="L20" s="249">
        <f t="shared" si="0"/>
        <v>204</v>
      </c>
      <c r="M20" s="179">
        <v>10353</v>
      </c>
      <c r="N20" s="179">
        <v>10485</v>
      </c>
      <c r="O20" s="179">
        <v>10464</v>
      </c>
      <c r="P20" s="263">
        <v>-0.2</v>
      </c>
      <c r="Q20" s="260"/>
      <c r="R20" s="262"/>
    </row>
    <row r="21" spans="1:20" s="96" customFormat="1" ht="18" customHeight="1" x14ac:dyDescent="0.2">
      <c r="A21" s="169" t="s">
        <v>70</v>
      </c>
      <c r="B21" s="180">
        <v>572274</v>
      </c>
      <c r="C21" s="180">
        <v>589068</v>
      </c>
      <c r="D21" s="180">
        <v>578217</v>
      </c>
      <c r="E21" s="255">
        <v>-1.8</v>
      </c>
      <c r="F21" s="180">
        <v>603510</v>
      </c>
      <c r="G21" s="180">
        <v>610032</v>
      </c>
      <c r="H21" s="180">
        <v>598803</v>
      </c>
      <c r="I21" s="256">
        <v>-1.8</v>
      </c>
      <c r="J21" s="250">
        <f t="shared" si="0"/>
        <v>-31236</v>
      </c>
      <c r="K21" s="250">
        <f t="shared" si="0"/>
        <v>-20964</v>
      </c>
      <c r="L21" s="251">
        <f t="shared" si="0"/>
        <v>-20586</v>
      </c>
      <c r="M21" s="180">
        <v>523290</v>
      </c>
      <c r="N21" s="181">
        <v>531414</v>
      </c>
      <c r="O21" s="182">
        <v>525081</v>
      </c>
      <c r="P21" s="256">
        <v>-1.2</v>
      </c>
      <c r="R21" s="97"/>
      <c r="T21" s="102"/>
    </row>
    <row r="22" spans="1:20" s="96" customFormat="1" ht="18" customHeight="1" x14ac:dyDescent="0.2">
      <c r="A22" s="98" t="s">
        <v>18</v>
      </c>
      <c r="B22" s="175">
        <v>489378</v>
      </c>
      <c r="C22" s="175">
        <v>503433</v>
      </c>
      <c r="D22" s="178">
        <v>494619</v>
      </c>
      <c r="E22" s="176">
        <v>-1.8</v>
      </c>
      <c r="F22" s="175">
        <v>517773</v>
      </c>
      <c r="G22" s="175">
        <v>521583</v>
      </c>
      <c r="H22" s="175">
        <v>511488</v>
      </c>
      <c r="I22" s="176">
        <v>-1.9</v>
      </c>
      <c r="J22" s="241">
        <f t="shared" si="0"/>
        <v>-28395</v>
      </c>
      <c r="K22" s="241">
        <f t="shared" si="0"/>
        <v>-18150</v>
      </c>
      <c r="L22" s="236">
        <f t="shared" si="0"/>
        <v>-16869</v>
      </c>
      <c r="M22" s="175">
        <v>448665</v>
      </c>
      <c r="N22" s="175">
        <v>455448</v>
      </c>
      <c r="O22" s="178">
        <v>450012</v>
      </c>
      <c r="P22" s="176">
        <v>-1.2</v>
      </c>
      <c r="R22" s="97"/>
      <c r="T22" s="103"/>
    </row>
    <row r="23" spans="1:20" s="96" customFormat="1" ht="18" customHeight="1" x14ac:dyDescent="0.2">
      <c r="A23" s="98" t="s">
        <v>58</v>
      </c>
      <c r="B23" s="175">
        <v>82854</v>
      </c>
      <c r="C23" s="175">
        <v>85626</v>
      </c>
      <c r="D23" s="178">
        <v>83583</v>
      </c>
      <c r="E23" s="176">
        <v>-2.4</v>
      </c>
      <c r="F23" s="175">
        <v>85695</v>
      </c>
      <c r="G23" s="175">
        <v>88407</v>
      </c>
      <c r="H23" s="175">
        <v>87192</v>
      </c>
      <c r="I23" s="176">
        <v>-1.4</v>
      </c>
      <c r="J23" s="241">
        <f t="shared" si="0"/>
        <v>-2841</v>
      </c>
      <c r="K23" s="241">
        <f t="shared" si="0"/>
        <v>-2781</v>
      </c>
      <c r="L23" s="236">
        <f t="shared" si="0"/>
        <v>-3609</v>
      </c>
      <c r="M23" s="175">
        <v>74625</v>
      </c>
      <c r="N23" s="175">
        <v>75966</v>
      </c>
      <c r="O23" s="178">
        <v>75069</v>
      </c>
      <c r="P23" s="176">
        <v>-1.2</v>
      </c>
      <c r="R23" s="97"/>
    </row>
    <row r="24" spans="1:20" x14ac:dyDescent="0.2">
      <c r="A24" s="233" t="s">
        <v>61</v>
      </c>
      <c r="B24" s="177">
        <v>42</v>
      </c>
      <c r="C24" s="175">
        <v>12</v>
      </c>
      <c r="D24" s="178">
        <v>15</v>
      </c>
      <c r="E24" s="176">
        <v>27.3</v>
      </c>
      <c r="F24" s="177">
        <v>42</v>
      </c>
      <c r="G24" s="175">
        <v>42</v>
      </c>
      <c r="H24" s="175">
        <v>123</v>
      </c>
      <c r="I24" s="176">
        <v>197.6</v>
      </c>
      <c r="J24" s="243">
        <f>B24-F24</f>
        <v>0</v>
      </c>
      <c r="K24" s="243">
        <f>C24-G24</f>
        <v>-30</v>
      </c>
      <c r="L24" s="244">
        <f>D24-H24</f>
        <v>-108</v>
      </c>
      <c r="M24" s="183" t="s">
        <v>74</v>
      </c>
      <c r="N24" s="183" t="s">
        <v>74</v>
      </c>
      <c r="O24" s="183" t="s">
        <v>74</v>
      </c>
      <c r="P24" s="257" t="s">
        <v>74</v>
      </c>
      <c r="R24" s="97"/>
    </row>
    <row r="25" spans="1:20" ht="3.75" customHeight="1" x14ac:dyDescent="0.2">
      <c r="A25" s="165"/>
      <c r="B25" s="101"/>
      <c r="C25" s="101"/>
      <c r="D25" s="101"/>
      <c r="E25" s="166"/>
      <c r="F25" s="101"/>
      <c r="G25" s="101"/>
      <c r="H25" s="101"/>
      <c r="I25" s="166"/>
      <c r="J25" s="101"/>
      <c r="K25" s="101"/>
      <c r="L25" s="101"/>
      <c r="M25" s="167"/>
      <c r="N25" s="167"/>
      <c r="O25" s="167"/>
      <c r="P25" s="168"/>
    </row>
    <row r="26" spans="1:20" s="96" customFormat="1" ht="12" customHeight="1" x14ac:dyDescent="0.2">
      <c r="A26" s="77" t="s">
        <v>68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04"/>
      <c r="T26" s="103"/>
    </row>
    <row r="27" spans="1:20" s="96" customFormat="1" ht="12" customHeight="1" x14ac:dyDescent="0.2">
      <c r="A27" s="588" t="s">
        <v>46</v>
      </c>
      <c r="B27" s="588"/>
      <c r="C27" s="588"/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104"/>
      <c r="T27" s="103"/>
    </row>
    <row r="28" spans="1:20" s="96" customFormat="1" ht="12" customHeight="1" x14ac:dyDescent="0.2">
      <c r="A28" s="77" t="s">
        <v>47</v>
      </c>
      <c r="B28" s="106"/>
      <c r="C28" s="106"/>
      <c r="D28" s="107"/>
      <c r="E28" s="108"/>
      <c r="F28" s="107"/>
      <c r="G28" s="107"/>
      <c r="H28" s="107"/>
      <c r="I28" s="107"/>
      <c r="J28" s="107"/>
      <c r="K28" s="107"/>
      <c r="L28" s="107"/>
      <c r="M28" s="106"/>
      <c r="N28" s="106"/>
      <c r="O28" s="106"/>
      <c r="P28" s="106"/>
    </row>
    <row r="29" spans="1:20" ht="12" customHeight="1" x14ac:dyDescent="0.2">
      <c r="A29" s="77" t="s">
        <v>59</v>
      </c>
      <c r="B29" s="79"/>
      <c r="C29" s="79"/>
      <c r="D29" s="79"/>
      <c r="E29" s="76"/>
      <c r="F29" s="79"/>
      <c r="G29" s="79"/>
      <c r="H29" s="79"/>
      <c r="I29" s="79"/>
      <c r="J29" s="79"/>
      <c r="K29" s="79"/>
      <c r="L29" s="78"/>
      <c r="M29" s="78"/>
      <c r="N29" s="78"/>
      <c r="O29" s="78"/>
      <c r="P29" s="80"/>
    </row>
    <row r="30" spans="1:20" ht="12" customHeight="1" x14ac:dyDescent="0.2">
      <c r="A30" s="589" t="s">
        <v>51</v>
      </c>
      <c r="B30" s="589"/>
      <c r="C30" s="589"/>
      <c r="D30" s="589"/>
      <c r="E30" s="589"/>
      <c r="F30" s="589"/>
      <c r="G30" s="589"/>
      <c r="H30" s="589"/>
      <c r="I30" s="589"/>
      <c r="J30" s="589"/>
      <c r="K30" s="81"/>
      <c r="L30" s="78"/>
      <c r="M30" s="78"/>
      <c r="N30" s="78"/>
      <c r="O30" s="78"/>
      <c r="P30" s="78"/>
    </row>
    <row r="31" spans="1:20" ht="12" customHeight="1" x14ac:dyDescent="0.2">
      <c r="A31" s="264" t="s">
        <v>56</v>
      </c>
      <c r="B31" s="264"/>
      <c r="C31" s="264"/>
      <c r="D31" s="264"/>
      <c r="E31" s="264"/>
      <c r="F31" s="264"/>
      <c r="G31" s="264"/>
      <c r="H31" s="264"/>
      <c r="I31" s="264"/>
      <c r="J31" s="264"/>
      <c r="K31" s="81"/>
      <c r="L31" s="78"/>
      <c r="M31" s="78"/>
      <c r="N31" s="78"/>
      <c r="O31" s="78"/>
      <c r="P31" s="78"/>
    </row>
    <row r="32" spans="1:20" ht="12" customHeight="1" x14ac:dyDescent="0.2">
      <c r="A32" s="264" t="s">
        <v>57</v>
      </c>
      <c r="B32" s="264"/>
      <c r="C32" s="264"/>
      <c r="D32" s="264"/>
      <c r="E32" s="264"/>
      <c r="F32" s="264"/>
      <c r="G32" s="264"/>
      <c r="H32" s="264"/>
      <c r="I32" s="264"/>
      <c r="J32" s="264"/>
      <c r="K32" s="81"/>
      <c r="L32" s="78"/>
      <c r="M32" s="78"/>
      <c r="N32" s="78"/>
      <c r="O32" s="78"/>
      <c r="P32" s="78"/>
    </row>
    <row r="33" spans="1:22" ht="23.25" customHeight="1" x14ac:dyDescent="0.2">
      <c r="A33" s="78"/>
      <c r="B33" s="81"/>
      <c r="C33" s="81"/>
      <c r="D33" s="81"/>
      <c r="E33" s="82"/>
      <c r="F33" s="81"/>
      <c r="G33" s="81"/>
      <c r="H33" s="78"/>
      <c r="I33" s="78"/>
      <c r="J33" s="81"/>
      <c r="K33" s="81"/>
      <c r="L33" s="78"/>
      <c r="M33" s="78"/>
      <c r="N33" s="78"/>
      <c r="O33" s="78"/>
      <c r="P33" s="125" t="s">
        <v>63</v>
      </c>
    </row>
    <row r="34" spans="1:22" x14ac:dyDescent="0.2">
      <c r="A34" s="78"/>
      <c r="B34" s="81"/>
      <c r="C34" s="81"/>
      <c r="D34" s="81"/>
      <c r="E34" s="82"/>
      <c r="F34" s="81"/>
      <c r="G34" s="81"/>
      <c r="H34" s="78"/>
      <c r="I34" s="78"/>
      <c r="J34" s="81"/>
      <c r="K34" s="81"/>
      <c r="L34" s="78"/>
      <c r="M34" s="78"/>
      <c r="N34" s="78"/>
      <c r="O34" s="78"/>
      <c r="P34" s="78"/>
    </row>
    <row r="35" spans="1:22" x14ac:dyDescent="0.2">
      <c r="A35" s="78"/>
      <c r="B35" s="81">
        <f>B8+B12+B17+B18+B20+B7</f>
        <v>82851</v>
      </c>
      <c r="C35" s="81">
        <f>C8+C12+C17+C18+C20+C7</f>
        <v>85629</v>
      </c>
      <c r="D35" s="81"/>
      <c r="E35" s="82"/>
      <c r="F35" s="81">
        <f>F8+F12+F17+F18+F20+F7</f>
        <v>85695</v>
      </c>
      <c r="G35" s="81">
        <f>G8+G12+G17+G18+G20+G7</f>
        <v>88404</v>
      </c>
      <c r="H35" s="78"/>
      <c r="I35" s="78"/>
      <c r="J35" s="81">
        <f>J8+J12+J17+J18+J20+J7</f>
        <v>-2844</v>
      </c>
      <c r="K35" s="81">
        <f>K8+K12+K17+K18+K20+K7</f>
        <v>-2775</v>
      </c>
      <c r="L35" s="78"/>
      <c r="M35" s="81">
        <f>M8+M12+M17+M18+M20+M7</f>
        <v>74625</v>
      </c>
      <c r="N35" s="81">
        <f>N8+N12+N17+N18+N20+N7</f>
        <v>75966</v>
      </c>
      <c r="O35" s="78"/>
      <c r="P35" s="78"/>
    </row>
    <row r="36" spans="1:22" x14ac:dyDescent="0.2">
      <c r="A36" s="160"/>
      <c r="B36" s="96"/>
      <c r="C36" s="161"/>
      <c r="D36" s="161"/>
      <c r="E36" s="160"/>
      <c r="F36" s="96"/>
      <c r="G36" s="81"/>
      <c r="H36" s="78"/>
      <c r="I36" s="78"/>
      <c r="J36" s="81"/>
      <c r="K36" s="81"/>
      <c r="L36" s="78"/>
      <c r="M36" s="78"/>
      <c r="N36" s="78"/>
      <c r="O36" s="78"/>
      <c r="P36" s="78"/>
    </row>
    <row r="37" spans="1:22" x14ac:dyDescent="0.2">
      <c r="A37" s="83"/>
      <c r="B37" s="81"/>
      <c r="C37" s="81"/>
      <c r="D37" s="81"/>
      <c r="E37" s="82"/>
      <c r="F37" s="81"/>
      <c r="G37" s="81"/>
      <c r="H37" s="78"/>
      <c r="I37" s="78"/>
      <c r="J37" s="81"/>
      <c r="K37" s="81"/>
      <c r="L37" s="78"/>
      <c r="M37" s="78"/>
      <c r="N37" s="78"/>
      <c r="O37" s="78"/>
      <c r="P37" s="78"/>
    </row>
    <row r="38" spans="1:22" x14ac:dyDescent="0.2">
      <c r="A38" s="78"/>
      <c r="B38" s="81"/>
      <c r="C38" s="81"/>
      <c r="D38" s="81"/>
      <c r="E38" s="84"/>
      <c r="F38" s="78"/>
      <c r="G38" s="78"/>
      <c r="H38" s="78"/>
      <c r="I38" s="78"/>
      <c r="J38" s="81"/>
      <c r="K38" s="81"/>
      <c r="L38" s="78"/>
      <c r="M38" s="78"/>
      <c r="N38" s="78"/>
      <c r="O38" s="78"/>
      <c r="P38" s="78"/>
    </row>
    <row r="39" spans="1:22" x14ac:dyDescent="0.2">
      <c r="A39" s="78"/>
      <c r="B39" s="81"/>
      <c r="C39" s="81"/>
      <c r="D39" s="124"/>
      <c r="E39" s="82"/>
      <c r="F39" s="81"/>
      <c r="G39" s="81"/>
      <c r="H39" s="78"/>
      <c r="I39" s="78"/>
      <c r="J39" s="81"/>
      <c r="K39" s="81"/>
      <c r="L39" s="78"/>
      <c r="M39" s="78"/>
      <c r="N39" s="78"/>
      <c r="O39" s="78"/>
      <c r="P39" s="78"/>
    </row>
    <row r="40" spans="1:22" x14ac:dyDescent="0.2">
      <c r="A40" s="78"/>
      <c r="B40" s="81"/>
      <c r="C40" s="81"/>
      <c r="D40" s="81"/>
      <c r="E40" s="82"/>
      <c r="F40" s="81"/>
      <c r="G40" s="81"/>
      <c r="H40" s="78"/>
      <c r="I40" s="78"/>
      <c r="J40" s="78"/>
      <c r="K40" s="78"/>
      <c r="L40" s="78"/>
      <c r="M40" s="78"/>
      <c r="N40" s="78"/>
      <c r="O40" s="78"/>
      <c r="P40" s="78"/>
    </row>
    <row r="41" spans="1:22" x14ac:dyDescent="0.2">
      <c r="A41" s="78"/>
      <c r="B41" s="78"/>
      <c r="C41" s="78"/>
      <c r="D41" s="78"/>
      <c r="E41" s="84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22" x14ac:dyDescent="0.2">
      <c r="A42" s="78"/>
      <c r="B42" s="78"/>
      <c r="C42" s="78"/>
      <c r="D42" s="78"/>
      <c r="E42" s="84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22" x14ac:dyDescent="0.2">
      <c r="K43" s="81"/>
      <c r="L43" s="78"/>
      <c r="M43" s="78"/>
      <c r="N43" s="78"/>
      <c r="O43" s="78"/>
      <c r="P43" s="78"/>
    </row>
    <row r="44" spans="1:22" x14ac:dyDescent="0.2">
      <c r="R44" s="75"/>
      <c r="S44" s="75"/>
      <c r="T44" s="75"/>
      <c r="U44" s="75"/>
      <c r="V44" s="75"/>
    </row>
    <row r="45" spans="1:22" x14ac:dyDescent="0.2">
      <c r="D45"/>
      <c r="E45" s="3"/>
    </row>
    <row r="46" spans="1:22" x14ac:dyDescent="0.2">
      <c r="B46" s="1"/>
      <c r="D46"/>
      <c r="E46" s="3"/>
    </row>
    <row r="47" spans="1:22" ht="12.75" customHeight="1" x14ac:dyDescent="0.2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7"/>
      <c r="L47" s="27"/>
    </row>
    <row r="48" spans="1:22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5" ht="12.75" customHeight="1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50"/>
      <c r="M49" s="51"/>
      <c r="N49" s="51"/>
    </row>
    <row r="50" spans="1:1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51"/>
      <c r="N50" s="51"/>
    </row>
    <row r="51" spans="1:15" x14ac:dyDescent="0.2">
      <c r="A51" s="35"/>
      <c r="B51" s="74"/>
      <c r="C51" s="74"/>
      <c r="D51" s="74"/>
      <c r="E51" s="74"/>
      <c r="F51" s="74"/>
      <c r="G51" s="74"/>
      <c r="H51" s="87"/>
      <c r="I51" s="87"/>
      <c r="J51" s="38"/>
      <c r="K51" s="38"/>
      <c r="L51" s="38"/>
      <c r="M51" s="51"/>
      <c r="N51" s="35"/>
      <c r="O51" s="35"/>
    </row>
    <row r="52" spans="1:15" x14ac:dyDescent="0.2">
      <c r="A52" s="35"/>
      <c r="B52" s="74"/>
      <c r="C52" s="74"/>
      <c r="D52" s="74"/>
      <c r="E52" s="74"/>
      <c r="F52" s="74"/>
      <c r="G52" s="74"/>
      <c r="H52" s="87"/>
      <c r="I52" s="87"/>
      <c r="J52" s="38"/>
      <c r="K52" s="38"/>
      <c r="L52" s="38"/>
      <c r="M52" s="51"/>
      <c r="N52" s="35"/>
      <c r="O52" s="35"/>
    </row>
    <row r="53" spans="1:15" x14ac:dyDescent="0.2">
      <c r="A53" s="35"/>
      <c r="B53" s="74"/>
      <c r="C53" s="74"/>
      <c r="D53" s="9"/>
      <c r="E53" s="74"/>
      <c r="F53" s="74"/>
      <c r="G53" s="9"/>
      <c r="H53" s="87"/>
      <c r="I53" s="87"/>
      <c r="J53" s="74"/>
      <c r="K53" s="74"/>
      <c r="L53" s="9"/>
      <c r="M53" s="51"/>
      <c r="N53" s="35"/>
      <c r="O53" s="35"/>
    </row>
    <row r="54" spans="1:15" x14ac:dyDescent="0.2">
      <c r="A54" s="35"/>
      <c r="B54" s="74"/>
      <c r="C54" s="74"/>
      <c r="D54" s="9"/>
      <c r="E54" s="74"/>
      <c r="F54" s="74"/>
      <c r="G54" s="9"/>
      <c r="H54" s="87"/>
      <c r="I54" s="87"/>
      <c r="J54" s="74"/>
      <c r="K54" s="74"/>
      <c r="L54" s="9"/>
      <c r="M54" s="51"/>
      <c r="N54" s="35"/>
      <c r="O54" s="35"/>
    </row>
    <row r="55" spans="1:15" x14ac:dyDescent="0.2">
      <c r="A55" s="35"/>
      <c r="B55" s="74"/>
      <c r="C55" s="74"/>
      <c r="D55" s="9"/>
      <c r="E55" s="74"/>
      <c r="F55" s="74"/>
      <c r="G55" s="9"/>
      <c r="H55" s="52"/>
      <c r="I55" s="52"/>
      <c r="J55" s="74"/>
      <c r="K55" s="74"/>
      <c r="L55" s="9"/>
      <c r="M55" s="51"/>
      <c r="N55" s="35"/>
      <c r="O55" s="35"/>
    </row>
    <row r="56" spans="1:15" x14ac:dyDescent="0.2">
      <c r="A56" s="9"/>
      <c r="B56" s="9"/>
      <c r="C56" s="9"/>
      <c r="D56" s="9"/>
      <c r="E56" s="9"/>
      <c r="F56" s="9"/>
      <c r="G56" s="9"/>
      <c r="H56" s="53"/>
      <c r="I56" s="53"/>
      <c r="J56" s="53"/>
      <c r="K56" s="53"/>
      <c r="L56" s="53"/>
      <c r="M56" s="51"/>
      <c r="N56" s="9"/>
      <c r="O56" s="9"/>
    </row>
    <row r="57" spans="1:15" x14ac:dyDescent="0.2">
      <c r="A57" s="35"/>
      <c r="B57" s="53"/>
      <c r="C57" s="53"/>
      <c r="D57" s="18"/>
      <c r="E57" s="53"/>
      <c r="F57" s="53"/>
      <c r="G57" s="18"/>
      <c r="H57" s="16"/>
      <c r="I57" s="16"/>
      <c r="J57" s="54"/>
      <c r="K57" s="54"/>
      <c r="L57" s="18"/>
      <c r="M57" s="51"/>
      <c r="N57" s="35"/>
      <c r="O57" s="35"/>
    </row>
    <row r="58" spans="1:15" x14ac:dyDescent="0.2">
      <c r="A58" s="35"/>
      <c r="B58" s="55"/>
      <c r="C58" s="55"/>
      <c r="D58" s="19"/>
      <c r="E58" s="55"/>
      <c r="F58" s="55"/>
      <c r="G58" s="19"/>
      <c r="H58" s="22"/>
      <c r="I58" s="22"/>
      <c r="J58" s="56"/>
      <c r="K58" s="56"/>
      <c r="L58" s="19"/>
      <c r="M58" s="51"/>
      <c r="N58" s="35"/>
      <c r="O58" s="35"/>
    </row>
    <row r="59" spans="1:15" x14ac:dyDescent="0.2">
      <c r="A59" s="35"/>
      <c r="B59" s="55"/>
      <c r="C59" s="55"/>
      <c r="D59" s="19"/>
      <c r="E59" s="55"/>
      <c r="F59" s="55"/>
      <c r="G59" s="19"/>
      <c r="H59" s="22"/>
      <c r="I59" s="22"/>
      <c r="J59" s="56"/>
      <c r="K59" s="56"/>
      <c r="L59" s="19"/>
      <c r="M59" s="51"/>
      <c r="N59" s="35"/>
      <c r="O59" s="35"/>
    </row>
    <row r="60" spans="1:15" x14ac:dyDescent="0.2">
      <c r="A60" s="35"/>
      <c r="B60" s="55"/>
      <c r="C60" s="55"/>
      <c r="D60" s="19"/>
      <c r="E60" s="55"/>
      <c r="F60" s="55"/>
      <c r="G60" s="19"/>
      <c r="H60" s="22"/>
      <c r="I60" s="22"/>
      <c r="J60" s="56"/>
      <c r="K60" s="56"/>
      <c r="L60" s="19"/>
      <c r="M60" s="51"/>
      <c r="N60" s="35"/>
      <c r="O60" s="35"/>
    </row>
    <row r="61" spans="1:15" x14ac:dyDescent="0.2">
      <c r="A61" s="35"/>
      <c r="B61" s="55"/>
      <c r="C61" s="55"/>
      <c r="D61" s="19"/>
      <c r="E61" s="55"/>
      <c r="F61" s="55"/>
      <c r="G61" s="19"/>
      <c r="H61" s="22"/>
      <c r="I61" s="22"/>
      <c r="J61" s="56"/>
      <c r="K61" s="56"/>
      <c r="L61" s="19"/>
      <c r="M61" s="51"/>
      <c r="N61" s="35"/>
      <c r="O61" s="35"/>
    </row>
    <row r="62" spans="1:15" x14ac:dyDescent="0.2">
      <c r="A62" s="35"/>
      <c r="B62" s="55"/>
      <c r="C62" s="55"/>
      <c r="D62" s="19"/>
      <c r="E62" s="55"/>
      <c r="F62" s="55"/>
      <c r="G62" s="19"/>
      <c r="H62" s="22"/>
      <c r="I62" s="22"/>
      <c r="J62" s="56"/>
      <c r="K62" s="56"/>
      <c r="L62" s="19"/>
      <c r="M62" s="51"/>
      <c r="N62" s="35"/>
      <c r="O62" s="35"/>
    </row>
    <row r="63" spans="1:15" x14ac:dyDescent="0.2">
      <c r="A63" s="35"/>
      <c r="B63" s="55"/>
      <c r="C63" s="55"/>
      <c r="D63" s="19"/>
      <c r="E63" s="55"/>
      <c r="F63" s="55"/>
      <c r="G63" s="19"/>
      <c r="H63" s="22"/>
      <c r="I63" s="22"/>
      <c r="J63" s="56"/>
      <c r="K63" s="56"/>
      <c r="L63" s="19"/>
      <c r="M63" s="51"/>
      <c r="N63" s="35"/>
      <c r="O63" s="35"/>
    </row>
    <row r="64" spans="1:15" x14ac:dyDescent="0.2">
      <c r="A64" s="35"/>
      <c r="B64" s="55"/>
      <c r="C64" s="55"/>
      <c r="D64" s="19"/>
      <c r="E64" s="55"/>
      <c r="F64" s="55"/>
      <c r="G64" s="19"/>
      <c r="H64" s="22"/>
      <c r="I64" s="22"/>
      <c r="J64" s="56"/>
      <c r="K64" s="56"/>
      <c r="L64" s="19"/>
      <c r="M64" s="51"/>
      <c r="N64" s="35"/>
      <c r="O64" s="35"/>
    </row>
    <row r="65" spans="1:15" x14ac:dyDescent="0.2">
      <c r="A65" s="35"/>
      <c r="B65" s="55"/>
      <c r="C65" s="55"/>
      <c r="D65" s="19"/>
      <c r="E65" s="55"/>
      <c r="F65" s="55"/>
      <c r="G65" s="19"/>
      <c r="H65" s="22"/>
      <c r="I65" s="22"/>
      <c r="J65" s="56"/>
      <c r="K65" s="56"/>
      <c r="L65" s="19"/>
      <c r="M65" s="51"/>
      <c r="N65" s="35"/>
      <c r="O65" s="35"/>
    </row>
    <row r="66" spans="1:15" x14ac:dyDescent="0.2">
      <c r="A66" s="35"/>
      <c r="B66" s="55"/>
      <c r="C66" s="55"/>
      <c r="D66" s="19"/>
      <c r="E66" s="55"/>
      <c r="F66" s="55"/>
      <c r="G66" s="19"/>
      <c r="H66" s="22"/>
      <c r="I66" s="22"/>
      <c r="J66" s="56"/>
      <c r="K66" s="56"/>
      <c r="L66" s="19"/>
      <c r="M66" s="51"/>
      <c r="N66" s="35"/>
      <c r="O66" s="35"/>
    </row>
    <row r="67" spans="1:15" x14ac:dyDescent="0.2">
      <c r="A67" s="35"/>
      <c r="B67" s="55"/>
      <c r="C67" s="55"/>
      <c r="D67" s="19"/>
      <c r="E67" s="55"/>
      <c r="F67" s="55"/>
      <c r="G67" s="19"/>
      <c r="H67" s="22"/>
      <c r="I67" s="22"/>
      <c r="J67" s="56"/>
      <c r="K67" s="56"/>
      <c r="L67" s="19"/>
      <c r="M67" s="51"/>
      <c r="N67" s="35"/>
      <c r="O67" s="35"/>
    </row>
    <row r="68" spans="1:15" x14ac:dyDescent="0.2">
      <c r="A68" s="35"/>
      <c r="B68" s="55"/>
      <c r="C68" s="55"/>
      <c r="D68" s="19"/>
      <c r="E68" s="55"/>
      <c r="F68" s="55"/>
      <c r="G68" s="19"/>
      <c r="H68" s="22"/>
      <c r="I68" s="22"/>
      <c r="J68" s="56"/>
      <c r="K68" s="56"/>
      <c r="L68" s="19"/>
      <c r="M68" s="51"/>
      <c r="N68" s="35"/>
      <c r="O68" s="35"/>
    </row>
    <row r="69" spans="1:15" x14ac:dyDescent="0.2">
      <c r="A69" s="35"/>
      <c r="B69" s="55"/>
      <c r="C69" s="55"/>
      <c r="D69" s="19"/>
      <c r="E69" s="55"/>
      <c r="F69" s="55"/>
      <c r="G69" s="19"/>
      <c r="H69" s="57"/>
      <c r="I69" s="57"/>
      <c r="J69" s="56"/>
      <c r="K69" s="56"/>
      <c r="L69" s="19"/>
      <c r="M69" s="51"/>
      <c r="N69" s="35"/>
      <c r="O69" s="35"/>
    </row>
    <row r="70" spans="1:15" x14ac:dyDescent="0.2">
      <c r="A70" s="35"/>
      <c r="B70" s="55"/>
      <c r="C70" s="55"/>
      <c r="D70" s="19"/>
      <c r="E70" s="55"/>
      <c r="F70" s="55"/>
      <c r="G70" s="19"/>
      <c r="H70" s="57"/>
      <c r="I70" s="57"/>
      <c r="J70" s="56"/>
      <c r="K70" s="56"/>
      <c r="L70" s="19"/>
      <c r="M70" s="51"/>
      <c r="N70" s="35"/>
      <c r="O70" s="35"/>
    </row>
    <row r="71" spans="1:15" x14ac:dyDescent="0.2">
      <c r="A71" s="35"/>
      <c r="B71" s="55"/>
      <c r="C71" s="55"/>
      <c r="D71" s="19"/>
      <c r="E71" s="55"/>
      <c r="F71" s="55"/>
      <c r="G71" s="19"/>
      <c r="H71" s="57"/>
      <c r="I71" s="57"/>
      <c r="J71" s="56"/>
      <c r="K71" s="56"/>
      <c r="L71" s="19"/>
      <c r="M71" s="51"/>
      <c r="N71" s="35"/>
      <c r="O71" s="35"/>
    </row>
    <row r="72" spans="1:15" x14ac:dyDescent="0.2">
      <c r="A72" s="35"/>
      <c r="B72" s="55"/>
      <c r="C72" s="55"/>
      <c r="D72" s="19"/>
      <c r="E72" s="55"/>
      <c r="F72" s="55"/>
      <c r="G72" s="19"/>
      <c r="H72" s="58"/>
      <c r="I72" s="58"/>
      <c r="J72" s="56"/>
      <c r="K72" s="56"/>
      <c r="L72" s="19"/>
      <c r="M72" s="51"/>
      <c r="N72" s="51"/>
    </row>
    <row r="73" spans="1:15" x14ac:dyDescent="0.2">
      <c r="A73" s="35"/>
      <c r="B73" s="55"/>
      <c r="C73" s="55"/>
      <c r="D73" s="19"/>
      <c r="E73" s="55"/>
      <c r="F73" s="55"/>
      <c r="G73" s="19"/>
      <c r="H73" s="58"/>
      <c r="I73" s="58"/>
      <c r="J73" s="56"/>
      <c r="K73" s="56"/>
      <c r="L73" s="19"/>
      <c r="M73" s="51"/>
      <c r="N73" s="51"/>
    </row>
    <row r="74" spans="1:15" x14ac:dyDescent="0.2">
      <c r="A74" s="35"/>
      <c r="B74" s="53"/>
      <c r="C74" s="53"/>
      <c r="D74" s="18"/>
      <c r="E74" s="53"/>
      <c r="F74" s="53"/>
      <c r="G74" s="18"/>
      <c r="H74" s="58"/>
      <c r="I74" s="58"/>
      <c r="J74" s="56"/>
      <c r="K74" s="56"/>
      <c r="L74" s="19"/>
      <c r="M74" s="51"/>
      <c r="N74" s="51"/>
    </row>
    <row r="75" spans="1:15" x14ac:dyDescent="0.2">
      <c r="A75" s="59"/>
      <c r="B75" s="60"/>
      <c r="C75" s="60"/>
      <c r="D75" s="20"/>
      <c r="E75" s="60"/>
      <c r="F75" s="60"/>
      <c r="G75" s="20"/>
      <c r="H75" s="61"/>
      <c r="I75" s="61"/>
      <c r="J75" s="62"/>
      <c r="K75" s="62"/>
      <c r="L75" s="20"/>
      <c r="M75" s="51"/>
      <c r="N75" s="51"/>
    </row>
    <row r="76" spans="1:15" x14ac:dyDescent="0.2">
      <c r="A76" s="59"/>
      <c r="B76" s="60"/>
      <c r="C76" s="60"/>
      <c r="D76" s="20"/>
      <c r="E76" s="60"/>
      <c r="F76" s="60"/>
      <c r="G76" s="20"/>
      <c r="H76" s="61"/>
      <c r="I76" s="61"/>
      <c r="J76" s="62"/>
      <c r="K76" s="62"/>
      <c r="L76" s="20"/>
      <c r="M76" s="51"/>
      <c r="N76" s="51"/>
    </row>
    <row r="77" spans="1:15" x14ac:dyDescent="0.2">
      <c r="A77" s="59"/>
      <c r="B77" s="63"/>
      <c r="C77" s="63"/>
      <c r="D77" s="21"/>
      <c r="E77" s="63"/>
      <c r="F77" s="63"/>
      <c r="G77" s="21"/>
      <c r="H77" s="61"/>
      <c r="I77" s="61"/>
      <c r="J77" s="62"/>
      <c r="K77" s="62"/>
      <c r="L77" s="20"/>
      <c r="M77" s="51"/>
      <c r="N77" s="51"/>
    </row>
    <row r="78" spans="1:15" x14ac:dyDescent="0.2">
      <c r="A78" s="59"/>
      <c r="B78" s="60"/>
      <c r="C78" s="60"/>
      <c r="D78" s="20"/>
      <c r="E78" s="60"/>
      <c r="F78" s="60"/>
      <c r="G78" s="20"/>
      <c r="H78" s="61"/>
      <c r="I78" s="61"/>
      <c r="J78" s="62"/>
      <c r="K78" s="62"/>
      <c r="L78" s="20"/>
      <c r="M78" s="51"/>
      <c r="N78" s="51"/>
    </row>
    <row r="79" spans="1:15" x14ac:dyDescent="0.2">
      <c r="A79" s="35"/>
      <c r="B79" s="55"/>
      <c r="C79" s="55"/>
      <c r="D79" s="64"/>
      <c r="E79" s="55"/>
      <c r="F79" s="55"/>
      <c r="G79" s="19"/>
      <c r="H79" s="65"/>
      <c r="I79" s="65"/>
      <c r="J79" s="19"/>
      <c r="K79" s="66"/>
      <c r="L79" s="66"/>
      <c r="M79" s="51"/>
      <c r="N79" s="51"/>
    </row>
    <row r="80" spans="1:15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51"/>
      <c r="N80" s="51"/>
    </row>
    <row r="81" spans="1:14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1"/>
      <c r="L81" s="51"/>
      <c r="M81" s="51"/>
      <c r="N81" s="51"/>
    </row>
    <row r="82" spans="1:14" x14ac:dyDescent="0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1"/>
      <c r="L82" s="51"/>
      <c r="M82" s="51"/>
      <c r="N82" s="51"/>
    </row>
    <row r="83" spans="1:14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1"/>
      <c r="L83" s="51"/>
      <c r="M83" s="51"/>
      <c r="N83" s="51"/>
    </row>
    <row r="84" spans="1:14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1"/>
      <c r="L84" s="51"/>
      <c r="M84" s="51"/>
      <c r="N84" s="51"/>
    </row>
    <row r="85" spans="1:14" x14ac:dyDescent="0.2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1"/>
      <c r="L85" s="51"/>
      <c r="M85" s="51"/>
      <c r="N85" s="51"/>
    </row>
    <row r="86" spans="1:14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51"/>
      <c r="L86" s="51"/>
      <c r="M86" s="51"/>
      <c r="N86" s="51"/>
    </row>
    <row r="87" spans="1:14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</sheetData>
  <mergeCells count="8">
    <mergeCell ref="A27:P27"/>
    <mergeCell ref="A30:J30"/>
    <mergeCell ref="A1:P1"/>
    <mergeCell ref="A3:A4"/>
    <mergeCell ref="B3:D3"/>
    <mergeCell ref="F3:H3"/>
    <mergeCell ref="J3:L3"/>
    <mergeCell ref="M3:O3"/>
  </mergeCells>
  <printOptions horizontalCentered="1" verticalCentered="1"/>
  <pageMargins left="0.39370078740157483" right="0.39370078740157483" top="1.1417322834645669" bottom="0.59055118110236227" header="0.47244094488188981" footer="0.31496062992125984"/>
  <pageSetup paperSize="9" scale="97" orientation="landscape" r:id="rId1"/>
  <headerFooter alignWithMargins="0">
    <oddHeader xml:space="preserve">&amp;L&amp;"Arial,Standard"&amp;9BLE (BZL Referat 414)&amp;R&amp;"Arial,Fett"&amp;9Anlage 1
&amp;"Arial,Standard"&amp;D&amp;"Times New Roman,Standard"&amp;10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2:AO129"/>
  <sheetViews>
    <sheetView topLeftCell="A21" zoomScaleNormal="100" workbookViewId="0">
      <selection activeCell="N42" sqref="N42"/>
    </sheetView>
  </sheetViews>
  <sheetFormatPr baseColWidth="10" defaultRowHeight="12.75" x14ac:dyDescent="0.2"/>
  <cols>
    <col min="1" max="1" width="0.6640625" customWidth="1"/>
    <col min="2" max="2" width="16.83203125" customWidth="1"/>
    <col min="3" max="7" width="7.83203125" customWidth="1"/>
    <col min="8" max="10" width="7.83203125" style="3" customWidth="1"/>
    <col min="11" max="14" width="8.33203125" customWidth="1"/>
    <col min="15" max="15" width="8.33203125" bestFit="1" customWidth="1"/>
    <col min="16" max="16" width="7.33203125" customWidth="1"/>
    <col min="17" max="17" width="6.83203125" customWidth="1"/>
  </cols>
  <sheetData>
    <row r="2" spans="1:20" ht="15.75" x14ac:dyDescent="0.25">
      <c r="B2" s="597" t="s">
        <v>21</v>
      </c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</row>
    <row r="3" spans="1:20" x14ac:dyDescent="0.2">
      <c r="P3" s="36" t="s">
        <v>32</v>
      </c>
      <c r="R3" s="36"/>
    </row>
    <row r="4" spans="1:20" s="96" customFormat="1" ht="12" customHeight="1" x14ac:dyDescent="0.2">
      <c r="A4" s="143"/>
      <c r="B4" s="598" t="s">
        <v>22</v>
      </c>
      <c r="C4" s="601" t="s">
        <v>1</v>
      </c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3"/>
      <c r="O4" s="607" t="s">
        <v>90</v>
      </c>
      <c r="P4" s="608"/>
      <c r="Q4" s="109"/>
      <c r="R4" s="109"/>
    </row>
    <row r="5" spans="1:20" s="96" customFormat="1" ht="12" customHeight="1" x14ac:dyDescent="0.25">
      <c r="A5" s="142"/>
      <c r="B5" s="599"/>
      <c r="C5" s="604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6"/>
      <c r="O5" s="609" t="s">
        <v>87</v>
      </c>
      <c r="P5" s="610"/>
      <c r="Q5" s="37"/>
      <c r="R5" s="153"/>
    </row>
    <row r="6" spans="1:20" s="96" customFormat="1" x14ac:dyDescent="0.2">
      <c r="A6" s="144"/>
      <c r="B6" s="600"/>
      <c r="C6" s="111">
        <v>2009</v>
      </c>
      <c r="D6" s="111">
        <v>2010</v>
      </c>
      <c r="E6" s="111">
        <v>2011</v>
      </c>
      <c r="F6" s="111">
        <v>2012</v>
      </c>
      <c r="G6" s="111">
        <v>2013</v>
      </c>
      <c r="H6" s="111">
        <v>2014</v>
      </c>
      <c r="I6" s="111">
        <v>2015</v>
      </c>
      <c r="J6" s="111">
        <v>2016</v>
      </c>
      <c r="K6" s="111">
        <v>2017</v>
      </c>
      <c r="L6" s="111">
        <v>2018</v>
      </c>
      <c r="M6" s="111">
        <v>2019</v>
      </c>
      <c r="N6" s="111">
        <v>2020</v>
      </c>
      <c r="O6" s="111" t="s">
        <v>23</v>
      </c>
      <c r="P6" s="69" t="s">
        <v>24</v>
      </c>
      <c r="Q6" s="29"/>
      <c r="R6" s="30"/>
    </row>
    <row r="7" spans="1:20" s="96" customFormat="1" x14ac:dyDescent="0.2">
      <c r="A7" s="142"/>
      <c r="B7" s="595" t="s">
        <v>18</v>
      </c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6"/>
      <c r="Q7" s="31"/>
    </row>
    <row r="8" spans="1:20" s="96" customFormat="1" x14ac:dyDescent="0.2">
      <c r="A8" s="142"/>
      <c r="B8" s="140" t="s">
        <v>25</v>
      </c>
      <c r="C8" s="252">
        <v>271026</v>
      </c>
      <c r="D8" s="252">
        <v>273903</v>
      </c>
      <c r="E8" s="252">
        <v>289428</v>
      </c>
      <c r="F8" s="252">
        <v>283017</v>
      </c>
      <c r="G8" s="252">
        <v>271335</v>
      </c>
      <c r="H8" s="252">
        <v>266034</v>
      </c>
      <c r="I8" s="252">
        <v>263496</v>
      </c>
      <c r="J8" s="252">
        <v>260214</v>
      </c>
      <c r="K8" s="252">
        <v>260136</v>
      </c>
      <c r="L8" s="252">
        <v>264615</v>
      </c>
      <c r="M8" s="252">
        <v>260502</v>
      </c>
      <c r="N8" s="252">
        <v>223032</v>
      </c>
      <c r="O8" s="253">
        <v>-37473</v>
      </c>
      <c r="P8" s="259">
        <f t="shared" ref="P8:P12" si="0">N8*100/M8-100</f>
        <v>-14.383766727318786</v>
      </c>
      <c r="Q8" s="31"/>
      <c r="T8" s="46"/>
    </row>
    <row r="9" spans="1:20" s="96" customFormat="1" x14ac:dyDescent="0.2">
      <c r="A9" s="142"/>
      <c r="B9" s="140" t="s">
        <v>26</v>
      </c>
      <c r="C9" s="252">
        <v>131841</v>
      </c>
      <c r="D9" s="252">
        <v>132723</v>
      </c>
      <c r="E9" s="252">
        <v>134226</v>
      </c>
      <c r="F9" s="252">
        <v>128418</v>
      </c>
      <c r="G9" s="252">
        <v>124122</v>
      </c>
      <c r="H9" s="252">
        <v>122970</v>
      </c>
      <c r="I9" s="252">
        <v>122736</v>
      </c>
      <c r="J9" s="252">
        <v>122508</v>
      </c>
      <c r="K9" s="252">
        <v>124089</v>
      </c>
      <c r="L9" s="252">
        <v>125403</v>
      </c>
      <c r="M9" s="252">
        <v>123180</v>
      </c>
      <c r="N9" s="252">
        <v>113481</v>
      </c>
      <c r="O9" s="253">
        <v>-9699</v>
      </c>
      <c r="P9" s="254">
        <f t="shared" si="0"/>
        <v>-7.873843156356557</v>
      </c>
      <c r="Q9" s="31"/>
      <c r="R9" s="103"/>
      <c r="T9" s="46"/>
    </row>
    <row r="10" spans="1:20" s="96" customFormat="1" x14ac:dyDescent="0.2">
      <c r="A10" s="142"/>
      <c r="B10" s="140" t="s">
        <v>65</v>
      </c>
      <c r="C10" s="252">
        <v>10563</v>
      </c>
      <c r="D10" s="252">
        <v>10698</v>
      </c>
      <c r="E10" s="252">
        <v>9891</v>
      </c>
      <c r="F10" s="252">
        <v>9564</v>
      </c>
      <c r="G10" s="252">
        <v>9717</v>
      </c>
      <c r="H10" s="252">
        <v>9969</v>
      </c>
      <c r="I10" s="252">
        <v>10617</v>
      </c>
      <c r="J10" s="252">
        <v>10890</v>
      </c>
      <c r="K10" s="252">
        <v>11211</v>
      </c>
      <c r="L10" s="252">
        <v>11610</v>
      </c>
      <c r="M10" s="252">
        <v>11886</v>
      </c>
      <c r="N10" s="252">
        <v>11616</v>
      </c>
      <c r="O10" s="253">
        <v>-270</v>
      </c>
      <c r="P10" s="254">
        <f t="shared" si="0"/>
        <v>-2.2715800100959171</v>
      </c>
      <c r="Q10" s="32"/>
      <c r="T10" s="46"/>
    </row>
    <row r="11" spans="1:20" s="96" customFormat="1" x14ac:dyDescent="0.2">
      <c r="A11" s="142"/>
      <c r="B11" s="140" t="s">
        <v>28</v>
      </c>
      <c r="C11" s="252">
        <v>11133</v>
      </c>
      <c r="D11" s="252">
        <v>10668</v>
      </c>
      <c r="E11" s="252">
        <v>10749</v>
      </c>
      <c r="F11" s="252">
        <v>10593</v>
      </c>
      <c r="G11" s="252">
        <v>10530</v>
      </c>
      <c r="H11" s="252">
        <v>10392</v>
      </c>
      <c r="I11" s="252">
        <v>10800</v>
      </c>
      <c r="J11" s="252">
        <v>10932</v>
      </c>
      <c r="K11" s="252">
        <v>11022</v>
      </c>
      <c r="L11" s="252">
        <v>10881</v>
      </c>
      <c r="M11" s="252">
        <v>10635</v>
      </c>
      <c r="N11" s="252">
        <v>10716</v>
      </c>
      <c r="O11" s="253">
        <v>81</v>
      </c>
      <c r="P11" s="254">
        <f t="shared" si="0"/>
        <v>0.76163610719322605</v>
      </c>
      <c r="Q11" s="29"/>
      <c r="T11" s="46"/>
    </row>
    <row r="12" spans="1:20" s="96" customFormat="1" x14ac:dyDescent="0.2">
      <c r="A12" s="142"/>
      <c r="B12" s="140" t="s">
        <v>66</v>
      </c>
      <c r="C12" s="252">
        <v>40746</v>
      </c>
      <c r="D12" s="252">
        <v>40305</v>
      </c>
      <c r="E12" s="252">
        <v>40587</v>
      </c>
      <c r="F12" s="252">
        <v>40761</v>
      </c>
      <c r="G12" s="252">
        <v>39594</v>
      </c>
      <c r="H12" s="252">
        <v>39540</v>
      </c>
      <c r="I12" s="252">
        <v>40380</v>
      </c>
      <c r="J12" s="252">
        <v>41736</v>
      </c>
      <c r="K12" s="252">
        <v>42207</v>
      </c>
      <c r="L12" s="252">
        <v>42939</v>
      </c>
      <c r="M12" s="252">
        <v>43776</v>
      </c>
      <c r="N12" s="252">
        <v>39927</v>
      </c>
      <c r="O12" s="253">
        <f>N12-M12</f>
        <v>-3849</v>
      </c>
      <c r="P12" s="254">
        <f t="shared" si="0"/>
        <v>-8.7924890350877263</v>
      </c>
      <c r="Q12" s="33"/>
      <c r="S12" s="96">
        <f>+K11*100/N13</f>
        <v>2.7640062291702714</v>
      </c>
      <c r="T12" s="46"/>
    </row>
    <row r="13" spans="1:20" s="96" customFormat="1" ht="33.75" customHeight="1" x14ac:dyDescent="0.2">
      <c r="A13" s="144"/>
      <c r="B13" s="141" t="s">
        <v>72</v>
      </c>
      <c r="C13" s="184">
        <v>465309</v>
      </c>
      <c r="D13" s="184">
        <v>468297</v>
      </c>
      <c r="E13" s="184">
        <v>484884</v>
      </c>
      <c r="F13" s="184">
        <v>472353</v>
      </c>
      <c r="G13" s="184">
        <v>455298</v>
      </c>
      <c r="H13" s="184">
        <v>448908</v>
      </c>
      <c r="I13" s="184">
        <v>448026</v>
      </c>
      <c r="J13" s="184">
        <v>446283</v>
      </c>
      <c r="K13" s="184">
        <v>448665</v>
      </c>
      <c r="L13" s="184">
        <v>455448</v>
      </c>
      <c r="M13" s="184">
        <v>449976</v>
      </c>
      <c r="N13" s="184">
        <v>398769</v>
      </c>
      <c r="O13" s="185">
        <v>-51207</v>
      </c>
      <c r="P13" s="186">
        <f>N13*100/M13-100</f>
        <v>-11.379940263480719</v>
      </c>
      <c r="Q13" s="33"/>
      <c r="R13" s="103"/>
      <c r="T13" s="130"/>
    </row>
    <row r="14" spans="1:20" s="96" customFormat="1" x14ac:dyDescent="0.2">
      <c r="A14" s="142"/>
      <c r="B14" s="595" t="s">
        <v>71</v>
      </c>
      <c r="C14" s="595"/>
      <c r="D14" s="595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6"/>
      <c r="Q14" s="31"/>
      <c r="T14" s="132"/>
    </row>
    <row r="15" spans="1:20" s="96" customFormat="1" x14ac:dyDescent="0.2">
      <c r="A15" s="142"/>
      <c r="B15" s="140" t="s">
        <v>25</v>
      </c>
      <c r="C15" s="252">
        <v>62379</v>
      </c>
      <c r="D15" s="252">
        <v>57138</v>
      </c>
      <c r="E15" s="252">
        <v>53355</v>
      </c>
      <c r="F15" s="252">
        <v>49605</v>
      </c>
      <c r="G15" s="252">
        <v>45930</v>
      </c>
      <c r="H15" s="252">
        <v>45699</v>
      </c>
      <c r="I15" s="252">
        <v>44751</v>
      </c>
      <c r="J15" s="252">
        <v>44088</v>
      </c>
      <c r="K15" s="252">
        <v>44133</v>
      </c>
      <c r="L15" s="252">
        <v>45216</v>
      </c>
      <c r="M15" s="252">
        <v>44088</v>
      </c>
      <c r="N15" s="252">
        <v>39177</v>
      </c>
      <c r="O15" s="253">
        <v>-4914</v>
      </c>
      <c r="P15" s="254">
        <f t="shared" ref="P15:P20" si="1">N15*100/M15-100</f>
        <v>-11.139085465432771</v>
      </c>
      <c r="Q15" s="31"/>
      <c r="R15" s="103"/>
      <c r="S15" s="96" t="s">
        <v>32</v>
      </c>
      <c r="T15" s="46"/>
    </row>
    <row r="16" spans="1:20" s="96" customFormat="1" x14ac:dyDescent="0.2">
      <c r="A16" s="142"/>
      <c r="B16" s="140" t="s">
        <v>26</v>
      </c>
      <c r="C16" s="252">
        <v>23739</v>
      </c>
      <c r="D16" s="252">
        <v>22455</v>
      </c>
      <c r="E16" s="252">
        <v>20283</v>
      </c>
      <c r="F16" s="252">
        <v>18909</v>
      </c>
      <c r="G16" s="252">
        <v>18015</v>
      </c>
      <c r="H16" s="252">
        <v>18264</v>
      </c>
      <c r="I16" s="252">
        <v>18777</v>
      </c>
      <c r="J16" s="252">
        <v>19260</v>
      </c>
      <c r="K16" s="252">
        <v>19629</v>
      </c>
      <c r="L16" s="252">
        <v>19905</v>
      </c>
      <c r="M16" s="252">
        <v>19695</v>
      </c>
      <c r="N16" s="252">
        <v>18714</v>
      </c>
      <c r="O16" s="253">
        <v>-981</v>
      </c>
      <c r="P16" s="254">
        <f t="shared" si="1"/>
        <v>-4.9809596344249769</v>
      </c>
      <c r="Q16" s="31"/>
      <c r="T16" s="46"/>
    </row>
    <row r="17" spans="1:41" s="96" customFormat="1" x14ac:dyDescent="0.2">
      <c r="A17" s="142"/>
      <c r="B17" s="140" t="s">
        <v>65</v>
      </c>
      <c r="C17" s="252">
        <v>3162</v>
      </c>
      <c r="D17" s="252">
        <v>2859</v>
      </c>
      <c r="E17" s="252">
        <v>2511</v>
      </c>
      <c r="F17" s="252">
        <v>2445</v>
      </c>
      <c r="G17" s="252">
        <v>2499</v>
      </c>
      <c r="H17" s="252">
        <v>2448</v>
      </c>
      <c r="I17" s="252">
        <v>2664</v>
      </c>
      <c r="J17" s="252">
        <v>2898</v>
      </c>
      <c r="K17" s="252">
        <v>3042</v>
      </c>
      <c r="L17" s="252">
        <v>2841</v>
      </c>
      <c r="M17" s="252">
        <v>3201</v>
      </c>
      <c r="N17" s="252">
        <v>3030</v>
      </c>
      <c r="O17" s="253">
        <v>-171</v>
      </c>
      <c r="P17" s="254">
        <f t="shared" si="1"/>
        <v>-5.3420805998125616</v>
      </c>
      <c r="Q17" s="32"/>
      <c r="T17" s="46"/>
    </row>
    <row r="18" spans="1:41" s="96" customFormat="1" x14ac:dyDescent="0.2">
      <c r="A18" s="142"/>
      <c r="B18" s="140" t="s">
        <v>28</v>
      </c>
      <c r="C18" s="252">
        <v>3513</v>
      </c>
      <c r="D18" s="252">
        <v>3255</v>
      </c>
      <c r="E18" s="252">
        <v>2733</v>
      </c>
      <c r="F18" s="252">
        <v>2667</v>
      </c>
      <c r="G18" s="252">
        <v>2628</v>
      </c>
      <c r="H18" s="252">
        <v>2772</v>
      </c>
      <c r="I18" s="252">
        <v>2751</v>
      </c>
      <c r="J18" s="252">
        <v>2634</v>
      </c>
      <c r="K18" s="252">
        <v>2682</v>
      </c>
      <c r="L18" s="252">
        <v>2583</v>
      </c>
      <c r="M18" s="252">
        <v>2733</v>
      </c>
      <c r="N18" s="252">
        <v>2772</v>
      </c>
      <c r="O18" s="253">
        <v>39</v>
      </c>
      <c r="P18" s="254">
        <f t="shared" si="1"/>
        <v>1.4270032930845247</v>
      </c>
      <c r="Q18" s="31"/>
      <c r="T18" s="46"/>
    </row>
    <row r="19" spans="1:41" s="96" customFormat="1" x14ac:dyDescent="0.2">
      <c r="A19" s="142"/>
      <c r="B19" s="140" t="s">
        <v>66</v>
      </c>
      <c r="C19" s="252">
        <v>6207</v>
      </c>
      <c r="D19" s="252">
        <v>5958</v>
      </c>
      <c r="E19" s="252">
        <v>5616</v>
      </c>
      <c r="F19" s="252">
        <v>5277</v>
      </c>
      <c r="G19" s="252">
        <v>5169</v>
      </c>
      <c r="H19" s="252">
        <v>5115</v>
      </c>
      <c r="I19" s="252">
        <v>5193</v>
      </c>
      <c r="J19" s="252">
        <v>5106</v>
      </c>
      <c r="K19" s="252">
        <v>5139</v>
      </c>
      <c r="L19" s="252">
        <v>5421</v>
      </c>
      <c r="M19" s="252">
        <v>5340</v>
      </c>
      <c r="N19" s="252">
        <v>5022</v>
      </c>
      <c r="O19" s="253">
        <v>-318</v>
      </c>
      <c r="P19" s="254">
        <f>N19*100/M19-100</f>
        <v>-5.9550561797752835</v>
      </c>
      <c r="Q19" s="31"/>
      <c r="S19" s="96">
        <f>+K18*100/N20</f>
        <v>3.903077930582842</v>
      </c>
      <c r="T19" s="46"/>
    </row>
    <row r="20" spans="1:41" s="96" customFormat="1" ht="33.75" x14ac:dyDescent="0.2">
      <c r="A20" s="144"/>
      <c r="B20" s="141" t="s">
        <v>72</v>
      </c>
      <c r="C20" s="184">
        <v>98997</v>
      </c>
      <c r="D20" s="184">
        <v>91662</v>
      </c>
      <c r="E20" s="184">
        <v>84495</v>
      </c>
      <c r="F20" s="184">
        <v>78903</v>
      </c>
      <c r="G20" s="184">
        <v>74244</v>
      </c>
      <c r="H20" s="184">
        <v>74292</v>
      </c>
      <c r="I20" s="184">
        <v>74136</v>
      </c>
      <c r="J20" s="184">
        <v>73989</v>
      </c>
      <c r="K20" s="184">
        <v>74625</v>
      </c>
      <c r="L20" s="184">
        <v>75966</v>
      </c>
      <c r="M20" s="184">
        <v>75060</v>
      </c>
      <c r="N20" s="184">
        <v>68715</v>
      </c>
      <c r="O20" s="185">
        <v>-6345</v>
      </c>
      <c r="P20" s="186">
        <f t="shared" si="1"/>
        <v>-8.4532374100719494</v>
      </c>
      <c r="Q20" s="33"/>
      <c r="S20" s="103"/>
      <c r="T20" s="130"/>
    </row>
    <row r="21" spans="1:41" s="96" customFormat="1" x14ac:dyDescent="0.2">
      <c r="A21" s="142"/>
      <c r="B21" s="595" t="s">
        <v>29</v>
      </c>
      <c r="C21" s="595"/>
      <c r="D21" s="595"/>
      <c r="E21" s="595"/>
      <c r="F21" s="595"/>
      <c r="G21" s="595"/>
      <c r="H21" s="595"/>
      <c r="I21" s="595"/>
      <c r="J21" s="595"/>
      <c r="K21" s="595"/>
      <c r="L21" s="595"/>
      <c r="M21" s="595"/>
      <c r="N21" s="595"/>
      <c r="O21" s="595"/>
      <c r="P21" s="596"/>
      <c r="Q21" s="31"/>
      <c r="T21" s="130"/>
      <c r="U21" s="113"/>
      <c r="V21" s="113"/>
      <c r="W21" s="113"/>
      <c r="X21" s="113"/>
      <c r="Y21" s="113"/>
      <c r="Z21" s="113"/>
      <c r="AA21" s="113"/>
    </row>
    <row r="22" spans="1:41" s="96" customFormat="1" x14ac:dyDescent="0.2">
      <c r="A22" s="142"/>
      <c r="B22" s="140" t="s">
        <v>25</v>
      </c>
      <c r="C22" s="252">
        <v>333405</v>
      </c>
      <c r="D22" s="252">
        <v>331044</v>
      </c>
      <c r="E22" s="252">
        <v>342783</v>
      </c>
      <c r="F22" s="252">
        <v>332622</v>
      </c>
      <c r="G22" s="252">
        <v>317265</v>
      </c>
      <c r="H22" s="252">
        <v>311733</v>
      </c>
      <c r="I22" s="252">
        <v>308244</v>
      </c>
      <c r="J22" s="252">
        <v>304302</v>
      </c>
      <c r="K22" s="252">
        <v>304272</v>
      </c>
      <c r="L22" s="252">
        <v>309831</v>
      </c>
      <c r="M22" s="252">
        <v>304593</v>
      </c>
      <c r="N22" s="252">
        <v>262206</v>
      </c>
      <c r="O22" s="253">
        <v>-42384</v>
      </c>
      <c r="P22" s="254">
        <f t="shared" ref="P22:P27" si="2">N22*100/M22-100</f>
        <v>-13.915946853670306</v>
      </c>
      <c r="Q22" s="31"/>
      <c r="T22" s="46"/>
    </row>
    <row r="23" spans="1:41" s="96" customFormat="1" x14ac:dyDescent="0.2">
      <c r="A23" s="142"/>
      <c r="B23" s="140" t="s">
        <v>26</v>
      </c>
      <c r="C23" s="252">
        <v>155583</v>
      </c>
      <c r="D23" s="252">
        <v>155178</v>
      </c>
      <c r="E23" s="252">
        <v>154506</v>
      </c>
      <c r="F23" s="252">
        <v>147327</v>
      </c>
      <c r="G23" s="252">
        <v>142137</v>
      </c>
      <c r="H23" s="252">
        <v>141234</v>
      </c>
      <c r="I23" s="252">
        <v>141513</v>
      </c>
      <c r="J23" s="252">
        <v>141768</v>
      </c>
      <c r="K23" s="252">
        <v>143718</v>
      </c>
      <c r="L23" s="252">
        <v>145308</v>
      </c>
      <c r="M23" s="252">
        <v>142875</v>
      </c>
      <c r="N23" s="252">
        <v>132195</v>
      </c>
      <c r="O23" s="253">
        <v>-10680</v>
      </c>
      <c r="P23" s="254">
        <f t="shared" si="2"/>
        <v>-7.4750656167979059</v>
      </c>
      <c r="Q23" s="34"/>
      <c r="R23" s="103"/>
      <c r="T23" s="46"/>
    </row>
    <row r="24" spans="1:41" s="96" customFormat="1" x14ac:dyDescent="0.2">
      <c r="A24" s="142"/>
      <c r="B24" s="140" t="s">
        <v>65</v>
      </c>
      <c r="C24" s="252">
        <v>13725</v>
      </c>
      <c r="D24" s="252">
        <v>13554</v>
      </c>
      <c r="E24" s="252">
        <v>12402</v>
      </c>
      <c r="F24" s="252">
        <v>12009</v>
      </c>
      <c r="G24" s="252">
        <v>12216</v>
      </c>
      <c r="H24" s="252">
        <v>12417</v>
      </c>
      <c r="I24" s="252">
        <v>13281</v>
      </c>
      <c r="J24" s="252">
        <v>13791</v>
      </c>
      <c r="K24" s="252">
        <v>14253</v>
      </c>
      <c r="L24" s="252">
        <v>14448</v>
      </c>
      <c r="M24" s="252">
        <v>15087</v>
      </c>
      <c r="N24" s="252">
        <v>14646</v>
      </c>
      <c r="O24" s="253">
        <v>-441</v>
      </c>
      <c r="P24" s="254">
        <f t="shared" si="2"/>
        <v>-2.9230463312785844</v>
      </c>
      <c r="Q24" s="31"/>
      <c r="T24" s="46"/>
    </row>
    <row r="25" spans="1:41" s="96" customFormat="1" x14ac:dyDescent="0.2">
      <c r="A25" s="142"/>
      <c r="B25" s="140" t="s">
        <v>28</v>
      </c>
      <c r="C25" s="252">
        <v>14646</v>
      </c>
      <c r="D25" s="252">
        <v>13923</v>
      </c>
      <c r="E25" s="252">
        <v>13482</v>
      </c>
      <c r="F25" s="252">
        <v>13260</v>
      </c>
      <c r="G25" s="252">
        <v>13158</v>
      </c>
      <c r="H25" s="252">
        <v>13164</v>
      </c>
      <c r="I25" s="252">
        <v>13551</v>
      </c>
      <c r="J25" s="252">
        <v>13566</v>
      </c>
      <c r="K25" s="252">
        <v>13701</v>
      </c>
      <c r="L25" s="252">
        <v>13464</v>
      </c>
      <c r="M25" s="252">
        <v>13368</v>
      </c>
      <c r="N25" s="252">
        <v>13488</v>
      </c>
      <c r="O25" s="253">
        <v>120</v>
      </c>
      <c r="P25" s="254">
        <f t="shared" si="2"/>
        <v>0.89766606822261963</v>
      </c>
      <c r="Q25" s="31"/>
      <c r="R25" s="103"/>
      <c r="T25" s="46"/>
    </row>
    <row r="26" spans="1:41" s="96" customFormat="1" x14ac:dyDescent="0.2">
      <c r="A26" s="142"/>
      <c r="B26" s="140" t="s">
        <v>66</v>
      </c>
      <c r="C26" s="252">
        <v>46950</v>
      </c>
      <c r="D26" s="252">
        <v>46263</v>
      </c>
      <c r="E26" s="252">
        <v>46206</v>
      </c>
      <c r="F26" s="252">
        <v>46041</v>
      </c>
      <c r="G26" s="252">
        <v>44766</v>
      </c>
      <c r="H26" s="252">
        <v>44655</v>
      </c>
      <c r="I26" s="252">
        <v>45570</v>
      </c>
      <c r="J26" s="252">
        <v>46842</v>
      </c>
      <c r="K26" s="252">
        <v>47343</v>
      </c>
      <c r="L26" s="252">
        <v>48363</v>
      </c>
      <c r="M26" s="252">
        <v>49116</v>
      </c>
      <c r="N26" s="252">
        <v>44949</v>
      </c>
      <c r="O26" s="253">
        <v>-4167</v>
      </c>
      <c r="P26" s="254">
        <f t="shared" si="2"/>
        <v>-8.4839970681651664</v>
      </c>
      <c r="Q26" s="31"/>
      <c r="S26" s="96">
        <f>+K25*100/N27</f>
        <v>2.9307954924660522</v>
      </c>
      <c r="T26" s="46"/>
    </row>
    <row r="27" spans="1:41" s="96" customFormat="1" ht="33.75" x14ac:dyDescent="0.2">
      <c r="A27" s="144"/>
      <c r="B27" s="141" t="s">
        <v>72</v>
      </c>
      <c r="C27" s="184">
        <v>564306</v>
      </c>
      <c r="D27" s="184">
        <v>559959</v>
      </c>
      <c r="E27" s="184">
        <v>569379</v>
      </c>
      <c r="F27" s="184">
        <v>551259</v>
      </c>
      <c r="G27" s="184">
        <v>529542</v>
      </c>
      <c r="H27" s="184">
        <v>523200</v>
      </c>
      <c r="I27" s="184">
        <v>522162</v>
      </c>
      <c r="J27" s="184">
        <v>520272</v>
      </c>
      <c r="K27" s="184">
        <v>523290</v>
      </c>
      <c r="L27" s="184">
        <v>531414</v>
      </c>
      <c r="M27" s="184">
        <v>525039</v>
      </c>
      <c r="N27" s="184">
        <v>467484</v>
      </c>
      <c r="O27" s="185">
        <v>-57552</v>
      </c>
      <c r="P27" s="186">
        <f t="shared" si="2"/>
        <v>-10.962042819676256</v>
      </c>
      <c r="Q27" s="134"/>
      <c r="R27" s="103"/>
      <c r="S27" s="105"/>
      <c r="T27" s="130"/>
    </row>
    <row r="28" spans="1:41" s="96" customFormat="1" ht="12" customHeight="1" x14ac:dyDescent="0.2">
      <c r="B28" s="138" t="s">
        <v>77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9"/>
      <c r="R28" s="131"/>
      <c r="T28" s="132"/>
      <c r="U28" s="103"/>
      <c r="Z28" s="614"/>
      <c r="AA28" s="615"/>
      <c r="AB28" s="616"/>
      <c r="AO28" s="105"/>
    </row>
    <row r="29" spans="1:41" s="96" customFormat="1" ht="12" customHeight="1" x14ac:dyDescent="0.2">
      <c r="B29" s="77" t="s">
        <v>78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104"/>
      <c r="U29" s="103"/>
      <c r="Z29" s="614"/>
      <c r="AA29" s="615"/>
      <c r="AB29" s="616"/>
      <c r="AO29" s="105"/>
    </row>
    <row r="30" spans="1:41" s="96" customFormat="1" ht="12" customHeight="1" x14ac:dyDescent="0.2">
      <c r="B30" s="77" t="s">
        <v>52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Q30" s="77"/>
      <c r="R30" s="104"/>
      <c r="U30" s="103"/>
      <c r="Z30" s="614"/>
      <c r="AA30" s="615"/>
      <c r="AB30" s="616"/>
      <c r="AO30" s="105"/>
    </row>
    <row r="31" spans="1:41" s="96" customFormat="1" ht="12" customHeight="1" x14ac:dyDescent="0.2">
      <c r="B31" s="77" t="s">
        <v>60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Q31" s="77"/>
      <c r="R31" s="104"/>
      <c r="U31" s="103"/>
      <c r="Z31" s="272"/>
      <c r="AA31" s="272"/>
      <c r="AB31" s="272"/>
      <c r="AO31" s="105"/>
    </row>
    <row r="32" spans="1:41" ht="15" customHeight="1" x14ac:dyDescent="0.2">
      <c r="B32" s="79"/>
      <c r="C32" s="78"/>
      <c r="D32" s="78"/>
      <c r="E32" s="78"/>
      <c r="F32" s="78"/>
      <c r="G32" s="78"/>
      <c r="H32" s="84"/>
      <c r="I32" s="84"/>
      <c r="J32" s="84"/>
      <c r="K32" s="78"/>
      <c r="L32" s="78"/>
      <c r="M32" s="78"/>
      <c r="N32" s="78"/>
      <c r="O32" s="78"/>
      <c r="P32" s="80" t="s">
        <v>64</v>
      </c>
    </row>
    <row r="34" spans="1:41" s="96" customFormat="1" x14ac:dyDescent="0.2">
      <c r="H34" s="110"/>
      <c r="I34" s="110"/>
      <c r="J34" s="110"/>
    </row>
    <row r="35" spans="1:41" ht="18.75" customHeight="1" x14ac:dyDescent="0.2">
      <c r="B35" s="617" t="s">
        <v>37</v>
      </c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</row>
    <row r="36" spans="1:41" ht="24.75" customHeight="1" x14ac:dyDescent="0.2">
      <c r="B36" s="27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41" s="42" customFormat="1" x14ac:dyDescent="0.2">
      <c r="A37" s="145"/>
      <c r="B37" s="619" t="s">
        <v>32</v>
      </c>
      <c r="C37" s="10">
        <v>2010</v>
      </c>
      <c r="D37" s="10">
        <v>2011</v>
      </c>
      <c r="E37" s="163">
        <v>2012</v>
      </c>
      <c r="F37" s="164">
        <v>2013</v>
      </c>
      <c r="G37" s="164">
        <v>2014</v>
      </c>
      <c r="H37" s="164">
        <v>2015</v>
      </c>
      <c r="I37" s="164">
        <v>2016</v>
      </c>
      <c r="J37" s="164">
        <v>2017</v>
      </c>
      <c r="K37" s="164">
        <v>2018</v>
      </c>
      <c r="L37" s="164">
        <v>2019</v>
      </c>
      <c r="M37" s="164">
        <v>2020</v>
      </c>
      <c r="N37" s="621">
        <v>2020</v>
      </c>
      <c r="O37" s="622"/>
      <c r="P37" s="623"/>
      <c r="Q37" s="41"/>
    </row>
    <row r="38" spans="1:41" s="42" customFormat="1" ht="24.75" customHeight="1" x14ac:dyDescent="0.2">
      <c r="A38" s="146"/>
      <c r="B38" s="620"/>
      <c r="C38" s="624" t="s">
        <v>50</v>
      </c>
      <c r="D38" s="625"/>
      <c r="E38" s="625"/>
      <c r="F38" s="625"/>
      <c r="G38" s="625"/>
      <c r="H38" s="625"/>
      <c r="I38" s="625"/>
      <c r="J38" s="625"/>
      <c r="K38" s="625"/>
      <c r="L38" s="625"/>
      <c r="M38" s="626"/>
      <c r="N38" s="39" t="s">
        <v>35</v>
      </c>
      <c r="O38" s="48" t="s">
        <v>34</v>
      </c>
      <c r="P38" s="39" t="s">
        <v>89</v>
      </c>
      <c r="Q38" s="43"/>
      <c r="S38" s="162">
        <v>2000</v>
      </c>
    </row>
    <row r="39" spans="1:41" s="42" customFormat="1" ht="12.75" customHeight="1" x14ac:dyDescent="0.2">
      <c r="A39" s="43"/>
      <c r="B39" s="150" t="s">
        <v>25</v>
      </c>
      <c r="C39" s="188">
        <f>D22*100/S39</f>
        <v>98.990787006719117</v>
      </c>
      <c r="D39" s="188">
        <f t="shared" ref="D39:D44" si="3">E22*100/S39</f>
        <v>102.50105406690409</v>
      </c>
      <c r="E39" s="188">
        <f t="shared" ref="E39:E44" si="4">F22*100/S39</f>
        <v>99.462650148466452</v>
      </c>
      <c r="F39" s="188">
        <f t="shared" ref="F39:F44" si="5">G22*100/S39</f>
        <v>94.870506759484357</v>
      </c>
      <c r="G39" s="188">
        <f t="shared" ref="G39:G44" si="6">H22*100/S39</f>
        <v>93.216294528719956</v>
      </c>
      <c r="H39" s="188">
        <f t="shared" ref="H39:H44" si="7">I22*100/S39</f>
        <v>92.172992563221584</v>
      </c>
      <c r="I39" s="188">
        <f t="shared" ref="I39:I44" si="8">J22*100/S39</f>
        <v>90.994231787069509</v>
      </c>
      <c r="J39" s="188">
        <f t="shared" ref="J39:J44" si="9">K22*100/S39</f>
        <v>90.985261004907017</v>
      </c>
      <c r="K39" s="188">
        <f t="shared" ref="K39:K44" si="10">L22*100/S39</f>
        <v>92.647546939617669</v>
      </c>
      <c r="L39" s="188">
        <f t="shared" ref="L39:L44" si="11">M22*100/S39</f>
        <v>91.081248374045728</v>
      </c>
      <c r="M39" s="189">
        <f>N22*100/S39</f>
        <v>78.406430256654076</v>
      </c>
      <c r="N39" s="46">
        <f>N22</f>
        <v>262206</v>
      </c>
      <c r="O39" s="190">
        <f t="shared" ref="O39:O44" si="12">+M39*100/L39-100</f>
        <v>-13.915946853670306</v>
      </c>
      <c r="P39" s="268">
        <f>100*N39/N$44</f>
        <v>56.088764535256821</v>
      </c>
      <c r="S39" s="46">
        <v>334419</v>
      </c>
    </row>
    <row r="40" spans="1:41" s="42" customFormat="1" ht="12.75" customHeight="1" x14ac:dyDescent="0.2">
      <c r="A40" s="43"/>
      <c r="B40" s="151" t="s">
        <v>26</v>
      </c>
      <c r="C40" s="191">
        <f t="shared" ref="C40:C44" si="13">D23*100/S40</f>
        <v>77.790477336301024</v>
      </c>
      <c r="D40" s="191">
        <f t="shared" si="3"/>
        <v>77.453604836526608</v>
      </c>
      <c r="E40" s="191">
        <f t="shared" si="4"/>
        <v>73.854783890275812</v>
      </c>
      <c r="F40" s="191">
        <f t="shared" si="5"/>
        <v>71.253045387553769</v>
      </c>
      <c r="G40" s="191">
        <f t="shared" si="6"/>
        <v>70.800372965981893</v>
      </c>
      <c r="H40" s="191">
        <f t="shared" si="7"/>
        <v>70.940235209191812</v>
      </c>
      <c r="I40" s="191">
        <f t="shared" si="8"/>
        <v>71.068066291695487</v>
      </c>
      <c r="J40" s="191">
        <f t="shared" si="9"/>
        <v>72.045598099076614</v>
      </c>
      <c r="K40" s="191">
        <f t="shared" si="10"/>
        <v>72.842662495864289</v>
      </c>
      <c r="L40" s="191">
        <f t="shared" si="11"/>
        <v>71.623003579270303</v>
      </c>
      <c r="M40" s="192">
        <f t="shared" ref="M40:M44" si="14">N23*100/S40</f>
        <v>66.269137064998347</v>
      </c>
      <c r="N40" s="46">
        <f t="shared" ref="N40:N44" si="15">N23</f>
        <v>132195</v>
      </c>
      <c r="O40" s="190">
        <f t="shared" si="12"/>
        <v>-7.4750656167978917</v>
      </c>
      <c r="P40" s="268">
        <f>100*N40/N$44</f>
        <v>28.277973149883206</v>
      </c>
      <c r="S40" s="46">
        <v>199482</v>
      </c>
    </row>
    <row r="41" spans="1:41" s="42" customFormat="1" ht="12.75" customHeight="1" x14ac:dyDescent="0.2">
      <c r="A41" s="43"/>
      <c r="B41" s="140" t="s">
        <v>65</v>
      </c>
      <c r="C41" s="191">
        <f t="shared" si="13"/>
        <v>87.018489984591682</v>
      </c>
      <c r="D41" s="191">
        <f t="shared" si="3"/>
        <v>79.622496147919875</v>
      </c>
      <c r="E41" s="191">
        <f t="shared" si="4"/>
        <v>77.099383667180277</v>
      </c>
      <c r="F41" s="191">
        <f t="shared" si="5"/>
        <v>78.428351309707239</v>
      </c>
      <c r="G41" s="191">
        <f t="shared" si="6"/>
        <v>79.718798151001536</v>
      </c>
      <c r="H41" s="191">
        <f t="shared" si="7"/>
        <v>85.265793528505398</v>
      </c>
      <c r="I41" s="191">
        <f t="shared" si="8"/>
        <v>88.540061633281965</v>
      </c>
      <c r="J41" s="191">
        <f t="shared" si="9"/>
        <v>91.506163328197232</v>
      </c>
      <c r="K41" s="191">
        <f t="shared" si="10"/>
        <v>92.758089368258865</v>
      </c>
      <c r="L41" s="191">
        <f t="shared" si="11"/>
        <v>96.860554699537744</v>
      </c>
      <c r="M41" s="192">
        <f t="shared" si="14"/>
        <v>94.029275808936831</v>
      </c>
      <c r="N41" s="46">
        <f t="shared" si="15"/>
        <v>14646</v>
      </c>
      <c r="O41" s="190">
        <f t="shared" si="12"/>
        <v>-2.9230463312785702</v>
      </c>
      <c r="P41" s="268">
        <f>100*N41/N$44</f>
        <v>3.1329414482634701</v>
      </c>
      <c r="S41" s="46">
        <v>15576</v>
      </c>
    </row>
    <row r="42" spans="1:41" s="42" customFormat="1" ht="12.75" customHeight="1" x14ac:dyDescent="0.2">
      <c r="A42" s="43"/>
      <c r="B42" s="140" t="s">
        <v>28</v>
      </c>
      <c r="C42" s="191">
        <f t="shared" si="13"/>
        <v>94.482899022801305</v>
      </c>
      <c r="D42" s="191">
        <f t="shared" si="3"/>
        <v>91.490228013029309</v>
      </c>
      <c r="E42" s="191">
        <f t="shared" si="4"/>
        <v>89.983713355048863</v>
      </c>
      <c r="F42" s="191">
        <f t="shared" si="5"/>
        <v>89.291530944625407</v>
      </c>
      <c r="G42" s="191">
        <f t="shared" si="6"/>
        <v>89.332247557003257</v>
      </c>
      <c r="H42" s="191">
        <f t="shared" si="7"/>
        <v>91.958469055374593</v>
      </c>
      <c r="I42" s="191">
        <f t="shared" si="8"/>
        <v>92.060260586319217</v>
      </c>
      <c r="J42" s="191">
        <f t="shared" si="9"/>
        <v>92.976384364820845</v>
      </c>
      <c r="K42" s="191">
        <f t="shared" si="10"/>
        <v>91.368078175895761</v>
      </c>
      <c r="L42" s="191">
        <f t="shared" si="11"/>
        <v>90.716612377850169</v>
      </c>
      <c r="M42" s="192">
        <f t="shared" si="14"/>
        <v>91.530944625407173</v>
      </c>
      <c r="N42" s="46">
        <f t="shared" si="15"/>
        <v>13488</v>
      </c>
      <c r="O42" s="190">
        <f t="shared" si="12"/>
        <v>0.89766606822261963</v>
      </c>
      <c r="P42" s="268">
        <f>100*N42/N$44</f>
        <v>2.8852324357625072</v>
      </c>
      <c r="S42" s="46">
        <v>14736</v>
      </c>
    </row>
    <row r="43" spans="1:41" s="42" customFormat="1" ht="12.75" customHeight="1" x14ac:dyDescent="0.2">
      <c r="A43" s="43"/>
      <c r="B43" s="140" t="s">
        <v>66</v>
      </c>
      <c r="C43" s="191">
        <f t="shared" si="13"/>
        <v>80.481185741871514</v>
      </c>
      <c r="D43" s="191">
        <f t="shared" si="3"/>
        <v>80.382025990292789</v>
      </c>
      <c r="E43" s="191">
        <f t="shared" si="4"/>
        <v>80.094984604143832</v>
      </c>
      <c r="F43" s="191">
        <f t="shared" si="5"/>
        <v>77.87693752935651</v>
      </c>
      <c r="G43" s="191">
        <f t="shared" si="6"/>
        <v>77.68383696049267</v>
      </c>
      <c r="H43" s="191">
        <f t="shared" si="7"/>
        <v>79.275611920045932</v>
      </c>
      <c r="I43" s="191">
        <f t="shared" si="8"/>
        <v>81.488440060539631</v>
      </c>
      <c r="J43" s="191">
        <f t="shared" si="9"/>
        <v>82.360002087573719</v>
      </c>
      <c r="K43" s="191">
        <f t="shared" si="10"/>
        <v>84.134439747403576</v>
      </c>
      <c r="L43" s="191">
        <f t="shared" si="11"/>
        <v>85.444392255101505</v>
      </c>
      <c r="M43" s="192">
        <f t="shared" si="14"/>
        <v>78.195292521267163</v>
      </c>
      <c r="N43" s="46">
        <f t="shared" si="15"/>
        <v>44949</v>
      </c>
      <c r="O43" s="190">
        <f t="shared" si="12"/>
        <v>-8.4839970681651522</v>
      </c>
      <c r="P43" s="268">
        <f>100*N43/N$44</f>
        <v>9.6150884308339961</v>
      </c>
      <c r="S43" s="46">
        <f>52494+4848+141</f>
        <v>57483</v>
      </c>
    </row>
    <row r="44" spans="1:41" s="42" customFormat="1" ht="33.75" x14ac:dyDescent="0.2">
      <c r="A44" s="146"/>
      <c r="B44" s="152" t="s">
        <v>72</v>
      </c>
      <c r="C44" s="193">
        <f t="shared" si="13"/>
        <v>90.070018481790854</v>
      </c>
      <c r="D44" s="193">
        <f t="shared" si="3"/>
        <v>91.585235799663181</v>
      </c>
      <c r="E44" s="193">
        <f t="shared" si="4"/>
        <v>88.670613952545708</v>
      </c>
      <c r="F44" s="193">
        <f t="shared" si="5"/>
        <v>85.177410715578262</v>
      </c>
      <c r="G44" s="193">
        <f t="shared" si="6"/>
        <v>84.15729306908716</v>
      </c>
      <c r="H44" s="193">
        <f t="shared" si="7"/>
        <v>83.990329632149624</v>
      </c>
      <c r="I44" s="193">
        <f t="shared" si="8"/>
        <v>83.686321062003273</v>
      </c>
      <c r="J44" s="193">
        <f t="shared" si="9"/>
        <v>84.171769667665558</v>
      </c>
      <c r="K44" s="193">
        <f t="shared" si="10"/>
        <v>85.47852396600895</v>
      </c>
      <c r="L44" s="193">
        <f t="shared" si="11"/>
        <v>84.453098233372415</v>
      </c>
      <c r="M44" s="194">
        <f t="shared" si="14"/>
        <v>75.195313442486892</v>
      </c>
      <c r="N44" s="184">
        <f t="shared" si="15"/>
        <v>467484</v>
      </c>
      <c r="O44" s="187">
        <f t="shared" si="12"/>
        <v>-10.962042819676242</v>
      </c>
      <c r="P44" s="195">
        <v>100</v>
      </c>
      <c r="R44" s="92"/>
      <c r="S44" s="112">
        <v>621693</v>
      </c>
    </row>
    <row r="45" spans="1:41" s="96" customFormat="1" ht="12" customHeight="1" x14ac:dyDescent="0.2">
      <c r="B45" s="618" t="s">
        <v>75</v>
      </c>
      <c r="C45" s="618"/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128"/>
      <c r="R45" s="104"/>
      <c r="U45" s="103"/>
      <c r="Z45" s="611"/>
      <c r="AA45" s="612"/>
      <c r="AB45" s="613"/>
      <c r="AO45" s="105"/>
    </row>
    <row r="46" spans="1:41" s="96" customFormat="1" ht="12" customHeight="1" x14ac:dyDescent="0.2">
      <c r="B46" s="77" t="s">
        <v>52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128"/>
      <c r="R46" s="104"/>
      <c r="U46" s="103"/>
      <c r="Z46" s="614"/>
      <c r="AA46" s="615"/>
      <c r="AB46" s="616"/>
      <c r="AO46" s="105"/>
    </row>
    <row r="47" spans="1:41" s="96" customFormat="1" ht="12" customHeight="1" x14ac:dyDescent="0.2">
      <c r="B47" s="77" t="s">
        <v>53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170"/>
      <c r="Q47" s="128"/>
      <c r="R47" s="104"/>
      <c r="U47" s="103"/>
      <c r="Z47" s="614"/>
      <c r="AA47" s="615"/>
      <c r="AB47" s="616"/>
      <c r="AO47" s="105"/>
    </row>
    <row r="48" spans="1:41" ht="10.5" customHeight="1" x14ac:dyDescent="0.2">
      <c r="P48" s="80" t="s">
        <v>64</v>
      </c>
    </row>
    <row r="50" spans="1:19" ht="18" customHeight="1" x14ac:dyDescent="0.2">
      <c r="B50" s="617" t="s">
        <v>37</v>
      </c>
      <c r="C50" s="617"/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</row>
    <row r="51" spans="1:19" s="51" customFormat="1" ht="18" customHeight="1" x14ac:dyDescent="0.2">
      <c r="B51" s="27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/>
      <c r="R51"/>
      <c r="S51"/>
    </row>
    <row r="52" spans="1:19" s="51" customFormat="1" x14ac:dyDescent="0.2">
      <c r="A52" s="147"/>
      <c r="B52" s="619" t="s">
        <v>32</v>
      </c>
      <c r="C52" s="10">
        <v>2010</v>
      </c>
      <c r="D52" s="10">
        <v>2011</v>
      </c>
      <c r="E52" s="163">
        <v>2012</v>
      </c>
      <c r="F52" s="164">
        <v>2013</v>
      </c>
      <c r="G52" s="164">
        <v>2014</v>
      </c>
      <c r="H52" s="164">
        <v>2015</v>
      </c>
      <c r="I52" s="164">
        <v>2016</v>
      </c>
      <c r="J52" s="164">
        <v>2017</v>
      </c>
      <c r="K52" s="164">
        <v>2018</v>
      </c>
      <c r="L52" s="164">
        <v>2019</v>
      </c>
      <c r="M52" s="164">
        <v>2020</v>
      </c>
      <c r="N52" s="621">
        <v>2020</v>
      </c>
      <c r="O52" s="622"/>
      <c r="P52" s="623"/>
      <c r="Q52" s="41"/>
      <c r="R52" s="42"/>
      <c r="S52" s="42"/>
    </row>
    <row r="53" spans="1:19" s="51" customFormat="1" ht="23.25" x14ac:dyDescent="0.2">
      <c r="A53" s="149"/>
      <c r="B53" s="620"/>
      <c r="C53" s="624" t="s">
        <v>55</v>
      </c>
      <c r="D53" s="625"/>
      <c r="E53" s="625"/>
      <c r="F53" s="625"/>
      <c r="G53" s="625"/>
      <c r="H53" s="625"/>
      <c r="I53" s="625"/>
      <c r="J53" s="625"/>
      <c r="K53" s="625"/>
      <c r="L53" s="625"/>
      <c r="M53" s="626"/>
      <c r="N53" s="39" t="s">
        <v>35</v>
      </c>
      <c r="O53" s="48" t="s">
        <v>34</v>
      </c>
      <c r="P53" s="39" t="s">
        <v>89</v>
      </c>
      <c r="Q53" s="43"/>
      <c r="R53" s="42"/>
      <c r="S53" s="162">
        <v>2010</v>
      </c>
    </row>
    <row r="54" spans="1:19" s="51" customFormat="1" x14ac:dyDescent="0.2">
      <c r="A54" s="148"/>
      <c r="B54" s="150" t="s">
        <v>25</v>
      </c>
      <c r="C54" s="196">
        <f t="shared" ref="C54:C55" si="16">D22*100/S54</f>
        <v>100</v>
      </c>
      <c r="D54" s="188">
        <f>E22*100/S54</f>
        <v>103.54605430093885</v>
      </c>
      <c r="E54" s="188">
        <f t="shared" ref="E54" si="17">F22*100/S54</f>
        <v>100.47667379562837</v>
      </c>
      <c r="F54" s="188">
        <f t="shared" ref="F54:M54" si="18">G22*100/$S$54</f>
        <v>95.837713415739302</v>
      </c>
      <c r="G54" s="188">
        <f t="shared" si="18"/>
        <v>94.166636459201797</v>
      </c>
      <c r="H54" s="188">
        <f t="shared" si="18"/>
        <v>93.112698009932217</v>
      </c>
      <c r="I54" s="188">
        <f t="shared" si="18"/>
        <v>91.92191974480734</v>
      </c>
      <c r="J54" s="188">
        <f t="shared" si="18"/>
        <v>91.912857505346722</v>
      </c>
      <c r="K54" s="188">
        <f t="shared" si="18"/>
        <v>93.59209047739877</v>
      </c>
      <c r="L54" s="188">
        <f t="shared" si="18"/>
        <v>92.009823467575302</v>
      </c>
      <c r="M54" s="189">
        <f t="shared" si="18"/>
        <v>79.205785333671656</v>
      </c>
      <c r="N54" s="46">
        <f>N22</f>
        <v>262206</v>
      </c>
      <c r="O54" s="190">
        <f t="shared" ref="O54:O59" si="19">+M54*100/L54-100</f>
        <v>-13.915946853670306</v>
      </c>
      <c r="P54" s="268">
        <f t="shared" ref="P54:P59" si="20">100*N54/N$59</f>
        <v>56.088764535256821</v>
      </c>
      <c r="Q54" s="42"/>
      <c r="R54" s="42"/>
      <c r="S54" s="46">
        <v>331044</v>
      </c>
    </row>
    <row r="55" spans="1:19" s="51" customFormat="1" x14ac:dyDescent="0.2">
      <c r="A55" s="148"/>
      <c r="B55" s="151" t="s">
        <v>26</v>
      </c>
      <c r="C55" s="197">
        <f t="shared" si="16"/>
        <v>100</v>
      </c>
      <c r="D55" s="191">
        <f t="shared" ref="D55:M55" si="21">E23*100/$S$55</f>
        <v>99.566948923172106</v>
      </c>
      <c r="E55" s="191">
        <f t="shared" si="21"/>
        <v>94.940648803309742</v>
      </c>
      <c r="F55" s="191">
        <f t="shared" si="21"/>
        <v>91.59610254030855</v>
      </c>
      <c r="G55" s="191">
        <f t="shared" si="21"/>
        <v>91.014190155821055</v>
      </c>
      <c r="H55" s="191">
        <f>I23*100/$S$55</f>
        <v>91.193983683254075</v>
      </c>
      <c r="I55" s="191">
        <f t="shared" si="21"/>
        <v>91.358311100800364</v>
      </c>
      <c r="J55" s="191">
        <f t="shared" si="21"/>
        <v>92.614932529095626</v>
      </c>
      <c r="K55" s="191">
        <f t="shared" si="21"/>
        <v>93.639562309090209</v>
      </c>
      <c r="L55" s="191">
        <f t="shared" si="21"/>
        <v>92.071685419324908</v>
      </c>
      <c r="M55" s="192">
        <f t="shared" si="21"/>
        <v>85.189266519738624</v>
      </c>
      <c r="N55" s="46">
        <f t="shared" ref="N55:N59" si="22">N23</f>
        <v>132195</v>
      </c>
      <c r="O55" s="190">
        <f t="shared" si="19"/>
        <v>-7.4750656167978917</v>
      </c>
      <c r="P55" s="268">
        <f t="shared" si="20"/>
        <v>28.277973149883206</v>
      </c>
      <c r="Q55" s="42"/>
      <c r="R55" s="42"/>
      <c r="S55" s="46">
        <v>155178</v>
      </c>
    </row>
    <row r="56" spans="1:19" s="51" customFormat="1" x14ac:dyDescent="0.2">
      <c r="A56" s="148"/>
      <c r="B56" s="140" t="s">
        <v>65</v>
      </c>
      <c r="C56" s="197">
        <f t="shared" ref="C56:M56" si="23">D24*100/$S$56</f>
        <v>100</v>
      </c>
      <c r="D56" s="191">
        <f t="shared" si="23"/>
        <v>91.500664010624163</v>
      </c>
      <c r="E56" s="191">
        <f t="shared" si="23"/>
        <v>88.601150951748565</v>
      </c>
      <c r="F56" s="191">
        <f t="shared" si="23"/>
        <v>90.128375387339531</v>
      </c>
      <c r="G56" s="191">
        <f t="shared" si="23"/>
        <v>91.611332447985831</v>
      </c>
      <c r="H56" s="191">
        <f t="shared" si="23"/>
        <v>97.985834440017712</v>
      </c>
      <c r="I56" s="191">
        <f t="shared" si="23"/>
        <v>101.7485613103143</v>
      </c>
      <c r="J56" s="191">
        <f t="shared" si="23"/>
        <v>105.15714918105357</v>
      </c>
      <c r="K56" s="191">
        <f t="shared" si="23"/>
        <v>106.5958388667552</v>
      </c>
      <c r="L56" s="191">
        <f t="shared" si="23"/>
        <v>111.3103142983621</v>
      </c>
      <c r="M56" s="192">
        <f t="shared" si="23"/>
        <v>108.05666223992917</v>
      </c>
      <c r="N56" s="46">
        <f t="shared" si="22"/>
        <v>14646</v>
      </c>
      <c r="O56" s="190">
        <f t="shared" si="19"/>
        <v>-2.9230463312785844</v>
      </c>
      <c r="P56" s="268">
        <f t="shared" si="20"/>
        <v>3.1329414482634701</v>
      </c>
      <c r="Q56" s="42"/>
      <c r="R56" s="42"/>
      <c r="S56" s="46">
        <v>13554</v>
      </c>
    </row>
    <row r="57" spans="1:19" s="51" customFormat="1" x14ac:dyDescent="0.2">
      <c r="A57" s="148"/>
      <c r="B57" s="140" t="s">
        <v>28</v>
      </c>
      <c r="C57" s="197">
        <f t="shared" ref="C57:M57" si="24">D25*100/$S$57</f>
        <v>100</v>
      </c>
      <c r="D57" s="191">
        <f t="shared" si="24"/>
        <v>96.832579185520359</v>
      </c>
      <c r="E57" s="191">
        <f t="shared" si="24"/>
        <v>95.238095238095241</v>
      </c>
      <c r="F57" s="191">
        <f t="shared" si="24"/>
        <v>94.505494505494511</v>
      </c>
      <c r="G57" s="191">
        <f t="shared" si="24"/>
        <v>94.54858866623573</v>
      </c>
      <c r="H57" s="191">
        <f t="shared" si="24"/>
        <v>97.328162034044382</v>
      </c>
      <c r="I57" s="191">
        <f t="shared" si="24"/>
        <v>97.435897435897431</v>
      </c>
      <c r="J57" s="191">
        <f t="shared" si="24"/>
        <v>98.405516052574882</v>
      </c>
      <c r="K57" s="191">
        <f t="shared" si="24"/>
        <v>96.703296703296701</v>
      </c>
      <c r="L57" s="191">
        <f t="shared" si="24"/>
        <v>96.01379013143719</v>
      </c>
      <c r="M57" s="192">
        <f t="shared" si="24"/>
        <v>96.875673346261578</v>
      </c>
      <c r="N57" s="46">
        <f t="shared" si="22"/>
        <v>13488</v>
      </c>
      <c r="O57" s="190">
        <f t="shared" si="19"/>
        <v>0.89766606822261963</v>
      </c>
      <c r="P57" s="268">
        <f t="shared" si="20"/>
        <v>2.8852324357625072</v>
      </c>
      <c r="Q57" s="42"/>
      <c r="R57" s="42"/>
      <c r="S57" s="46">
        <v>13923</v>
      </c>
    </row>
    <row r="58" spans="1:19" s="51" customFormat="1" x14ac:dyDescent="0.2">
      <c r="A58" s="148"/>
      <c r="B58" s="140" t="s">
        <v>66</v>
      </c>
      <c r="C58" s="197">
        <f t="shared" ref="C58:M58" si="25">D26*100/$S$58</f>
        <v>100</v>
      </c>
      <c r="D58" s="191">
        <f t="shared" si="25"/>
        <v>99.876791388366513</v>
      </c>
      <c r="E58" s="191">
        <f t="shared" si="25"/>
        <v>99.520134881006413</v>
      </c>
      <c r="F58" s="191">
        <f t="shared" si="25"/>
        <v>96.764152778678422</v>
      </c>
      <c r="G58" s="191">
        <f t="shared" si="25"/>
        <v>96.524220219181629</v>
      </c>
      <c r="H58" s="191">
        <f t="shared" si="25"/>
        <v>98.502042669087601</v>
      </c>
      <c r="I58" s="191">
        <f t="shared" si="25"/>
        <v>101.25154010764543</v>
      </c>
      <c r="J58" s="191">
        <f t="shared" si="25"/>
        <v>102.33447895726607</v>
      </c>
      <c r="K58" s="191">
        <f t="shared" si="25"/>
        <v>104.53926463912846</v>
      </c>
      <c r="L58" s="191">
        <f t="shared" si="25"/>
        <v>106.16691524544453</v>
      </c>
      <c r="M58" s="192">
        <f t="shared" si="25"/>
        <v>97.15971726865962</v>
      </c>
      <c r="N58" s="46">
        <f t="shared" si="22"/>
        <v>44949</v>
      </c>
      <c r="O58" s="190">
        <f t="shared" si="19"/>
        <v>-8.4839970681651664</v>
      </c>
      <c r="P58" s="268">
        <f t="shared" si="20"/>
        <v>9.6150884308339961</v>
      </c>
      <c r="Q58" s="42"/>
      <c r="R58" s="42"/>
      <c r="S58" s="46">
        <v>46263</v>
      </c>
    </row>
    <row r="59" spans="1:19" s="51" customFormat="1" ht="33.75" x14ac:dyDescent="0.2">
      <c r="A59" s="149"/>
      <c r="B59" s="152" t="s">
        <v>72</v>
      </c>
      <c r="C59" s="198">
        <f t="shared" ref="C59:M59" si="26">D27*100/$S$59</f>
        <v>100</v>
      </c>
      <c r="D59" s="193">
        <f t="shared" si="26"/>
        <v>101.68226602304811</v>
      </c>
      <c r="E59" s="193">
        <f t="shared" si="26"/>
        <v>98.446314819477848</v>
      </c>
      <c r="F59" s="193">
        <f t="shared" si="26"/>
        <v>94.567995156788271</v>
      </c>
      <c r="G59" s="193">
        <f t="shared" si="26"/>
        <v>93.435412235538678</v>
      </c>
      <c r="H59" s="193">
        <f t="shared" si="26"/>
        <v>93.250041520897071</v>
      </c>
      <c r="I59" s="193">
        <f t="shared" si="26"/>
        <v>92.912516809266393</v>
      </c>
      <c r="J59" s="193">
        <f t="shared" si="26"/>
        <v>93.45148484085442</v>
      </c>
      <c r="K59" s="193">
        <f t="shared" si="26"/>
        <v>94.902305347355792</v>
      </c>
      <c r="L59" s="193">
        <f t="shared" si="26"/>
        <v>93.763829137490418</v>
      </c>
      <c r="M59" s="194">
        <f t="shared" si="26"/>
        <v>83.485398038070642</v>
      </c>
      <c r="N59" s="184">
        <f t="shared" si="22"/>
        <v>467484</v>
      </c>
      <c r="O59" s="187">
        <f t="shared" si="19"/>
        <v>-10.962042819676256</v>
      </c>
      <c r="P59" s="195">
        <f t="shared" si="20"/>
        <v>100</v>
      </c>
      <c r="Q59" s="42"/>
      <c r="R59" s="92"/>
      <c r="S59" s="112">
        <v>559959</v>
      </c>
    </row>
    <row r="60" spans="1:19" s="51" customFormat="1" ht="12" customHeight="1" x14ac:dyDescent="0.2">
      <c r="B60" s="618" t="s">
        <v>76</v>
      </c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128"/>
      <c r="R60" s="104"/>
      <c r="S60" s="96"/>
    </row>
    <row r="61" spans="1:19" s="51" customFormat="1" ht="12" customHeight="1" x14ac:dyDescent="0.2">
      <c r="B61" s="77" t="s">
        <v>52</v>
      </c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128"/>
      <c r="R61" s="104"/>
      <c r="S61" s="96"/>
    </row>
    <row r="62" spans="1:19" s="51" customFormat="1" ht="12" customHeight="1" x14ac:dyDescent="0.2">
      <c r="B62" s="77" t="s">
        <v>53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171"/>
      <c r="Q62" s="128"/>
      <c r="R62" s="104"/>
      <c r="S62" s="96"/>
    </row>
    <row r="63" spans="1:19" s="51" customFormat="1" ht="10.5" customHeight="1" x14ac:dyDescent="0.2">
      <c r="H63" s="88"/>
      <c r="I63" s="88"/>
      <c r="J63" s="88"/>
      <c r="P63" s="80" t="s">
        <v>64</v>
      </c>
    </row>
    <row r="64" spans="1:19" s="51" customFormat="1" x14ac:dyDescent="0.2">
      <c r="H64" s="88"/>
      <c r="I64" s="88"/>
      <c r="J64" s="88"/>
    </row>
    <row r="65" spans="2:17" s="51" customFormat="1" x14ac:dyDescent="0.2">
      <c r="B65" s="9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2:17" s="51" customFormat="1" x14ac:dyDescent="0.2">
      <c r="B66" s="9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2:17" s="51" customFormat="1" x14ac:dyDescent="0.2">
      <c r="B67" s="9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2:17" s="51" customFormat="1" x14ac:dyDescent="0.2">
      <c r="B68" s="9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  <row r="69" spans="2:17" s="51" customFormat="1" x14ac:dyDescent="0.2">
      <c r="B69" s="9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2:17" s="51" customFormat="1" x14ac:dyDescent="0.2">
      <c r="B70" s="93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</row>
    <row r="71" spans="2:17" s="51" customFormat="1" x14ac:dyDescent="0.2">
      <c r="C71" s="71"/>
      <c r="D71" s="71"/>
      <c r="E71" s="71"/>
      <c r="F71" s="71"/>
      <c r="G71" s="71"/>
      <c r="H71" s="71"/>
      <c r="I71" s="272"/>
      <c r="J71" s="71"/>
      <c r="K71" s="71"/>
      <c r="L71" s="71"/>
      <c r="M71" s="71"/>
      <c r="N71" s="71"/>
    </row>
    <row r="72" spans="2:17" s="51" customFormat="1" x14ac:dyDescent="0.2">
      <c r="B72" s="7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Q72" s="89"/>
    </row>
    <row r="73" spans="2:17" s="51" customFormat="1" x14ac:dyDescent="0.2"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Q73" s="89"/>
    </row>
    <row r="74" spans="2:17" s="51" customFormat="1" x14ac:dyDescent="0.2">
      <c r="B74" s="71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Q74" s="89"/>
    </row>
    <row r="75" spans="2:17" s="51" customFormat="1" x14ac:dyDescent="0.2">
      <c r="B75" s="71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Q75" s="89"/>
    </row>
    <row r="76" spans="2:17" s="51" customFormat="1" x14ac:dyDescent="0.2">
      <c r="B76" s="7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Q76" s="89"/>
    </row>
    <row r="77" spans="2:17" s="51" customFormat="1" x14ac:dyDescent="0.2">
      <c r="B77" s="90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Q77" s="89"/>
    </row>
    <row r="78" spans="2:17" s="51" customFormat="1" x14ac:dyDescent="0.2">
      <c r="H78" s="88"/>
      <c r="I78" s="88"/>
      <c r="J78" s="88"/>
    </row>
    <row r="79" spans="2:17" s="51" customFormat="1" x14ac:dyDescent="0.2">
      <c r="H79" s="88"/>
      <c r="I79" s="88"/>
      <c r="J79" s="88"/>
    </row>
    <row r="80" spans="2:17" s="51" customFormat="1" x14ac:dyDescent="0.2">
      <c r="H80" s="88"/>
      <c r="I80" s="88"/>
      <c r="J80" s="88"/>
    </row>
    <row r="81" spans="8:10" s="51" customFormat="1" x14ac:dyDescent="0.2">
      <c r="H81" s="88"/>
      <c r="I81" s="88"/>
      <c r="J81" s="88"/>
    </row>
    <row r="82" spans="8:10" s="51" customFormat="1" x14ac:dyDescent="0.2">
      <c r="H82" s="88"/>
      <c r="I82" s="88"/>
      <c r="J82" s="88"/>
    </row>
    <row r="83" spans="8:10" s="51" customFormat="1" x14ac:dyDescent="0.2">
      <c r="H83" s="88"/>
      <c r="I83" s="88"/>
      <c r="J83" s="88"/>
    </row>
    <row r="84" spans="8:10" s="51" customFormat="1" x14ac:dyDescent="0.2">
      <c r="H84" s="88"/>
      <c r="I84" s="88"/>
      <c r="J84" s="88"/>
    </row>
    <row r="85" spans="8:10" s="51" customFormat="1" x14ac:dyDescent="0.2">
      <c r="H85" s="88"/>
      <c r="I85" s="88"/>
      <c r="J85" s="88"/>
    </row>
    <row r="86" spans="8:10" s="51" customFormat="1" x14ac:dyDescent="0.2">
      <c r="H86" s="88"/>
      <c r="I86" s="88"/>
      <c r="J86" s="88"/>
    </row>
    <row r="87" spans="8:10" s="51" customFormat="1" x14ac:dyDescent="0.2">
      <c r="H87" s="88"/>
      <c r="I87" s="88"/>
      <c r="J87" s="88"/>
    </row>
    <row r="88" spans="8:10" s="51" customFormat="1" x14ac:dyDescent="0.2">
      <c r="H88" s="88"/>
      <c r="I88" s="88"/>
      <c r="J88" s="88"/>
    </row>
    <row r="89" spans="8:10" s="51" customFormat="1" x14ac:dyDescent="0.2">
      <c r="H89" s="88"/>
      <c r="I89" s="88"/>
      <c r="J89" s="88"/>
    </row>
    <row r="90" spans="8:10" s="51" customFormat="1" x14ac:dyDescent="0.2">
      <c r="H90" s="88"/>
      <c r="I90" s="88"/>
      <c r="J90" s="88"/>
    </row>
    <row r="91" spans="8:10" s="51" customFormat="1" x14ac:dyDescent="0.2">
      <c r="H91" s="88"/>
      <c r="I91" s="88"/>
      <c r="J91" s="88"/>
    </row>
    <row r="92" spans="8:10" s="51" customFormat="1" x14ac:dyDescent="0.2">
      <c r="H92" s="88"/>
      <c r="I92" s="88"/>
      <c r="J92" s="88"/>
    </row>
    <row r="93" spans="8:10" s="51" customFormat="1" x14ac:dyDescent="0.2">
      <c r="H93" s="88"/>
      <c r="I93" s="88"/>
      <c r="J93" s="88"/>
    </row>
    <row r="94" spans="8:10" s="51" customFormat="1" x14ac:dyDescent="0.2">
      <c r="H94" s="88"/>
      <c r="I94" s="88"/>
      <c r="J94" s="88"/>
    </row>
    <row r="95" spans="8:10" s="51" customFormat="1" x14ac:dyDescent="0.2">
      <c r="H95" s="88"/>
      <c r="I95" s="88"/>
      <c r="J95" s="88"/>
    </row>
    <row r="96" spans="8:10" s="51" customFormat="1" x14ac:dyDescent="0.2">
      <c r="H96" s="88"/>
      <c r="I96" s="88"/>
      <c r="J96" s="88"/>
    </row>
    <row r="97" spans="8:10" s="51" customFormat="1" x14ac:dyDescent="0.2">
      <c r="H97" s="88"/>
      <c r="I97" s="88"/>
      <c r="J97" s="88"/>
    </row>
    <row r="98" spans="8:10" s="51" customFormat="1" x14ac:dyDescent="0.2">
      <c r="H98" s="88"/>
      <c r="I98" s="88"/>
      <c r="J98" s="88"/>
    </row>
    <row r="99" spans="8:10" s="51" customFormat="1" x14ac:dyDescent="0.2">
      <c r="H99" s="88"/>
      <c r="I99" s="88"/>
      <c r="J99" s="88"/>
    </row>
    <row r="100" spans="8:10" s="51" customFormat="1" x14ac:dyDescent="0.2">
      <c r="H100" s="88"/>
      <c r="I100" s="88"/>
      <c r="J100" s="88"/>
    </row>
    <row r="101" spans="8:10" s="51" customFormat="1" x14ac:dyDescent="0.2">
      <c r="H101" s="88"/>
      <c r="I101" s="88"/>
      <c r="J101" s="88"/>
    </row>
    <row r="102" spans="8:10" s="51" customFormat="1" x14ac:dyDescent="0.2">
      <c r="H102" s="88"/>
      <c r="I102" s="88"/>
      <c r="J102" s="88"/>
    </row>
    <row r="103" spans="8:10" s="51" customFormat="1" x14ac:dyDescent="0.2">
      <c r="H103" s="88"/>
      <c r="I103" s="88"/>
      <c r="J103" s="88"/>
    </row>
    <row r="104" spans="8:10" s="51" customFormat="1" x14ac:dyDescent="0.2">
      <c r="H104" s="88"/>
      <c r="I104" s="88"/>
      <c r="J104" s="88"/>
    </row>
    <row r="105" spans="8:10" s="51" customFormat="1" x14ac:dyDescent="0.2">
      <c r="H105" s="88"/>
      <c r="I105" s="88"/>
      <c r="J105" s="88"/>
    </row>
    <row r="106" spans="8:10" s="51" customFormat="1" x14ac:dyDescent="0.2">
      <c r="H106" s="88"/>
      <c r="I106" s="88"/>
      <c r="J106" s="88"/>
    </row>
    <row r="107" spans="8:10" s="51" customFormat="1" x14ac:dyDescent="0.2">
      <c r="H107" s="88"/>
      <c r="I107" s="88"/>
      <c r="J107" s="88"/>
    </row>
    <row r="108" spans="8:10" s="51" customFormat="1" x14ac:dyDescent="0.2">
      <c r="H108" s="88"/>
      <c r="I108" s="88"/>
      <c r="J108" s="88"/>
    </row>
    <row r="109" spans="8:10" s="51" customFormat="1" x14ac:dyDescent="0.2">
      <c r="H109" s="88"/>
      <c r="I109" s="88"/>
      <c r="J109" s="88"/>
    </row>
    <row r="110" spans="8:10" s="51" customFormat="1" x14ac:dyDescent="0.2">
      <c r="H110" s="88"/>
      <c r="I110" s="88"/>
      <c r="J110" s="88"/>
    </row>
    <row r="111" spans="8:10" s="51" customFormat="1" x14ac:dyDescent="0.2">
      <c r="H111" s="88"/>
      <c r="I111" s="88"/>
      <c r="J111" s="88"/>
    </row>
    <row r="112" spans="8:10" s="51" customFormat="1" x14ac:dyDescent="0.2">
      <c r="H112" s="88"/>
      <c r="I112" s="88"/>
      <c r="J112" s="88"/>
    </row>
    <row r="113" spans="8:10" s="51" customFormat="1" x14ac:dyDescent="0.2">
      <c r="H113" s="88"/>
      <c r="I113" s="88"/>
      <c r="J113" s="88"/>
    </row>
    <row r="114" spans="8:10" s="51" customFormat="1" x14ac:dyDescent="0.2">
      <c r="H114" s="88"/>
      <c r="I114" s="88"/>
      <c r="J114" s="88"/>
    </row>
    <row r="115" spans="8:10" s="51" customFormat="1" x14ac:dyDescent="0.2">
      <c r="H115" s="88"/>
      <c r="I115" s="88"/>
      <c r="J115" s="88"/>
    </row>
    <row r="116" spans="8:10" s="51" customFormat="1" x14ac:dyDescent="0.2">
      <c r="H116" s="88"/>
      <c r="I116" s="88"/>
      <c r="J116" s="88"/>
    </row>
    <row r="117" spans="8:10" s="51" customFormat="1" x14ac:dyDescent="0.2">
      <c r="H117" s="88"/>
      <c r="I117" s="88"/>
      <c r="J117" s="88"/>
    </row>
    <row r="118" spans="8:10" s="51" customFormat="1" x14ac:dyDescent="0.2">
      <c r="H118" s="88"/>
      <c r="I118" s="88"/>
      <c r="J118" s="88"/>
    </row>
    <row r="119" spans="8:10" s="51" customFormat="1" x14ac:dyDescent="0.2">
      <c r="H119" s="88"/>
      <c r="I119" s="88"/>
      <c r="J119" s="88"/>
    </row>
    <row r="120" spans="8:10" s="51" customFormat="1" x14ac:dyDescent="0.2">
      <c r="H120" s="88"/>
      <c r="I120" s="88"/>
      <c r="J120" s="88"/>
    </row>
    <row r="121" spans="8:10" s="51" customFormat="1" x14ac:dyDescent="0.2">
      <c r="H121" s="88"/>
      <c r="I121" s="88"/>
      <c r="J121" s="88"/>
    </row>
    <row r="122" spans="8:10" s="51" customFormat="1" x14ac:dyDescent="0.2">
      <c r="H122" s="88"/>
      <c r="I122" s="88"/>
      <c r="J122" s="88"/>
    </row>
    <row r="123" spans="8:10" s="51" customFormat="1" x14ac:dyDescent="0.2">
      <c r="H123" s="88"/>
      <c r="I123" s="88"/>
      <c r="J123" s="88"/>
    </row>
    <row r="124" spans="8:10" s="51" customFormat="1" x14ac:dyDescent="0.2">
      <c r="H124" s="88"/>
      <c r="I124" s="88"/>
      <c r="J124" s="88"/>
    </row>
    <row r="125" spans="8:10" s="51" customFormat="1" x14ac:dyDescent="0.2">
      <c r="H125" s="88"/>
      <c r="I125" s="88"/>
      <c r="J125" s="88"/>
    </row>
    <row r="126" spans="8:10" s="51" customFormat="1" x14ac:dyDescent="0.2">
      <c r="H126" s="88"/>
      <c r="I126" s="88"/>
      <c r="J126" s="88"/>
    </row>
    <row r="127" spans="8:10" s="51" customFormat="1" x14ac:dyDescent="0.2">
      <c r="H127" s="88"/>
      <c r="I127" s="88"/>
      <c r="J127" s="88"/>
    </row>
    <row r="128" spans="8:10" s="51" customFormat="1" x14ac:dyDescent="0.2">
      <c r="H128" s="88"/>
      <c r="I128" s="88"/>
      <c r="J128" s="88"/>
    </row>
    <row r="129" spans="8:10" s="51" customFormat="1" x14ac:dyDescent="0.2">
      <c r="H129" s="88"/>
      <c r="I129" s="88"/>
      <c r="J129" s="88"/>
    </row>
  </sheetData>
  <mergeCells count="24">
    <mergeCell ref="Z47:AB47"/>
    <mergeCell ref="B50:P50"/>
    <mergeCell ref="B52:B53"/>
    <mergeCell ref="N52:P52"/>
    <mergeCell ref="C53:M53"/>
    <mergeCell ref="B60:P60"/>
    <mergeCell ref="B37:B38"/>
    <mergeCell ref="N37:P37"/>
    <mergeCell ref="C38:M38"/>
    <mergeCell ref="B45:P45"/>
    <mergeCell ref="Z45:AB45"/>
    <mergeCell ref="Z46:AB46"/>
    <mergeCell ref="B14:P14"/>
    <mergeCell ref="B21:P21"/>
    <mergeCell ref="Z28:AB28"/>
    <mergeCell ref="Z29:AB29"/>
    <mergeCell ref="Z30:AB30"/>
    <mergeCell ref="B35:P35"/>
    <mergeCell ref="B7:P7"/>
    <mergeCell ref="B2:P2"/>
    <mergeCell ref="B4:B6"/>
    <mergeCell ref="C4:N5"/>
    <mergeCell ref="O4:P4"/>
    <mergeCell ref="O5:P5"/>
  </mergeCells>
  <pageMargins left="0.6692913385826772" right="0.39370078740157483" top="0.94488188976377963" bottom="0.31496062992125984" header="0.51181102362204722" footer="0.31496062992125984"/>
  <pageSetup paperSize="9" scale="78" orientation="portrait" r:id="rId1"/>
  <headerFooter alignWithMargins="0">
    <oddHeader>&amp;L&amp;"Arial,Standard"&amp;9BLE (BZL Referat 414)&amp;R&amp;"Arial,Fett"&amp;9Anlage 2&amp;"Arial,Standard"
&amp;D</oddHeader>
  </headerFooter>
  <ignoredErrors>
    <ignoredError sqref="C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36</vt:i4>
      </vt:variant>
    </vt:vector>
  </HeadingPairs>
  <TitlesOfParts>
    <vt:vector size="54" baseType="lpstr">
      <vt:lpstr>Angebot Ausbildungsplätze</vt:lpstr>
      <vt:lpstr>Nachfrage Ausbildungsplätze</vt:lpstr>
      <vt:lpstr>Saldo an Ausbildungsplätzen</vt:lpstr>
      <vt:lpstr>Neu abgeschlossene Verträge</vt:lpstr>
      <vt:lpstr>Abg. AV nach Ausbildungsbereich</vt:lpstr>
      <vt:lpstr>Abg. AV im Bereich Landw.</vt:lpstr>
      <vt:lpstr>2018-2019-2020</vt:lpstr>
      <vt:lpstr>2017-2018-2019</vt:lpstr>
      <vt:lpstr>Anlage 2 - 2020</vt:lpstr>
      <vt:lpstr>Anlage 2 - 2019</vt:lpstr>
      <vt:lpstr>Anlage 3 - 2020</vt:lpstr>
      <vt:lpstr>Anlage 3 - 2019</vt:lpstr>
      <vt:lpstr>Schaubild1 - 2025 Index 2020</vt:lpstr>
      <vt:lpstr>Schaubild1 - 2025 Index 2015</vt:lpstr>
      <vt:lpstr>Schaubild1 - 2020 Index 2000 </vt:lpstr>
      <vt:lpstr>Schaubild1 - 2019</vt:lpstr>
      <vt:lpstr>Schaubild1 - 2020 Index 2010</vt:lpstr>
      <vt:lpstr>Schaubild2 - 2019</vt:lpstr>
      <vt:lpstr>'2017-2018-2019'!Druckbereich</vt:lpstr>
      <vt:lpstr>'2018-2019-2020'!Druckbereich</vt:lpstr>
      <vt:lpstr>'Abg. AV im Bereich Landw.'!Druckbereich</vt:lpstr>
      <vt:lpstr>'Abg. AV nach Ausbildungsbereich'!Druckbereich</vt:lpstr>
      <vt:lpstr>'Angebot Ausbildungsplätze'!Druckbereich</vt:lpstr>
      <vt:lpstr>'Anlage 2 - 2019'!Druckbereich</vt:lpstr>
      <vt:lpstr>'Anlage 2 - 2020'!Druckbereich</vt:lpstr>
      <vt:lpstr>'Anlage 3 - 2019'!Druckbereich</vt:lpstr>
      <vt:lpstr>'Anlage 3 - 2020'!Druckbereich</vt:lpstr>
      <vt:lpstr>'Nachfrage Ausbildungsplätze'!Druckbereich</vt:lpstr>
      <vt:lpstr>'Neu abgeschlossene Verträge'!Druckbereich</vt:lpstr>
      <vt:lpstr>'Saldo an Ausbildungsplätzen'!Druckbereich</vt:lpstr>
      <vt:lpstr>'Schaubild1 - 2019'!Druckbereich</vt:lpstr>
      <vt:lpstr>'Schaubild1 - 2020 Index 2000 '!Druckbereich</vt:lpstr>
      <vt:lpstr>'Schaubild1 - 2020 Index 2010'!Druckbereich</vt:lpstr>
      <vt:lpstr>'Schaubild1 - 2025 Index 2015'!Druckbereich</vt:lpstr>
      <vt:lpstr>'Schaubild1 - 2025 Index 2020'!Druckbereich</vt:lpstr>
      <vt:lpstr>'Schaubild2 - 2019'!Druckbereich</vt:lpstr>
      <vt:lpstr>'2017-2018-2019'!Print_Area</vt:lpstr>
      <vt:lpstr>'2018-2019-2020'!Print_Area</vt:lpstr>
      <vt:lpstr>'Abg. AV im Bereich Landw.'!Print_Area</vt:lpstr>
      <vt:lpstr>'Abg. AV nach Ausbildungsbereich'!Print_Area</vt:lpstr>
      <vt:lpstr>'Angebot Ausbildungsplätze'!Print_Area</vt:lpstr>
      <vt:lpstr>'Anlage 2 - 2019'!Print_Area</vt:lpstr>
      <vt:lpstr>'Anlage 2 - 2020'!Print_Area</vt:lpstr>
      <vt:lpstr>'Anlage 3 - 2019'!Print_Area</vt:lpstr>
      <vt:lpstr>'Anlage 3 - 2020'!Print_Area</vt:lpstr>
      <vt:lpstr>'Nachfrage Ausbildungsplätze'!Print_Area</vt:lpstr>
      <vt:lpstr>'Neu abgeschlossene Verträge'!Print_Area</vt:lpstr>
      <vt:lpstr>'Saldo an Ausbildungsplätzen'!Print_Area</vt:lpstr>
      <vt:lpstr>'Schaubild1 - 2019'!Print_Area</vt:lpstr>
      <vt:lpstr>'Schaubild1 - 2020 Index 2000 '!Print_Area</vt:lpstr>
      <vt:lpstr>'Schaubild1 - 2020 Index 2010'!Print_Area</vt:lpstr>
      <vt:lpstr>'Schaubild1 - 2025 Index 2015'!Print_Area</vt:lpstr>
      <vt:lpstr>'Schaubild1 - 2025 Index 2020'!Print_Area</vt:lpstr>
      <vt:lpstr>'Schaubild2 - 2019'!Print_Area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Köhler, Felipe</dc:creator>
  <cp:lastModifiedBy>Köhler, Felipe</cp:lastModifiedBy>
  <cp:lastPrinted>2026-01-26T12:37:19Z</cp:lastPrinted>
  <dcterms:created xsi:type="dcterms:W3CDTF">2000-02-17T12:33:47Z</dcterms:created>
  <dcterms:modified xsi:type="dcterms:W3CDTF">2026-01-26T12:37:24Z</dcterms:modified>
</cp:coreProperties>
</file>