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ggertho\Desktop\Agrarmarkt Monatsberichte\26.03.2025\"/>
    </mc:Choice>
  </mc:AlternateContent>
  <bookViews>
    <workbookView xWindow="15" yWindow="-15" windowWidth="14385" windowHeight="11985" firstSheet="5" activeTab="9"/>
  </bookViews>
  <sheets>
    <sheet name="KJ 2016" sheetId="3" r:id="rId1"/>
    <sheet name="KJ 2017" sheetId="1" r:id="rId2"/>
    <sheet name="KJ 2018" sheetId="6" r:id="rId3"/>
    <sheet name="KJ 2019" sheetId="4" r:id="rId4"/>
    <sheet name="KJ 2020" sheetId="7" r:id="rId5"/>
    <sheet name="KJ 2021" sheetId="8" r:id="rId6"/>
    <sheet name="KJ 2022" sheetId="9" r:id="rId7"/>
    <sheet name="KJ 2023" sheetId="10" r:id="rId8"/>
    <sheet name="KJ 2024" sheetId="11" r:id="rId9"/>
    <sheet name="KJ 2025" sheetId="12" r:id="rId10"/>
  </sheets>
  <definedNames>
    <definedName name="_xlnm.Print_Area" localSheetId="0">'KJ 2016'!$B$1:$Q$55</definedName>
    <definedName name="_xlnm.Print_Area" localSheetId="1">'KJ 2017'!$B$1:$Q$55</definedName>
    <definedName name="_xlnm.Print_Area" localSheetId="2">'KJ 2018'!$B$1:$Q$55</definedName>
    <definedName name="_xlnm.Print_Area" localSheetId="3">'KJ 2019'!$B$1:$Q$55</definedName>
  </definedNames>
  <calcPr calcId="162913"/>
</workbook>
</file>

<file path=xl/calcChain.xml><?xml version="1.0" encoding="utf-8"?>
<calcChain xmlns="http://schemas.openxmlformats.org/spreadsheetml/2006/main">
  <c r="E41" i="11" l="1"/>
  <c r="E42" i="11"/>
  <c r="E43" i="11" l="1"/>
  <c r="F48" i="11" l="1"/>
  <c r="G48" i="11"/>
  <c r="H48" i="11"/>
  <c r="I48" i="11"/>
  <c r="J48" i="11"/>
  <c r="K48" i="11"/>
  <c r="L48" i="11"/>
  <c r="M48" i="11"/>
  <c r="N48" i="11"/>
  <c r="O48" i="11"/>
  <c r="P48" i="11"/>
  <c r="E48" i="11"/>
  <c r="F47" i="11"/>
  <c r="G47" i="11"/>
  <c r="H47" i="11"/>
  <c r="I47" i="11"/>
  <c r="J47" i="11"/>
  <c r="K47" i="11"/>
  <c r="L47" i="11"/>
  <c r="M47" i="11"/>
  <c r="N47" i="11"/>
  <c r="O47" i="11"/>
  <c r="P47" i="11"/>
  <c r="F44" i="11"/>
  <c r="G44" i="11"/>
  <c r="H44" i="11"/>
  <c r="I44" i="11"/>
  <c r="J44" i="11"/>
  <c r="K44" i="11"/>
  <c r="L44" i="11"/>
  <c r="M44" i="11"/>
  <c r="N44" i="11"/>
  <c r="O44" i="11"/>
  <c r="P44" i="11"/>
  <c r="E44" i="11"/>
  <c r="F42" i="11"/>
  <c r="G42" i="11"/>
  <c r="H42" i="11"/>
  <c r="I42" i="11"/>
  <c r="J42" i="11"/>
  <c r="K42" i="11"/>
  <c r="L42" i="11"/>
  <c r="M42" i="11"/>
  <c r="N42" i="11"/>
  <c r="O42" i="11"/>
  <c r="P42" i="11"/>
  <c r="E47" i="11" l="1"/>
  <c r="P43" i="11"/>
  <c r="O43" i="11"/>
  <c r="N43" i="11"/>
  <c r="M43" i="11"/>
  <c r="L43" i="11"/>
  <c r="K43" i="11"/>
  <c r="J43" i="11"/>
  <c r="I43" i="11"/>
  <c r="H43" i="11"/>
  <c r="G43" i="11"/>
  <c r="F43" i="11"/>
  <c r="P41" i="11"/>
  <c r="O41" i="11"/>
  <c r="N41" i="11"/>
  <c r="M41" i="11"/>
  <c r="L41" i="11"/>
  <c r="K41" i="11"/>
  <c r="J41" i="11"/>
  <c r="I41" i="11"/>
  <c r="H41" i="11"/>
  <c r="G41" i="11"/>
  <c r="F41" i="11"/>
  <c r="N62" i="10" l="1"/>
  <c r="O62" i="10"/>
  <c r="M62" i="10" l="1"/>
  <c r="M63" i="10" l="1"/>
  <c r="P63" i="10"/>
  <c r="J62" i="10" l="1"/>
  <c r="K62" i="10"/>
  <c r="K63" i="10"/>
  <c r="L63" i="10"/>
  <c r="F69" i="10" l="1"/>
  <c r="G69" i="10"/>
  <c r="H69" i="10"/>
  <c r="I69" i="10"/>
  <c r="J69" i="10"/>
  <c r="K69" i="10"/>
  <c r="L69" i="10"/>
  <c r="M69" i="10"/>
  <c r="N69" i="10"/>
  <c r="O69" i="10"/>
  <c r="P69" i="10"/>
  <c r="E69" i="10"/>
  <c r="F67" i="10"/>
  <c r="G67" i="10"/>
  <c r="H67" i="10"/>
  <c r="I67" i="10"/>
  <c r="J67" i="10"/>
  <c r="K67" i="10"/>
  <c r="L67" i="10"/>
  <c r="M67" i="10"/>
  <c r="N67" i="10"/>
  <c r="O67" i="10"/>
  <c r="P67" i="10"/>
  <c r="E67" i="10"/>
  <c r="F65" i="10"/>
  <c r="G65" i="10"/>
  <c r="H65" i="10"/>
  <c r="I65" i="10"/>
  <c r="J65" i="10"/>
  <c r="K65" i="10"/>
  <c r="L65" i="10"/>
  <c r="M65" i="10"/>
  <c r="N65" i="10"/>
  <c r="O65" i="10"/>
  <c r="P65" i="10"/>
  <c r="E65" i="10"/>
  <c r="F63" i="10"/>
  <c r="G63" i="10"/>
  <c r="H63" i="10"/>
  <c r="I63" i="10"/>
  <c r="J63" i="10"/>
  <c r="N63" i="10"/>
  <c r="O63" i="10"/>
  <c r="E63" i="10"/>
  <c r="P68" i="10"/>
  <c r="O68" i="10"/>
  <c r="N68" i="10"/>
  <c r="M68" i="10"/>
  <c r="L68" i="10"/>
  <c r="K68" i="10"/>
  <c r="J68" i="10"/>
  <c r="I68" i="10"/>
  <c r="H68" i="10"/>
  <c r="G68" i="10"/>
  <c r="F68" i="10"/>
  <c r="E68" i="10"/>
  <c r="P66" i="10"/>
  <c r="O66" i="10"/>
  <c r="N66" i="10"/>
  <c r="M66" i="10"/>
  <c r="L66" i="10"/>
  <c r="K66" i="10"/>
  <c r="J66" i="10"/>
  <c r="I66" i="10"/>
  <c r="H66" i="10"/>
  <c r="P64" i="10"/>
  <c r="O64" i="10"/>
  <c r="N64" i="10"/>
  <c r="M64" i="10"/>
  <c r="L64" i="10"/>
  <c r="K64" i="10"/>
  <c r="J64" i="10"/>
  <c r="I64" i="10"/>
  <c r="H64" i="10"/>
  <c r="G64" i="10"/>
  <c r="F64" i="10"/>
  <c r="E64" i="10"/>
  <c r="P62" i="10"/>
  <c r="L62" i="10"/>
  <c r="I62" i="10"/>
  <c r="H62" i="10"/>
  <c r="G62" i="10"/>
  <c r="F62" i="10"/>
  <c r="E62" i="10"/>
  <c r="O66" i="9" l="1"/>
  <c r="N66" i="9" l="1"/>
  <c r="K66" i="8" l="1"/>
  <c r="O62" i="9" l="1"/>
  <c r="L69" i="9" l="1"/>
  <c r="M69" i="9"/>
  <c r="N69" i="9"/>
  <c r="O69" i="9"/>
  <c r="L67" i="9"/>
  <c r="M67" i="9"/>
  <c r="N67" i="9"/>
  <c r="L63" i="9"/>
  <c r="M63" i="9"/>
  <c r="N63" i="9"/>
  <c r="L62" i="9"/>
  <c r="M62" i="9"/>
  <c r="N62" i="9"/>
  <c r="E66" i="9" l="1"/>
  <c r="E62" i="9"/>
  <c r="F68" i="9" l="1"/>
  <c r="G68" i="9"/>
  <c r="H68" i="9"/>
  <c r="I68" i="9"/>
  <c r="J68" i="9"/>
  <c r="K68" i="9"/>
  <c r="L68" i="9"/>
  <c r="M68" i="9"/>
  <c r="N68" i="9"/>
  <c r="O68" i="9"/>
  <c r="P68" i="9"/>
  <c r="F66" i="9"/>
  <c r="G66" i="9"/>
  <c r="H66" i="9"/>
  <c r="I66" i="9"/>
  <c r="J66" i="9"/>
  <c r="K66" i="9"/>
  <c r="L66" i="9"/>
  <c r="M66" i="9"/>
  <c r="P66" i="9"/>
  <c r="F64" i="9"/>
  <c r="G64" i="9"/>
  <c r="H64" i="9"/>
  <c r="I64" i="9"/>
  <c r="J64" i="9"/>
  <c r="K64" i="9"/>
  <c r="L64" i="9"/>
  <c r="M64" i="9"/>
  <c r="N64" i="9"/>
  <c r="O64" i="9"/>
  <c r="P64" i="9"/>
  <c r="F62" i="9"/>
  <c r="G62" i="9"/>
  <c r="H62" i="9"/>
  <c r="I62" i="9"/>
  <c r="J62" i="9"/>
  <c r="K62" i="9"/>
  <c r="P62" i="9"/>
  <c r="K67" i="9"/>
  <c r="E69" i="9"/>
  <c r="E68" i="9"/>
  <c r="F69" i="9"/>
  <c r="G69" i="9"/>
  <c r="H69" i="9"/>
  <c r="I69" i="9"/>
  <c r="J69" i="9"/>
  <c r="K69" i="9"/>
  <c r="P69" i="9"/>
  <c r="F67" i="9"/>
  <c r="G67" i="9"/>
  <c r="H67" i="9"/>
  <c r="I67" i="9"/>
  <c r="J67" i="9"/>
  <c r="O67" i="9"/>
  <c r="P67" i="9"/>
  <c r="E67" i="9"/>
  <c r="F65" i="9"/>
  <c r="G65" i="9"/>
  <c r="H65" i="9"/>
  <c r="I65" i="9"/>
  <c r="J65" i="9"/>
  <c r="K65" i="9"/>
  <c r="L65" i="9"/>
  <c r="M65" i="9"/>
  <c r="N65" i="9"/>
  <c r="O65" i="9"/>
  <c r="P65" i="9"/>
  <c r="E65" i="9"/>
  <c r="F63" i="9"/>
  <c r="G63" i="9"/>
  <c r="H63" i="9"/>
  <c r="I63" i="9"/>
  <c r="J63" i="9"/>
  <c r="K63" i="9"/>
  <c r="O63" i="9"/>
  <c r="P63" i="9"/>
  <c r="E63" i="9"/>
  <c r="E64" i="9" l="1"/>
  <c r="G68" i="8" l="1"/>
  <c r="H68" i="8"/>
  <c r="I68" i="8"/>
  <c r="J68" i="8"/>
  <c r="K68" i="8"/>
  <c r="L68" i="8"/>
  <c r="M68" i="8"/>
  <c r="N68" i="8"/>
  <c r="O68" i="8"/>
  <c r="P68" i="8"/>
  <c r="F68" i="8"/>
  <c r="G64" i="8"/>
  <c r="H64" i="8"/>
  <c r="I64" i="8"/>
  <c r="J64" i="8"/>
  <c r="K64" i="8"/>
  <c r="L64" i="8"/>
  <c r="M64" i="8"/>
  <c r="N64" i="8"/>
  <c r="O64" i="8"/>
  <c r="P64" i="8"/>
  <c r="F64" i="8"/>
  <c r="F62" i="8"/>
  <c r="H62" i="8"/>
  <c r="I62" i="8"/>
  <c r="J62" i="8"/>
  <c r="K62" i="8"/>
  <c r="L62" i="8"/>
  <c r="M62" i="8"/>
  <c r="N62" i="8"/>
  <c r="O62" i="8"/>
  <c r="P62" i="8"/>
  <c r="G62" i="8"/>
  <c r="G66" i="8"/>
  <c r="F69" i="8"/>
  <c r="G69" i="8"/>
  <c r="H69" i="8"/>
  <c r="I69" i="8"/>
  <c r="J69" i="8"/>
  <c r="K69" i="8"/>
  <c r="L69" i="8"/>
  <c r="M69" i="8"/>
  <c r="N69" i="8"/>
  <c r="O69" i="8"/>
  <c r="P69" i="8"/>
  <c r="E69" i="8"/>
  <c r="F67" i="8"/>
  <c r="G67" i="8"/>
  <c r="H67" i="8"/>
  <c r="I67" i="8"/>
  <c r="J67" i="8"/>
  <c r="K67" i="8"/>
  <c r="L67" i="8"/>
  <c r="M67" i="8"/>
  <c r="N67" i="8"/>
  <c r="O67" i="8"/>
  <c r="E67" i="8"/>
  <c r="F65" i="8"/>
  <c r="G65" i="8"/>
  <c r="H65" i="8"/>
  <c r="I65" i="8"/>
  <c r="J65" i="8"/>
  <c r="K65" i="8"/>
  <c r="L65" i="8"/>
  <c r="M65" i="8"/>
  <c r="N65" i="8"/>
  <c r="O65" i="8"/>
  <c r="P65" i="8"/>
  <c r="E65" i="8"/>
  <c r="F63" i="8"/>
  <c r="G63" i="8"/>
  <c r="H63" i="8"/>
  <c r="I63" i="8"/>
  <c r="J63" i="8"/>
  <c r="K63" i="8"/>
  <c r="L63" i="8"/>
  <c r="M63" i="8"/>
  <c r="N63" i="8"/>
  <c r="O63" i="8"/>
  <c r="P63" i="8"/>
  <c r="E63" i="8"/>
  <c r="F69" i="7"/>
  <c r="G69" i="7"/>
  <c r="H69" i="7"/>
  <c r="I69" i="7"/>
  <c r="J69" i="7"/>
  <c r="K69" i="7"/>
  <c r="L69" i="7"/>
  <c r="M69" i="7"/>
  <c r="N69" i="7"/>
  <c r="O69" i="7"/>
  <c r="P69" i="7"/>
  <c r="E69" i="7"/>
  <c r="F67" i="7"/>
  <c r="G67" i="7"/>
  <c r="H67" i="7"/>
  <c r="I67" i="7"/>
  <c r="J67" i="7"/>
  <c r="K67" i="7"/>
  <c r="L67" i="7"/>
  <c r="M67" i="7"/>
  <c r="N67" i="7"/>
  <c r="O67" i="7"/>
  <c r="P67" i="7"/>
  <c r="E67" i="7"/>
  <c r="P63" i="7"/>
  <c r="F63" i="7"/>
  <c r="G63" i="7"/>
  <c r="H63" i="7"/>
  <c r="I63" i="7"/>
  <c r="J63" i="7"/>
  <c r="K63" i="7"/>
  <c r="L63" i="7"/>
  <c r="M63" i="7"/>
  <c r="N63" i="7"/>
  <c r="O63" i="7"/>
  <c r="E63" i="7"/>
  <c r="E68" i="8" l="1"/>
  <c r="P66" i="8"/>
  <c r="O66" i="8"/>
  <c r="N66" i="8"/>
  <c r="M66" i="8"/>
  <c r="L66" i="8"/>
  <c r="J66" i="8"/>
  <c r="I66" i="8"/>
  <c r="H66" i="8"/>
  <c r="F66" i="8"/>
  <c r="E66" i="8"/>
  <c r="E64" i="8"/>
  <c r="E62" i="8"/>
  <c r="F65" i="7" l="1"/>
  <c r="G65" i="7"/>
  <c r="H65" i="7"/>
  <c r="I65" i="7"/>
  <c r="J65" i="7"/>
  <c r="K65" i="7"/>
  <c r="L65" i="7"/>
  <c r="M65" i="7"/>
  <c r="N65" i="7"/>
  <c r="O65" i="7"/>
  <c r="P65" i="7"/>
  <c r="E65" i="7"/>
  <c r="F66" i="7"/>
  <c r="E66" i="7"/>
  <c r="E66" i="4"/>
  <c r="H66" i="7"/>
  <c r="I66" i="7"/>
  <c r="J66" i="7"/>
  <c r="K66" i="7"/>
  <c r="L66" i="7"/>
  <c r="M66" i="7"/>
  <c r="N66" i="7"/>
  <c r="O66" i="7"/>
  <c r="G66" i="7"/>
  <c r="E68" i="7"/>
  <c r="E62" i="7"/>
  <c r="E62" i="4"/>
  <c r="E64" i="7"/>
  <c r="P68" i="7"/>
  <c r="O68" i="7"/>
  <c r="N68" i="7"/>
  <c r="M68" i="7"/>
  <c r="L68" i="7"/>
  <c r="K68" i="7"/>
  <c r="J68" i="7"/>
  <c r="I68" i="7"/>
  <c r="H68" i="7"/>
  <c r="G68" i="7"/>
  <c r="F68" i="7"/>
  <c r="P64" i="7"/>
  <c r="O64" i="7"/>
  <c r="N64" i="7"/>
  <c r="M64" i="7"/>
  <c r="L64" i="7"/>
  <c r="K64" i="7"/>
  <c r="J64" i="7"/>
  <c r="I64" i="7"/>
  <c r="H64" i="7"/>
  <c r="G64" i="7"/>
  <c r="F64" i="7"/>
  <c r="P62" i="7"/>
  <c r="O62" i="7"/>
  <c r="N62" i="7"/>
  <c r="M62" i="7"/>
  <c r="L62" i="7"/>
  <c r="K62" i="7"/>
  <c r="J62" i="7"/>
  <c r="I62" i="7"/>
  <c r="H62" i="7"/>
  <c r="G62" i="7"/>
  <c r="F62" i="7"/>
  <c r="F69" i="4"/>
  <c r="G69" i="4"/>
  <c r="H69" i="4"/>
  <c r="I69" i="4"/>
  <c r="J69" i="4"/>
  <c r="K69" i="4"/>
  <c r="L69" i="4"/>
  <c r="M69" i="4"/>
  <c r="N69" i="4"/>
  <c r="O69" i="4"/>
  <c r="P69" i="4"/>
  <c r="E69" i="4"/>
  <c r="P67" i="4"/>
  <c r="O67" i="4"/>
  <c r="N67" i="4"/>
  <c r="M67" i="4"/>
  <c r="L67" i="4"/>
  <c r="K67" i="4"/>
  <c r="J67" i="4"/>
  <c r="I67" i="4"/>
  <c r="H67" i="4"/>
  <c r="G67" i="4"/>
  <c r="F67" i="4"/>
  <c r="E67" i="4"/>
  <c r="F65" i="4"/>
  <c r="G65" i="4"/>
  <c r="H65" i="4"/>
  <c r="I65" i="4"/>
  <c r="J65" i="4"/>
  <c r="K65" i="4"/>
  <c r="L65" i="4"/>
  <c r="M65" i="4"/>
  <c r="N65" i="4"/>
  <c r="O65" i="4"/>
  <c r="P65" i="4"/>
  <c r="E65" i="4"/>
  <c r="F63" i="4"/>
  <c r="G63" i="4"/>
  <c r="H63" i="4"/>
  <c r="I63" i="4"/>
  <c r="J63" i="4"/>
  <c r="K63" i="4"/>
  <c r="L63" i="4"/>
  <c r="M63" i="4"/>
  <c r="N63" i="4"/>
  <c r="O63" i="4"/>
  <c r="P63" i="4"/>
  <c r="E63" i="4"/>
  <c r="P68" i="6"/>
  <c r="O68" i="6"/>
  <c r="N68" i="6"/>
  <c r="M68" i="6"/>
  <c r="L68" i="6"/>
  <c r="K68" i="6"/>
  <c r="J68" i="6"/>
  <c r="I68" i="6"/>
  <c r="H68" i="6"/>
  <c r="G68" i="6"/>
  <c r="F68" i="6"/>
  <c r="E68" i="6"/>
  <c r="P66" i="6"/>
  <c r="O66" i="6"/>
  <c r="N66" i="6"/>
  <c r="M66" i="6"/>
  <c r="L66" i="6"/>
  <c r="K66" i="6"/>
  <c r="J66" i="6"/>
  <c r="I66" i="6"/>
  <c r="H66" i="6"/>
  <c r="G66" i="6"/>
  <c r="F66" i="6"/>
  <c r="E66" i="6"/>
  <c r="P64" i="6"/>
  <c r="O64" i="6"/>
  <c r="N64" i="6"/>
  <c r="M64" i="6"/>
  <c r="L64" i="6"/>
  <c r="K64" i="6"/>
  <c r="J64" i="6"/>
  <c r="I64" i="6"/>
  <c r="H64" i="6"/>
  <c r="G64" i="6"/>
  <c r="F64" i="6"/>
  <c r="E64" i="6"/>
  <c r="P62" i="6"/>
  <c r="O62" i="6"/>
  <c r="N62" i="6"/>
  <c r="M62" i="6"/>
  <c r="L62" i="6"/>
  <c r="K62" i="6"/>
  <c r="J62" i="6"/>
  <c r="I62" i="6"/>
  <c r="H62" i="6"/>
  <c r="G62" i="6"/>
  <c r="F62" i="6"/>
  <c r="E62" i="6"/>
  <c r="M68" i="4"/>
  <c r="F68" i="4"/>
  <c r="G68" i="4"/>
  <c r="H68" i="4"/>
  <c r="I68" i="4"/>
  <c r="J68" i="4"/>
  <c r="K68" i="4"/>
  <c r="L68" i="4"/>
  <c r="F66" i="4"/>
  <c r="G66" i="4"/>
  <c r="H66" i="4"/>
  <c r="I66" i="4"/>
  <c r="J66" i="4"/>
  <c r="K66" i="4"/>
  <c r="L66" i="4"/>
  <c r="F64" i="4"/>
  <c r="G64" i="4"/>
  <c r="H64" i="4"/>
  <c r="I64" i="4"/>
  <c r="J64" i="4"/>
  <c r="K64" i="4"/>
  <c r="L64" i="4"/>
  <c r="F62" i="4"/>
  <c r="G62" i="4"/>
  <c r="H62" i="4"/>
  <c r="I62" i="4"/>
  <c r="J62" i="4"/>
  <c r="K62" i="4"/>
  <c r="L62" i="4"/>
  <c r="P68" i="4"/>
  <c r="O68" i="4"/>
  <c r="N68" i="4"/>
  <c r="E68" i="4"/>
  <c r="P66" i="4"/>
  <c r="O66" i="4"/>
  <c r="N66" i="4"/>
  <c r="M66" i="4"/>
  <c r="P64" i="4"/>
  <c r="O64" i="4"/>
  <c r="N64" i="4"/>
  <c r="M64" i="4"/>
  <c r="E64" i="4"/>
  <c r="P62" i="4"/>
  <c r="O62" i="4"/>
  <c r="N62" i="4"/>
  <c r="M62" i="4"/>
  <c r="P68" i="1"/>
  <c r="N68" i="1"/>
  <c r="O68" i="1"/>
  <c r="M68" i="1"/>
  <c r="N66" i="1"/>
  <c r="O66" i="1"/>
  <c r="P66" i="1"/>
  <c r="M66" i="1"/>
  <c r="N64" i="1"/>
  <c r="O64" i="1"/>
  <c r="P64" i="1"/>
  <c r="M64" i="1"/>
  <c r="N62" i="1"/>
  <c r="O62" i="1"/>
  <c r="P62" i="1"/>
  <c r="M62" i="1"/>
  <c r="K68" i="1"/>
  <c r="L68" i="1"/>
  <c r="E68" i="1"/>
  <c r="F68" i="1"/>
  <c r="G68" i="1"/>
  <c r="H68" i="1"/>
  <c r="I68" i="1"/>
  <c r="J68" i="1"/>
  <c r="K66" i="1"/>
  <c r="L66" i="1"/>
  <c r="E66" i="1"/>
  <c r="F66" i="1"/>
  <c r="G66" i="1"/>
  <c r="H66" i="1"/>
  <c r="I66" i="1"/>
  <c r="J66" i="1"/>
  <c r="E64" i="1"/>
  <c r="F64" i="1"/>
  <c r="G64" i="1"/>
  <c r="H64" i="1"/>
  <c r="I64" i="1"/>
  <c r="L64" i="1"/>
  <c r="K64" i="1"/>
  <c r="J64" i="1"/>
  <c r="L62" i="1"/>
  <c r="E62" i="1"/>
  <c r="F62" i="1"/>
  <c r="G62" i="1"/>
  <c r="H62" i="1"/>
  <c r="I62" i="1"/>
  <c r="J62" i="1"/>
  <c r="K62" i="1"/>
  <c r="F69" i="1"/>
  <c r="G69" i="1"/>
  <c r="H69" i="1"/>
  <c r="I69" i="1"/>
  <c r="J69" i="1"/>
  <c r="K69" i="1"/>
  <c r="L69" i="1"/>
  <c r="M69" i="1"/>
  <c r="N69" i="1"/>
  <c r="O69" i="1"/>
  <c r="P69" i="1"/>
  <c r="E69" i="1"/>
  <c r="F67" i="1"/>
  <c r="G67" i="1"/>
  <c r="H67" i="1"/>
  <c r="I67" i="1"/>
  <c r="J67" i="1"/>
  <c r="K67" i="1"/>
  <c r="L67" i="1"/>
  <c r="M67" i="1"/>
  <c r="N67" i="1"/>
  <c r="O67" i="1"/>
  <c r="P67" i="1"/>
  <c r="E67" i="1"/>
  <c r="F65" i="1"/>
  <c r="G65" i="1"/>
  <c r="H65" i="1"/>
  <c r="I65" i="1"/>
  <c r="J65" i="1"/>
  <c r="K65" i="1"/>
  <c r="L65" i="1"/>
  <c r="M65" i="1"/>
  <c r="N65" i="1"/>
  <c r="O65" i="1"/>
  <c r="P65" i="1"/>
  <c r="E65" i="1"/>
  <c r="F63" i="1"/>
  <c r="G63" i="1"/>
  <c r="H63" i="1"/>
  <c r="I63" i="1"/>
  <c r="J63" i="1"/>
  <c r="K63" i="1"/>
  <c r="L63" i="1"/>
  <c r="M63" i="1"/>
  <c r="N63" i="1"/>
  <c r="O63" i="1"/>
  <c r="P63" i="1"/>
  <c r="E63" i="1"/>
</calcChain>
</file>

<file path=xl/sharedStrings.xml><?xml version="1.0" encoding="utf-8"?>
<sst xmlns="http://schemas.openxmlformats.org/spreadsheetml/2006/main" count="1345" uniqueCount="108">
  <si>
    <t>.</t>
  </si>
  <si>
    <t>Ausfuhr</t>
  </si>
  <si>
    <t>Inland</t>
  </si>
  <si>
    <t>Verkauf zu Zwecken der Energiegewinnung</t>
  </si>
  <si>
    <t>Verkauf für technische Zwecke</t>
  </si>
  <si>
    <t>Verkauf für Futterzwecke</t>
  </si>
  <si>
    <t>an die Verarbeitung</t>
  </si>
  <si>
    <t>an den Handel</t>
  </si>
  <si>
    <t>Verkauf für Nahrungszwecke</t>
  </si>
  <si>
    <t>Öle/Fette insgesamt</t>
  </si>
  <si>
    <r>
      <t xml:space="preserve">Dez </t>
    </r>
    <r>
      <rPr>
        <vertAlign val="superscript"/>
        <sz val="10"/>
        <rFont val="Times New Roman"/>
        <family val="1"/>
      </rPr>
      <t>1)</t>
    </r>
  </si>
  <si>
    <t>Nov.</t>
  </si>
  <si>
    <t>Okt.</t>
  </si>
  <si>
    <t xml:space="preserve"> Sept.</t>
  </si>
  <si>
    <t>Aug.</t>
  </si>
  <si>
    <t>Juli</t>
  </si>
  <si>
    <t>Juni</t>
  </si>
  <si>
    <t xml:space="preserve"> Mai</t>
  </si>
  <si>
    <t xml:space="preserve"> April</t>
  </si>
  <si>
    <t>März</t>
  </si>
  <si>
    <t xml:space="preserve"> Febr.</t>
  </si>
  <si>
    <t>Jan.</t>
  </si>
  <si>
    <t>Merkmal</t>
  </si>
  <si>
    <r>
      <t>DEUTSCHLAND</t>
    </r>
    <r>
      <rPr>
        <sz val="10"/>
        <rFont val="Times New Roman"/>
        <family val="1"/>
      </rPr>
      <t xml:space="preserve">  – Angaben in 1 000 Tonnen</t>
    </r>
  </si>
  <si>
    <t>darunter Raps</t>
  </si>
  <si>
    <t>- für Endverbraucher, nicht Endeverbraucher und an gewerbliche Abfüller</t>
  </si>
  <si>
    <t>Quelle: BLE (423)</t>
  </si>
  <si>
    <t>darunter aus Raps</t>
  </si>
  <si>
    <t>Verkauf von Ölen durch Ölmühlen und Raffinerien, 2017 – Vorläufige Zahlen</t>
  </si>
  <si>
    <t xml:space="preserve">  BZL-Datenzentrum</t>
  </si>
  <si>
    <t>(MBT-0204470-0000)</t>
  </si>
  <si>
    <t>KJ
2017</t>
  </si>
  <si>
    <t>KJ
2016</t>
  </si>
  <si>
    <t>Stand: 05.05.2017</t>
  </si>
  <si>
    <t>Verkauf von Ölen durch Ölmühlen und Raffinerien – Vorläufige Zahlen</t>
  </si>
  <si>
    <t>Stand: 13.02.2018</t>
  </si>
  <si>
    <t>Verkauf von Ölen durch Ölmühlen und Raffinerien, 2018 – Vorläufige Zahlen</t>
  </si>
  <si>
    <t>KJ
2018</t>
  </si>
  <si>
    <t>Stand: 07.02.2019</t>
  </si>
  <si>
    <t>Verkauf von Ölen durch Ölmühlen und Raffinerien, 2019 – Vorläufige Zahlen</t>
  </si>
  <si>
    <t>KJ
2019</t>
  </si>
  <si>
    <t>Quelle: BLE (413)</t>
  </si>
  <si>
    <r>
      <t xml:space="preserve">darunter aus Raps </t>
    </r>
    <r>
      <rPr>
        <vertAlign val="superscript"/>
        <sz val="10"/>
        <rFont val="Times New Roman"/>
        <family val="1"/>
      </rPr>
      <t>2)</t>
    </r>
  </si>
  <si>
    <t>KJ
2020</t>
  </si>
  <si>
    <t>- für Endverbraucher, nicht Endverbraucher und an gewerbliche Abfüller</t>
  </si>
  <si>
    <t>Verkauf von Ölen durch Ölmühlen und Raffinerien, 2020 – Vorläufige Zahlen</t>
  </si>
  <si>
    <t xml:space="preserve">darunter aus Raps </t>
  </si>
  <si>
    <t>KJ
2021</t>
  </si>
  <si>
    <t xml:space="preserve">Inland </t>
  </si>
  <si>
    <t xml:space="preserve">Ausfuhr </t>
  </si>
  <si>
    <t>Verkauf von Ölen durch Ölmühlen und Raffinerien, 2021 – Vorläufige Zahlen</t>
  </si>
  <si>
    <t>Verkauf für Nahrungszwecke 2019</t>
  </si>
  <si>
    <t>Verkauf für Nahrungszwecke 2020</t>
  </si>
  <si>
    <t>Verkauf für Nahrungszwecke 2018</t>
  </si>
  <si>
    <t>Verkauf für Futterzwecke 2019</t>
  </si>
  <si>
    <t>Verkauf für Futterzwecke 2018</t>
  </si>
  <si>
    <t>Verkauf zu Zwecken der Energiegewinnung 2019</t>
  </si>
  <si>
    <t>Verkauf zu Zwecken der Energiegewinnung 2018</t>
  </si>
  <si>
    <t>Verkauf für Nahrungszwecke 2021</t>
  </si>
  <si>
    <t>Verkauf für Futterzwecke 2020</t>
  </si>
  <si>
    <t>Verkauf zu Zwecken der Energiegewinnung 2020</t>
  </si>
  <si>
    <t>Verkauf für Futterzwecke 2021</t>
  </si>
  <si>
    <t>Verkauf zu Zwecken der Energiegewinnung 2021</t>
  </si>
  <si>
    <r>
      <t xml:space="preserve">Dez. </t>
    </r>
    <r>
      <rPr>
        <vertAlign val="superscript"/>
        <sz val="10"/>
        <rFont val="Times New Roman"/>
        <family val="1"/>
      </rPr>
      <t>1)</t>
    </r>
  </si>
  <si>
    <t xml:space="preserve">- für Endverbraucher, nicht Endverbraucher </t>
  </si>
  <si>
    <t>und an gewerbliche Abfüller</t>
  </si>
  <si>
    <t>Quelle: BLE (415)</t>
  </si>
  <si>
    <t>Verkauf von Ölen durch Ölmühlen und Raffinerien, 2022 – Vorläufige Zahlen</t>
  </si>
  <si>
    <t>Verkauf für Nahrungszwecke 2022</t>
  </si>
  <si>
    <t>Verkauf für Futterzwecke 2022</t>
  </si>
  <si>
    <t>Verkauf zu Zwecken der Energiegewinnung 2022</t>
  </si>
  <si>
    <t>KJ
2022</t>
  </si>
  <si>
    <t xml:space="preserve"> </t>
  </si>
  <si>
    <t>Stand: 16.02.2023</t>
  </si>
  <si>
    <t>Verkauf für technische und chemische Zwecke</t>
  </si>
  <si>
    <t>Verkauf für technische und chemische Zwecke 2022</t>
  </si>
  <si>
    <t>Verkauf für technische und chemische Zwecke 2021</t>
  </si>
  <si>
    <t>Verkauf für technische und chemische Zwecke 2020</t>
  </si>
  <si>
    <t>Verkauf für technische und chemische Zwecke 2019</t>
  </si>
  <si>
    <t>Verkauf für technische und chemische Zwecke 2018</t>
  </si>
  <si>
    <t>KJ
2023</t>
  </si>
  <si>
    <t>Verkauf von Ölen durch Ölmühlen und Raffinerien, 2023 – Vorläufige Zahlen</t>
  </si>
  <si>
    <t>Stand: 16.03.2023</t>
  </si>
  <si>
    <t>Verkauf für Nahrungszwecke 2023</t>
  </si>
  <si>
    <t>Verkauf für Futterzwecke 2023</t>
  </si>
  <si>
    <t>Verkauf für technische und chemische Zwecke 2023</t>
  </si>
  <si>
    <t>Verkauf zu Zwecken der Energiegewinnung 2023</t>
  </si>
  <si>
    <t>Stand: 08.02.2024</t>
  </si>
  <si>
    <t>KJ
2024</t>
  </si>
  <si>
    <t>Verkauf von Ölen durch Ölmühlen und Raffinerien, 2024 – Vorläufige Zahlen</t>
  </si>
  <si>
    <t>Verkauf für Nahrungszwecke 2024</t>
  </si>
  <si>
    <t>Verkauf für Futterzwecke 2024</t>
  </si>
  <si>
    <t>Verkauf für technische und chemische Zwecke 2024</t>
  </si>
  <si>
    <t>Verkauf zu Zwecken der Energiegewinnung 2024</t>
  </si>
  <si>
    <r>
      <t xml:space="preserve">Verkauf für Nahrungszwecke </t>
    </r>
    <r>
      <rPr>
        <b/>
        <vertAlign val="superscript"/>
        <sz val="10"/>
        <rFont val="Times New Roman"/>
        <family val="1"/>
      </rPr>
      <t>2)</t>
    </r>
  </si>
  <si>
    <t>Quelle: BLE (625)</t>
  </si>
  <si>
    <t xml:space="preserve">in 1.000 Tonnen </t>
  </si>
  <si>
    <t>Deutschland</t>
  </si>
  <si>
    <t>Tabellennummer: 0204470</t>
  </si>
  <si>
    <t xml:space="preserve">  BZL</t>
  </si>
  <si>
    <t>Stand: 10.02.2025</t>
  </si>
  <si>
    <t>Verkauf für Nahrungszwecke 2025</t>
  </si>
  <si>
    <t>Verkauf für Futterzwecke 2025</t>
  </si>
  <si>
    <t>Verkauf für technische und chemische Zwecke 2025</t>
  </si>
  <si>
    <t>Verkauf zu Zwecken der Energiegewinnung 2025</t>
  </si>
  <si>
    <t>KJ
2025</t>
  </si>
  <si>
    <t>Stand: 13.03.2025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</si>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</sst>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 ##0.0"/>
    <numFmt numFmtId="166" formatCode="\ \ \ @"/>
    <numFmt numFmtId="167" formatCode="#,##0;\(#,##0\)"/>
  </numFmts>
  <fonts count="26">
    <font>
      <sz val="10"/>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0"/>
      <name val="Times New Roman"/>
      <family val="1"/>
    </font>
    <font>
      <i/>
      <sz val="10"/>
      <name val="Times New Roman"/>
      <family val="1"/>
    </font>
    <font>
      <b/>
      <sz val="11"/>
      <name val="Times New Roman"/>
      <family val="1"/>
    </font>
    <font>
      <vertAlign val="superscript"/>
      <sz val="10"/>
      <name val="Times New Roman"/>
      <family val="1"/>
    </font>
    <font>
      <sz val="10"/>
      <name val="Univers (WN)"/>
    </font>
    <font>
      <sz val="10"/>
      <color rgb="FF000000"/>
      <name val="Arial"/>
      <family val="2"/>
    </font>
    <font>
      <b/>
      <sz val="10"/>
      <color rgb="FF000000"/>
      <name val="Times New Roman"/>
      <family val="1"/>
    </font>
    <font>
      <sz val="10"/>
      <color rgb="FF000000"/>
      <name val="Times New Roman"/>
      <family val="1"/>
    </font>
    <font>
      <b/>
      <i/>
      <sz val="10"/>
      <name val="Times New Roman"/>
      <family val="1"/>
    </font>
    <font>
      <sz val="11"/>
      <name val="Times New Roman"/>
      <family val="1"/>
    </font>
    <font>
      <sz val="10"/>
      <color rgb="FF000000"/>
      <name val="Arial"/>
      <family val="2"/>
    </font>
    <font>
      <sz val="8"/>
      <name val="Arial"/>
      <family val="2"/>
    </font>
    <font>
      <b/>
      <sz val="10"/>
      <color rgb="FFFF0000"/>
      <name val="Arial"/>
      <family val="2"/>
    </font>
    <font>
      <b/>
      <sz val="10"/>
      <color rgb="FFFF0000"/>
      <name val="Times New Roman"/>
      <family val="1"/>
    </font>
    <font>
      <b/>
      <sz val="10"/>
      <color rgb="FF00B050"/>
      <name val="Times New Roman"/>
      <family val="1"/>
    </font>
    <font>
      <sz val="10"/>
      <color theme="1"/>
      <name val="Times New Roman"/>
      <family val="1"/>
    </font>
    <font>
      <sz val="10"/>
      <color rgb="FFFF0000"/>
      <name val="Times New Roman"/>
      <family val="1"/>
    </font>
    <font>
      <sz val="10"/>
      <color theme="0"/>
      <name val="Times New Roman"/>
      <family val="1"/>
    </font>
    <font>
      <sz val="10"/>
      <color rgb="FFFF0000"/>
      <name val="Arial"/>
      <family val="2"/>
    </font>
    <font>
      <b/>
      <vertAlign val="superscript"/>
      <sz val="10"/>
      <name val="Times New Roman"/>
      <family val="1"/>
    </font>
  </fonts>
  <fills count="4">
    <fill>
      <patternFill patternType="none"/>
    </fill>
    <fill>
      <patternFill patternType="gray125"/>
    </fill>
    <fill>
      <patternFill patternType="solid">
        <fgColor rgb="FFFFFFFF"/>
        <bgColor rgb="FF000000"/>
      </patternFill>
    </fill>
    <fill>
      <patternFill patternType="solid">
        <fgColor rgb="FFFFFFFF"/>
        <bgColor rgb="FFFFFFFF"/>
      </patternFill>
    </fill>
  </fills>
  <borders count="28">
    <border>
      <left/>
      <right/>
      <top/>
      <bottom/>
      <diagonal/>
    </border>
    <border>
      <left/>
      <right/>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diagonal/>
    </border>
    <border>
      <left style="medium">
        <color indexed="64"/>
      </left>
      <right/>
      <top/>
      <bottom/>
      <diagonal/>
    </border>
    <border>
      <left style="hair">
        <color indexed="64"/>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hair">
        <color indexed="64"/>
      </left>
      <right style="medium">
        <color indexed="64"/>
      </right>
      <top style="hair">
        <color indexed="64"/>
      </top>
      <bottom/>
      <diagonal/>
    </border>
    <border>
      <left/>
      <right style="medium">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C0C0C0"/>
      </left>
      <right style="thin">
        <color rgb="FFC0C0C0"/>
      </right>
      <top style="thin">
        <color rgb="FFC0C0C0"/>
      </top>
      <bottom style="thin">
        <color rgb="FFC0C0C0"/>
      </bottom>
      <diagonal/>
    </border>
    <border>
      <left style="thin">
        <color rgb="FFC0C0C0"/>
      </left>
      <right/>
      <top/>
      <bottom style="thin">
        <color rgb="FFC0C0C0"/>
      </bottom>
      <diagonal/>
    </border>
    <border>
      <left style="hair">
        <color indexed="64"/>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s>
  <cellStyleXfs count="15">
    <xf numFmtId="0" fontId="0" fillId="0" borderId="0"/>
    <xf numFmtId="0" fontId="4" fillId="0" borderId="0"/>
    <xf numFmtId="0" fontId="10" fillId="0" borderId="0"/>
    <xf numFmtId="0" fontId="11" fillId="2" borderId="22"/>
    <xf numFmtId="0" fontId="12" fillId="3" borderId="23">
      <alignment horizontal="center" wrapText="1"/>
    </xf>
    <xf numFmtId="0" fontId="13" fillId="3" borderId="23">
      <alignment horizontal="left" vertical="center" wrapText="1"/>
    </xf>
    <xf numFmtId="167" fontId="13" fillId="3" borderId="23">
      <alignment horizontal="right" vertical="center"/>
    </xf>
    <xf numFmtId="0" fontId="12" fillId="3" borderId="23">
      <alignment vertical="center" wrapText="1"/>
    </xf>
    <xf numFmtId="0" fontId="11" fillId="0" borderId="0"/>
    <xf numFmtId="0" fontId="3" fillId="0" borderId="0"/>
    <xf numFmtId="0" fontId="16" fillId="0" borderId="0"/>
    <xf numFmtId="0" fontId="2" fillId="0" borderId="0"/>
    <xf numFmtId="0" fontId="2" fillId="0" borderId="0"/>
    <xf numFmtId="0" fontId="1" fillId="0" borderId="0"/>
    <xf numFmtId="0" fontId="1" fillId="0" borderId="0"/>
  </cellStyleXfs>
  <cellXfs count="438">
    <xf numFmtId="0" fontId="0" fillId="0" borderId="0" xfId="0"/>
    <xf numFmtId="0" fontId="5" fillId="0" borderId="0" xfId="1" applyFont="1"/>
    <xf numFmtId="0" fontId="5" fillId="0" borderId="0" xfId="1" applyFont="1" applyBorder="1"/>
    <xf numFmtId="0" fontId="5" fillId="0" borderId="1" xfId="1" applyFont="1" applyBorder="1"/>
    <xf numFmtId="0" fontId="5" fillId="0" borderId="2" xfId="1" applyFont="1" applyBorder="1"/>
    <xf numFmtId="0" fontId="5" fillId="0" borderId="3" xfId="1" applyFont="1" applyBorder="1"/>
    <xf numFmtId="0" fontId="5" fillId="0" borderId="0" xfId="1" applyFont="1" applyBorder="1" applyAlignment="1">
      <alignment horizontal="center"/>
    </xf>
    <xf numFmtId="0" fontId="5" fillId="0" borderId="5" xfId="1" applyFont="1" applyBorder="1"/>
    <xf numFmtId="0" fontId="5" fillId="0" borderId="6" xfId="1" applyFont="1" applyBorder="1"/>
    <xf numFmtId="164" fontId="6" fillId="0" borderId="0" xfId="1" applyNumberFormat="1" applyFont="1" applyBorder="1" applyAlignment="1">
      <alignment horizontal="center"/>
    </xf>
    <xf numFmtId="164" fontId="7" fillId="0" borderId="0" xfId="1" applyNumberFormat="1" applyFont="1" applyBorder="1" applyAlignment="1">
      <alignment horizontal="center"/>
    </xf>
    <xf numFmtId="0" fontId="7" fillId="0" borderId="5" xfId="1" applyFont="1" applyBorder="1" applyAlignment="1"/>
    <xf numFmtId="0" fontId="7" fillId="0" borderId="0" xfId="1" applyFont="1" applyBorder="1" applyAlignment="1"/>
    <xf numFmtId="0" fontId="7" fillId="0" borderId="6" xfId="1" applyFont="1" applyBorder="1" applyAlignment="1"/>
    <xf numFmtId="165" fontId="5" fillId="0" borderId="7" xfId="1" applyNumberFormat="1" applyFont="1" applyBorder="1" applyAlignment="1">
      <alignment horizontal="center"/>
    </xf>
    <xf numFmtId="164" fontId="5" fillId="0" borderId="0" xfId="1" applyNumberFormat="1" applyFont="1" applyBorder="1" applyAlignment="1">
      <alignment horizontal="center"/>
    </xf>
    <xf numFmtId="0" fontId="5" fillId="0" borderId="5" xfId="1" applyFont="1" applyBorder="1" applyAlignment="1"/>
    <xf numFmtId="0" fontId="5" fillId="0" borderId="0" xfId="1" applyFont="1" applyBorder="1" applyAlignment="1"/>
    <xf numFmtId="0" fontId="5" fillId="0" borderId="6" xfId="1" applyFont="1" applyBorder="1" applyAlignment="1"/>
    <xf numFmtId="0" fontId="6" fillId="0" borderId="0" xfId="1" applyFont="1" applyBorder="1" applyAlignment="1">
      <alignment horizontal="center"/>
    </xf>
    <xf numFmtId="0" fontId="5" fillId="0" borderId="9" xfId="1" applyFont="1" applyBorder="1"/>
    <xf numFmtId="0" fontId="5" fillId="0" borderId="10" xfId="1" applyFont="1" applyBorder="1"/>
    <xf numFmtId="0" fontId="5" fillId="0" borderId="11" xfId="1" applyFont="1" applyBorder="1"/>
    <xf numFmtId="0" fontId="7" fillId="0" borderId="5" xfId="1" applyFont="1" applyBorder="1"/>
    <xf numFmtId="0" fontId="7" fillId="0" borderId="0" xfId="1" applyFont="1" applyBorder="1"/>
    <xf numFmtId="0" fontId="7" fillId="0" borderId="6" xfId="1" applyFont="1" applyBorder="1"/>
    <xf numFmtId="0" fontId="6" fillId="0" borderId="0" xfId="1" applyFont="1" applyBorder="1" applyAlignment="1">
      <alignment horizontal="center" vertical="center"/>
    </xf>
    <xf numFmtId="165" fontId="6" fillId="0" borderId="0" xfId="1" applyNumberFormat="1" applyFont="1" applyBorder="1" applyAlignment="1">
      <alignment horizontal="center"/>
    </xf>
    <xf numFmtId="0" fontId="5" fillId="0" borderId="5" xfId="1" quotePrefix="1" applyNumberFormat="1" applyFont="1" applyBorder="1" applyAlignment="1">
      <alignment vertical="center"/>
    </xf>
    <xf numFmtId="0" fontId="5" fillId="0" borderId="0" xfId="1" quotePrefix="1" applyNumberFormat="1" applyFont="1" applyBorder="1" applyAlignment="1">
      <alignment vertical="center"/>
    </xf>
    <xf numFmtId="0" fontId="5" fillId="0" borderId="6" xfId="1" applyNumberFormat="1" applyFont="1" applyBorder="1" applyAlignment="1">
      <alignment vertical="center"/>
    </xf>
    <xf numFmtId="165" fontId="5" fillId="0" borderId="0" xfId="1" applyNumberFormat="1" applyFont="1" applyBorder="1" applyAlignment="1">
      <alignment horizontal="center"/>
    </xf>
    <xf numFmtId="0" fontId="5" fillId="0" borderId="6" xfId="1" quotePrefix="1" applyNumberFormat="1" applyFont="1" applyBorder="1" applyAlignment="1">
      <alignment vertical="center"/>
    </xf>
    <xf numFmtId="166" fontId="5" fillId="0" borderId="5" xfId="1" applyNumberFormat="1" applyFont="1" applyBorder="1" applyAlignment="1">
      <alignment horizontal="right"/>
    </xf>
    <xf numFmtId="0" fontId="5" fillId="0" borderId="7" xfId="1" applyFont="1" applyBorder="1" applyAlignment="1">
      <alignment horizontal="center"/>
    </xf>
    <xf numFmtId="0" fontId="5" fillId="0" borderId="7" xfId="1" applyFont="1" applyBorder="1" applyAlignment="1">
      <alignment horizontal="center" vertical="top"/>
    </xf>
    <xf numFmtId="0" fontId="5" fillId="0" borderId="0" xfId="1" applyFont="1" applyBorder="1" applyAlignment="1">
      <alignment horizontal="centerContinuous"/>
    </xf>
    <xf numFmtId="0" fontId="5" fillId="0" borderId="0" xfId="1" applyFont="1" applyBorder="1" applyAlignment="1">
      <alignment horizontal="centerContinuous" vertical="top"/>
    </xf>
    <xf numFmtId="0" fontId="5" fillId="0" borderId="12" xfId="1" applyFont="1" applyBorder="1" applyAlignment="1">
      <alignment horizontal="center" vertical="top"/>
    </xf>
    <xf numFmtId="0" fontId="5" fillId="0" borderId="5" xfId="1" applyFont="1" applyBorder="1" applyAlignment="1">
      <alignment horizontal="center" vertical="center"/>
    </xf>
    <xf numFmtId="0" fontId="5" fillId="0" borderId="0" xfId="1" applyFont="1" applyBorder="1" applyAlignment="1">
      <alignment horizontal="center" vertical="center"/>
    </xf>
    <xf numFmtId="0" fontId="5" fillId="0" borderId="6" xfId="1" applyFont="1" applyBorder="1" applyAlignment="1">
      <alignment horizontal="center" vertical="center"/>
    </xf>
    <xf numFmtId="0" fontId="5" fillId="0" borderId="13" xfId="1" applyFont="1" applyBorder="1" applyAlignment="1">
      <alignment horizontal="center" vertical="top"/>
    </xf>
    <xf numFmtId="0" fontId="5" fillId="0" borderId="10" xfId="1" applyFont="1" applyBorder="1" applyAlignment="1">
      <alignment horizontal="centerContinuous"/>
    </xf>
    <xf numFmtId="0" fontId="8" fillId="0" borderId="14" xfId="1" applyFont="1" applyBorder="1" applyAlignment="1">
      <alignment horizontal="centerContinuous" vertical="top"/>
    </xf>
    <xf numFmtId="0" fontId="6" fillId="0" borderId="0" xfId="1" applyFont="1" applyBorder="1" applyAlignment="1">
      <alignment horizontal="centerContinuous" vertical="center"/>
    </xf>
    <xf numFmtId="0" fontId="8" fillId="0" borderId="0" xfId="2" applyFont="1" applyBorder="1" applyAlignment="1">
      <alignment horizontal="centerContinuous" vertical="center"/>
    </xf>
    <xf numFmtId="164" fontId="14" fillId="0" borderId="0" xfId="1" applyNumberFormat="1" applyFont="1" applyBorder="1" applyAlignment="1">
      <alignment horizontal="center"/>
    </xf>
    <xf numFmtId="0" fontId="5" fillId="0" borderId="13" xfId="1" applyFont="1" applyFill="1" applyBorder="1" applyAlignment="1">
      <alignment horizontal="center" vertical="center" wrapText="1"/>
    </xf>
    <xf numFmtId="0" fontId="15" fillId="0" borderId="14" xfId="1" applyFont="1" applyBorder="1" applyAlignment="1">
      <alignment horizontal="centerContinuous" vertical="top"/>
    </xf>
    <xf numFmtId="0" fontId="5" fillId="0" borderId="0" xfId="1" applyFont="1" applyFill="1"/>
    <xf numFmtId="0" fontId="11" fillId="0" borderId="0" xfId="0" applyFont="1" applyFill="1"/>
    <xf numFmtId="0" fontId="0" fillId="0" borderId="0" xfId="0" applyFill="1"/>
    <xf numFmtId="0" fontId="8" fillId="0" borderId="0" xfId="2" applyFont="1" applyFill="1" applyBorder="1" applyAlignment="1">
      <alignment horizontal="centerContinuous" vertical="center"/>
    </xf>
    <xf numFmtId="0" fontId="5" fillId="0" borderId="24" xfId="1" applyFont="1" applyBorder="1"/>
    <xf numFmtId="0" fontId="6" fillId="0" borderId="6" xfId="1" applyFont="1" applyBorder="1"/>
    <xf numFmtId="0" fontId="6" fillId="0" borderId="5" xfId="1" applyFont="1" applyBorder="1"/>
    <xf numFmtId="0" fontId="5" fillId="0" borderId="4" xfId="1" applyFont="1" applyBorder="1"/>
    <xf numFmtId="165" fontId="6" fillId="0" borderId="0" xfId="9" applyNumberFormat="1" applyFont="1" applyBorder="1" applyAlignment="1">
      <alignment horizontal="center"/>
    </xf>
    <xf numFmtId="165" fontId="5" fillId="0" borderId="0" xfId="1" applyNumberFormat="1" applyFont="1"/>
    <xf numFmtId="0" fontId="17" fillId="0" borderId="0" xfId="8" applyFont="1" applyAlignment="1">
      <alignment horizontal="right"/>
    </xf>
    <xf numFmtId="0" fontId="17" fillId="0" borderId="0" xfId="1" applyFont="1" applyBorder="1" applyAlignment="1">
      <alignment horizontal="right"/>
    </xf>
    <xf numFmtId="0" fontId="6" fillId="0" borderId="0" xfId="1" applyFont="1" applyFill="1"/>
    <xf numFmtId="164" fontId="5" fillId="0" borderId="0" xfId="1" applyNumberFormat="1" applyFont="1" applyFill="1" applyBorder="1" applyAlignment="1">
      <alignment horizontal="center"/>
    </xf>
    <xf numFmtId="164" fontId="5" fillId="0" borderId="0" xfId="1" applyNumberFormat="1" applyFont="1" applyFill="1" applyAlignment="1">
      <alignment horizontal="center"/>
    </xf>
    <xf numFmtId="164" fontId="14" fillId="0" borderId="0" xfId="1" applyNumberFormat="1" applyFont="1" applyFill="1" applyBorder="1" applyAlignment="1">
      <alignment horizontal="center"/>
    </xf>
    <xf numFmtId="0" fontId="5" fillId="0" borderId="0" xfId="1" applyFont="1" applyFill="1" applyBorder="1" applyAlignment="1">
      <alignment horizontal="center"/>
    </xf>
    <xf numFmtId="164" fontId="6" fillId="0" borderId="0" xfId="1" applyNumberFormat="1" applyFont="1" applyFill="1" applyBorder="1" applyAlignment="1">
      <alignment horizontal="center"/>
    </xf>
    <xf numFmtId="0" fontId="5" fillId="0" borderId="0" xfId="1" applyFont="1" applyFill="1" applyAlignment="1">
      <alignment horizontal="center"/>
    </xf>
    <xf numFmtId="0" fontId="5" fillId="0" borderId="0" xfId="1" applyFont="1" applyFill="1" applyAlignment="1">
      <alignment horizontal="right"/>
    </xf>
    <xf numFmtId="164" fontId="5" fillId="0" borderId="7" xfId="9" applyNumberFormat="1" applyFont="1" applyBorder="1" applyAlignment="1">
      <alignment horizontal="center"/>
    </xf>
    <xf numFmtId="0" fontId="18" fillId="0" borderId="0" xfId="0" applyFont="1" applyFill="1"/>
    <xf numFmtId="0" fontId="5" fillId="0" borderId="0" xfId="11" applyFont="1"/>
    <xf numFmtId="0" fontId="5" fillId="0" borderId="0" xfId="11" applyFont="1" applyBorder="1"/>
    <xf numFmtId="0" fontId="17" fillId="0" borderId="0" xfId="11" applyFont="1" applyBorder="1" applyAlignment="1">
      <alignment horizontal="right"/>
    </xf>
    <xf numFmtId="0" fontId="5" fillId="0" borderId="24" xfId="11" applyFont="1" applyBorder="1"/>
    <xf numFmtId="0" fontId="5" fillId="0" borderId="2" xfId="11" applyFont="1" applyBorder="1"/>
    <xf numFmtId="0" fontId="5" fillId="0" borderId="1" xfId="11" applyFont="1" applyBorder="1"/>
    <xf numFmtId="0" fontId="5" fillId="0" borderId="3" xfId="11" applyFont="1" applyBorder="1"/>
    <xf numFmtId="0" fontId="5" fillId="0" borderId="7" xfId="11" applyFont="1" applyBorder="1" applyAlignment="1">
      <alignment horizontal="center"/>
    </xf>
    <xf numFmtId="0" fontId="5" fillId="0" borderId="0" xfId="11" applyFont="1" applyBorder="1" applyAlignment="1">
      <alignment horizontal="center"/>
    </xf>
    <xf numFmtId="164" fontId="7" fillId="0" borderId="0" xfId="11" applyNumberFormat="1" applyFont="1" applyBorder="1" applyAlignment="1">
      <alignment horizontal="center"/>
    </xf>
    <xf numFmtId="0" fontId="5" fillId="0" borderId="5" xfId="11" applyFont="1" applyBorder="1"/>
    <xf numFmtId="0" fontId="5" fillId="0" borderId="6" xfId="11" applyFont="1" applyBorder="1"/>
    <xf numFmtId="164" fontId="5" fillId="0" borderId="0" xfId="11" applyNumberFormat="1" applyFont="1" applyBorder="1" applyAlignment="1">
      <alignment horizontal="center"/>
    </xf>
    <xf numFmtId="0" fontId="7" fillId="0" borderId="5" xfId="11" applyFont="1" applyBorder="1" applyAlignment="1"/>
    <xf numFmtId="0" fontId="7" fillId="0" borderId="0" xfId="11" applyFont="1" applyBorder="1" applyAlignment="1"/>
    <xf numFmtId="0" fontId="7" fillId="0" borderId="6" xfId="11" applyFont="1" applyBorder="1" applyAlignment="1"/>
    <xf numFmtId="165" fontId="5" fillId="0" borderId="7" xfId="11" applyNumberFormat="1" applyFont="1" applyBorder="1" applyAlignment="1">
      <alignment horizontal="center"/>
    </xf>
    <xf numFmtId="0" fontId="5" fillId="0" borderId="5" xfId="11" applyFont="1" applyBorder="1" applyAlignment="1"/>
    <xf numFmtId="0" fontId="5" fillId="0" borderId="0" xfId="11" applyFont="1" applyBorder="1" applyAlignment="1"/>
    <xf numFmtId="164" fontId="5" fillId="0" borderId="0" xfId="11" applyNumberFormat="1" applyFont="1" applyFill="1" applyBorder="1" applyAlignment="1">
      <alignment horizontal="center"/>
    </xf>
    <xf numFmtId="165" fontId="5" fillId="0" borderId="0" xfId="11" applyNumberFormat="1" applyFont="1"/>
    <xf numFmtId="165" fontId="6" fillId="0" borderId="7" xfId="11" applyNumberFormat="1" applyFont="1" applyBorder="1" applyAlignment="1">
      <alignment horizontal="center"/>
    </xf>
    <xf numFmtId="164" fontId="6" fillId="0" borderId="0" xfId="11" applyNumberFormat="1" applyFont="1" applyFill="1" applyBorder="1" applyAlignment="1">
      <alignment horizontal="center"/>
    </xf>
    <xf numFmtId="164" fontId="6" fillId="0" borderId="0" xfId="11" applyNumberFormat="1" applyFont="1" applyBorder="1" applyAlignment="1">
      <alignment horizontal="center"/>
    </xf>
    <xf numFmtId="0" fontId="5" fillId="0" borderId="0" xfId="11" applyFont="1" applyFill="1" applyBorder="1" applyAlignment="1">
      <alignment horizontal="center"/>
    </xf>
    <xf numFmtId="0" fontId="6" fillId="0" borderId="5" xfId="11" applyFont="1" applyBorder="1"/>
    <xf numFmtId="0" fontId="6" fillId="0" borderId="0" xfId="11" applyFont="1" applyBorder="1" applyAlignment="1">
      <alignment horizontal="center" vertical="center"/>
    </xf>
    <xf numFmtId="0" fontId="6" fillId="0" borderId="6" xfId="11" applyFont="1" applyBorder="1"/>
    <xf numFmtId="0" fontId="5" fillId="0" borderId="4" xfId="11" applyFont="1" applyBorder="1"/>
    <xf numFmtId="164" fontId="14" fillId="0" borderId="0" xfId="11" applyNumberFormat="1" applyFont="1" applyBorder="1" applyAlignment="1">
      <alignment horizontal="center"/>
    </xf>
    <xf numFmtId="0" fontId="5" fillId="0" borderId="9" xfId="11" applyFont="1" applyBorder="1"/>
    <xf numFmtId="0" fontId="5" fillId="0" borderId="10" xfId="11" applyFont="1" applyBorder="1"/>
    <xf numFmtId="0" fontId="5" fillId="0" borderId="11" xfId="11" applyFont="1" applyBorder="1"/>
    <xf numFmtId="0" fontId="5" fillId="0" borderId="6" xfId="11" applyFont="1" applyBorder="1" applyAlignment="1"/>
    <xf numFmtId="0" fontId="5" fillId="0" borderId="0" xfId="11" applyFont="1" applyFill="1"/>
    <xf numFmtId="165" fontId="14" fillId="0" borderId="7" xfId="11" applyNumberFormat="1" applyFont="1" applyBorder="1" applyAlignment="1">
      <alignment horizontal="center"/>
    </xf>
    <xf numFmtId="164" fontId="14" fillId="0" borderId="0" xfId="11" applyNumberFormat="1" applyFont="1" applyFill="1" applyBorder="1" applyAlignment="1">
      <alignment horizontal="center"/>
    </xf>
    <xf numFmtId="0" fontId="14" fillId="0" borderId="0" xfId="11" applyFont="1" applyBorder="1" applyAlignment="1">
      <alignment horizontal="center"/>
    </xf>
    <xf numFmtId="0" fontId="6" fillId="0" borderId="0" xfId="11" applyFont="1" applyBorder="1" applyAlignment="1">
      <alignment horizontal="center"/>
    </xf>
    <xf numFmtId="164" fontId="5" fillId="0" borderId="0" xfId="11" applyNumberFormat="1" applyFont="1" applyFill="1" applyAlignment="1">
      <alignment horizontal="center"/>
    </xf>
    <xf numFmtId="0" fontId="7" fillId="0" borderId="5" xfId="11" applyFont="1" applyBorder="1"/>
    <xf numFmtId="0" fontId="7" fillId="0" borderId="0" xfId="11" applyFont="1" applyBorder="1"/>
    <xf numFmtId="0" fontId="7" fillId="0" borderId="6" xfId="11" applyFont="1" applyBorder="1"/>
    <xf numFmtId="165" fontId="5" fillId="0" borderId="0" xfId="11" applyNumberFormat="1" applyFont="1" applyBorder="1" applyAlignment="1">
      <alignment horizontal="center"/>
    </xf>
    <xf numFmtId="0" fontId="5" fillId="0" borderId="5" xfId="11" quotePrefix="1" applyNumberFormat="1" applyFont="1" applyBorder="1" applyAlignment="1">
      <alignment vertical="center"/>
    </xf>
    <xf numFmtId="0" fontId="5" fillId="0" borderId="0" xfId="11" quotePrefix="1" applyNumberFormat="1" applyFont="1" applyBorder="1" applyAlignment="1">
      <alignment vertical="center"/>
    </xf>
    <xf numFmtId="0" fontId="5" fillId="0" borderId="6" xfId="11" applyNumberFormat="1" applyFont="1" applyBorder="1" applyAlignment="1">
      <alignment vertical="center"/>
    </xf>
    <xf numFmtId="165" fontId="6" fillId="0" borderId="0" xfId="11" applyNumberFormat="1" applyFont="1" applyBorder="1" applyAlignment="1">
      <alignment horizontal="center"/>
    </xf>
    <xf numFmtId="165" fontId="6" fillId="0" borderId="0" xfId="12" applyNumberFormat="1" applyFont="1" applyBorder="1" applyAlignment="1">
      <alignment horizontal="center"/>
    </xf>
    <xf numFmtId="0" fontId="5" fillId="0" borderId="6" xfId="11" quotePrefix="1" applyNumberFormat="1" applyFont="1" applyBorder="1" applyAlignment="1">
      <alignment vertical="center"/>
    </xf>
    <xf numFmtId="166" fontId="5" fillId="0" borderId="5" xfId="11" applyNumberFormat="1" applyFont="1" applyBorder="1" applyAlignment="1">
      <alignment horizontal="right"/>
    </xf>
    <xf numFmtId="0" fontId="5" fillId="0" borderId="7" xfId="11" applyFont="1" applyBorder="1" applyAlignment="1">
      <alignment horizontal="center" vertical="top"/>
    </xf>
    <xf numFmtId="0" fontId="5" fillId="0" borderId="0" xfId="11" applyFont="1" applyBorder="1" applyAlignment="1">
      <alignment horizontal="centerContinuous"/>
    </xf>
    <xf numFmtId="0" fontId="5" fillId="0" borderId="0" xfId="11" applyFont="1" applyBorder="1" applyAlignment="1">
      <alignment horizontal="centerContinuous" vertical="top"/>
    </xf>
    <xf numFmtId="0" fontId="5" fillId="0" borderId="12" xfId="11" applyFont="1" applyBorder="1" applyAlignment="1">
      <alignment horizontal="center" vertical="top"/>
    </xf>
    <xf numFmtId="0" fontId="5" fillId="0" borderId="5" xfId="11" applyFont="1" applyBorder="1" applyAlignment="1">
      <alignment horizontal="center" vertical="center"/>
    </xf>
    <xf numFmtId="0" fontId="5" fillId="0" borderId="0" xfId="11" applyFont="1" applyBorder="1" applyAlignment="1">
      <alignment horizontal="center" vertical="center"/>
    </xf>
    <xf numFmtId="0" fontId="5" fillId="0" borderId="6" xfId="11" applyFont="1" applyBorder="1" applyAlignment="1">
      <alignment horizontal="center" vertical="center"/>
    </xf>
    <xf numFmtId="0" fontId="5" fillId="0" borderId="13" xfId="11" applyFont="1" applyBorder="1" applyAlignment="1">
      <alignment horizontal="center" vertical="top"/>
    </xf>
    <xf numFmtId="0" fontId="5" fillId="0" borderId="10" xfId="11" applyFont="1" applyBorder="1" applyAlignment="1">
      <alignment horizontal="centerContinuous"/>
    </xf>
    <xf numFmtId="0" fontId="15" fillId="0" borderId="14" xfId="11" applyFont="1" applyBorder="1" applyAlignment="1">
      <alignment horizontal="centerContinuous" vertical="top"/>
    </xf>
    <xf numFmtId="0" fontId="5" fillId="0" borderId="13" xfId="11" applyFont="1" applyFill="1" applyBorder="1" applyAlignment="1">
      <alignment horizontal="center" vertical="center" wrapText="1"/>
    </xf>
    <xf numFmtId="0" fontId="8" fillId="0" borderId="14" xfId="11" applyFont="1" applyBorder="1" applyAlignment="1">
      <alignment horizontal="centerContinuous" vertical="top"/>
    </xf>
    <xf numFmtId="0" fontId="5" fillId="0" borderId="0" xfId="11" applyFont="1" applyFill="1" applyAlignment="1">
      <alignment horizontal="right"/>
    </xf>
    <xf numFmtId="0" fontId="6" fillId="0" borderId="0" xfId="11" applyFont="1" applyBorder="1" applyAlignment="1">
      <alignment horizontal="centerContinuous" vertical="center"/>
    </xf>
    <xf numFmtId="0" fontId="6" fillId="0" borderId="0" xfId="11" applyFont="1" applyFill="1"/>
    <xf numFmtId="165" fontId="6" fillId="0" borderId="0" xfId="11" applyNumberFormat="1" applyFont="1" applyFill="1" applyBorder="1" applyAlignment="1">
      <alignment horizontal="center"/>
    </xf>
    <xf numFmtId="165" fontId="5" fillId="0" borderId="0" xfId="11" applyNumberFormat="1" applyFont="1" applyFill="1" applyBorder="1" applyAlignment="1">
      <alignment horizontal="center"/>
    </xf>
    <xf numFmtId="165" fontId="6" fillId="0" borderId="0" xfId="1" applyNumberFormat="1" applyFont="1" applyFill="1" applyBorder="1" applyAlignment="1">
      <alignment horizontal="center"/>
    </xf>
    <xf numFmtId="165" fontId="5" fillId="0" borderId="0" xfId="1" applyNumberFormat="1" applyFont="1" applyFill="1" applyBorder="1" applyAlignment="1">
      <alignment horizontal="center"/>
    </xf>
    <xf numFmtId="164" fontId="6" fillId="0" borderId="7" xfId="9" applyNumberFormat="1" applyFont="1" applyBorder="1" applyAlignment="1">
      <alignment horizontal="center"/>
    </xf>
    <xf numFmtId="164" fontId="14" fillId="0" borderId="7" xfId="9" applyNumberFormat="1" applyFont="1" applyBorder="1" applyAlignment="1">
      <alignment horizontal="center"/>
    </xf>
    <xf numFmtId="164" fontId="5" fillId="0" borderId="0" xfId="1" applyNumberFormat="1" applyFont="1" applyBorder="1"/>
    <xf numFmtId="164" fontId="5" fillId="0" borderId="0" xfId="1" applyNumberFormat="1" applyFont="1" applyFill="1" applyBorder="1"/>
    <xf numFmtId="0" fontId="19" fillId="0" borderId="0" xfId="1" applyFont="1"/>
    <xf numFmtId="0" fontId="14" fillId="0" borderId="0" xfId="1" applyFont="1" applyFill="1" applyBorder="1" applyAlignment="1">
      <alignment horizontal="center"/>
    </xf>
    <xf numFmtId="0" fontId="6" fillId="0" borderId="7" xfId="1" applyFont="1" applyBorder="1" applyAlignment="1">
      <alignment horizontal="center"/>
    </xf>
    <xf numFmtId="0" fontId="20" fillId="0" borderId="0" xfId="1" applyFont="1"/>
    <xf numFmtId="164" fontId="5" fillId="0" borderId="7" xfId="9" applyNumberFormat="1" applyFont="1" applyFill="1" applyBorder="1" applyAlignment="1">
      <alignment horizontal="center"/>
    </xf>
    <xf numFmtId="164" fontId="6" fillId="0" borderId="7" xfId="9" applyNumberFormat="1" applyFont="1" applyFill="1" applyBorder="1" applyAlignment="1">
      <alignment horizont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4" fontId="7" fillId="0" borderId="0" xfId="1" applyNumberFormat="1" applyFont="1" applyFill="1" applyBorder="1" applyAlignment="1">
      <alignment horizontal="center"/>
    </xf>
    <xf numFmtId="0" fontId="6" fillId="0" borderId="0" xfId="1" applyFont="1" applyFill="1" applyBorder="1" applyAlignment="1">
      <alignment horizontal="center"/>
    </xf>
    <xf numFmtId="164" fontId="14" fillId="0" borderId="7" xfId="9" applyNumberFormat="1" applyFont="1" applyFill="1" applyBorder="1" applyAlignment="1">
      <alignment horizontal="center"/>
    </xf>
    <xf numFmtId="0" fontId="22" fillId="0" borderId="0" xfId="1" applyFont="1" applyBorder="1"/>
    <xf numFmtId="0" fontId="22" fillId="0" borderId="0" xfId="1" applyFont="1"/>
    <xf numFmtId="164" fontId="6" fillId="0" borderId="7" xfId="14" applyNumberFormat="1" applyFont="1" applyBorder="1" applyAlignment="1">
      <alignment horizontal="center"/>
    </xf>
    <xf numFmtId="164" fontId="5" fillId="0" borderId="7" xfId="14" applyNumberFormat="1" applyFont="1" applyFill="1" applyBorder="1" applyAlignment="1">
      <alignment horizontal="center"/>
    </xf>
    <xf numFmtId="164" fontId="6" fillId="0" borderId="7" xfId="14" applyNumberFormat="1" applyFont="1" applyFill="1" applyBorder="1" applyAlignment="1">
      <alignment horizontal="center"/>
    </xf>
    <xf numFmtId="164" fontId="14" fillId="0" borderId="7" xfId="14" applyNumberFormat="1" applyFont="1" applyFill="1" applyBorder="1" applyAlignment="1">
      <alignment horizontal="center"/>
    </xf>
    <xf numFmtId="164" fontId="7" fillId="0" borderId="7" xfId="14" applyNumberFormat="1" applyFont="1" applyFill="1" applyBorder="1" applyAlignment="1">
      <alignment horizontal="center"/>
    </xf>
    <xf numFmtId="164" fontId="5" fillId="0" borderId="7" xfId="14" applyNumberFormat="1" applyFont="1" applyBorder="1" applyAlignment="1">
      <alignment horizontal="center"/>
    </xf>
    <xf numFmtId="0" fontId="5" fillId="0" borderId="0" xfId="14" applyFont="1"/>
    <xf numFmtId="0" fontId="5" fillId="0" borderId="0" xfId="14" applyFont="1" applyFill="1"/>
    <xf numFmtId="0" fontId="6" fillId="0" borderId="0" xfId="14" applyFont="1" applyFill="1"/>
    <xf numFmtId="0" fontId="19" fillId="0" borderId="0" xfId="14" applyFont="1"/>
    <xf numFmtId="0" fontId="6" fillId="0" borderId="0" xfId="14" applyFont="1" applyBorder="1" applyAlignment="1">
      <alignment horizontal="centerContinuous" vertical="center"/>
    </xf>
    <xf numFmtId="0" fontId="5" fillId="0" borderId="0" xfId="14" applyFont="1" applyFill="1" applyAlignment="1">
      <alignment horizontal="right"/>
    </xf>
    <xf numFmtId="0" fontId="8" fillId="0" borderId="14" xfId="14" applyFont="1" applyBorder="1" applyAlignment="1">
      <alignment horizontal="centerContinuous" vertical="top"/>
    </xf>
    <xf numFmtId="0" fontId="5" fillId="0" borderId="10" xfId="14" applyFont="1" applyBorder="1" applyAlignment="1">
      <alignment horizontal="centerContinuous"/>
    </xf>
    <xf numFmtId="0" fontId="5" fillId="0" borderId="13" xfId="14" applyFont="1" applyFill="1" applyBorder="1" applyAlignment="1">
      <alignment horizontal="center" vertical="center" wrapText="1"/>
    </xf>
    <xf numFmtId="0" fontId="15" fillId="0" borderId="14" xfId="14" applyFont="1" applyBorder="1" applyAlignment="1">
      <alignment horizontal="centerContinuous" vertical="top"/>
    </xf>
    <xf numFmtId="0" fontId="5" fillId="0" borderId="13" xfId="14" applyFont="1" applyBorder="1" applyAlignment="1">
      <alignment horizontal="center" vertical="top"/>
    </xf>
    <xf numFmtId="0" fontId="5" fillId="0" borderId="6" xfId="14" applyFont="1" applyBorder="1" applyAlignment="1">
      <alignment horizontal="center" vertical="center"/>
    </xf>
    <xf numFmtId="0" fontId="5" fillId="0" borderId="0" xfId="14" applyFont="1" applyBorder="1" applyAlignment="1">
      <alignment horizontal="center" vertical="center"/>
    </xf>
    <xf numFmtId="0" fontId="5" fillId="0" borderId="5" xfId="14" applyFont="1" applyBorder="1" applyAlignment="1">
      <alignment horizontal="center" vertical="center"/>
    </xf>
    <xf numFmtId="0" fontId="5" fillId="0" borderId="0" xfId="14" applyFont="1" applyBorder="1" applyAlignment="1">
      <alignment horizontal="centerContinuous" vertical="top"/>
    </xf>
    <xf numFmtId="0" fontId="5" fillId="0" borderId="0" xfId="14" applyFont="1" applyBorder="1" applyAlignment="1">
      <alignment horizontal="centerContinuous"/>
    </xf>
    <xf numFmtId="0" fontId="5" fillId="0" borderId="12" xfId="14" applyFont="1" applyBorder="1" applyAlignment="1">
      <alignment horizontal="center" vertical="top"/>
    </xf>
    <xf numFmtId="0" fontId="5" fillId="0" borderId="7" xfId="14" applyFont="1" applyBorder="1" applyAlignment="1">
      <alignment horizontal="center" vertical="top"/>
    </xf>
    <xf numFmtId="0" fontId="5" fillId="0" borderId="6" xfId="14" applyFont="1" applyBorder="1"/>
    <xf numFmtId="0" fontId="5" fillId="0" borderId="0" xfId="14" applyFont="1" applyBorder="1" applyAlignment="1"/>
    <xf numFmtId="0" fontId="5" fillId="0" borderId="5" xfId="14" applyFont="1" applyBorder="1"/>
    <xf numFmtId="0" fontId="5" fillId="0" borderId="0" xfId="14" applyFont="1" applyBorder="1"/>
    <xf numFmtId="0" fontId="5" fillId="0" borderId="7" xfId="14" applyFont="1" applyBorder="1" applyAlignment="1">
      <alignment horizontal="center"/>
    </xf>
    <xf numFmtId="166" fontId="5" fillId="0" borderId="5" xfId="14" applyNumberFormat="1" applyFont="1" applyBorder="1" applyAlignment="1">
      <alignment horizontal="right"/>
    </xf>
    <xf numFmtId="165" fontId="5" fillId="0" borderId="0" xfId="14" applyNumberFormat="1" applyFont="1" applyBorder="1" applyAlignment="1">
      <alignment horizontal="center"/>
    </xf>
    <xf numFmtId="165" fontId="5" fillId="0" borderId="7" xfId="14" applyNumberFormat="1" applyFont="1" applyBorder="1" applyAlignment="1">
      <alignment horizontal="center"/>
    </xf>
    <xf numFmtId="0" fontId="5" fillId="0" borderId="6" xfId="14" quotePrefix="1" applyNumberFormat="1" applyFont="1" applyBorder="1" applyAlignment="1">
      <alignment vertical="center"/>
    </xf>
    <xf numFmtId="0" fontId="5" fillId="0" borderId="0" xfId="14" quotePrefix="1" applyNumberFormat="1" applyFont="1" applyBorder="1" applyAlignment="1">
      <alignment vertical="center"/>
    </xf>
    <xf numFmtId="0" fontId="5" fillId="0" borderId="5" xfId="14" quotePrefix="1" applyNumberFormat="1" applyFont="1" applyBorder="1" applyAlignment="1">
      <alignment vertical="center"/>
    </xf>
    <xf numFmtId="164" fontId="6" fillId="0" borderId="0" xfId="14" applyNumberFormat="1" applyFont="1" applyFill="1" applyBorder="1" applyAlignment="1">
      <alignment horizontal="center"/>
    </xf>
    <xf numFmtId="165" fontId="6" fillId="0" borderId="0" xfId="14" applyNumberFormat="1" applyFont="1" applyFill="1" applyBorder="1" applyAlignment="1">
      <alignment horizontal="center"/>
    </xf>
    <xf numFmtId="165" fontId="5" fillId="0" borderId="0" xfId="14" applyNumberFormat="1" applyFont="1"/>
    <xf numFmtId="0" fontId="5" fillId="0" borderId="6" xfId="14" applyNumberFormat="1" applyFont="1" applyBorder="1" applyAlignment="1">
      <alignment vertical="center"/>
    </xf>
    <xf numFmtId="164" fontId="5" fillId="0" borderId="0" xfId="14" applyNumberFormat="1" applyFont="1" applyFill="1" applyBorder="1" applyAlignment="1">
      <alignment horizontal="center"/>
    </xf>
    <xf numFmtId="165" fontId="5" fillId="0" borderId="0" xfId="14" applyNumberFormat="1" applyFont="1" applyFill="1" applyBorder="1" applyAlignment="1">
      <alignment horizontal="center"/>
    </xf>
    <xf numFmtId="0" fontId="5" fillId="0" borderId="0" xfId="14" applyFont="1" applyFill="1" applyBorder="1" applyAlignment="1">
      <alignment horizontal="center"/>
    </xf>
    <xf numFmtId="0" fontId="5" fillId="0" borderId="0" xfId="14" applyFont="1" applyBorder="1" applyAlignment="1">
      <alignment horizontal="center"/>
    </xf>
    <xf numFmtId="164" fontId="6" fillId="0" borderId="0" xfId="14" applyNumberFormat="1" applyFont="1" applyBorder="1" applyAlignment="1">
      <alignment horizontal="center"/>
    </xf>
    <xf numFmtId="0" fontId="5" fillId="0" borderId="6" xfId="14" applyFont="1" applyBorder="1" applyAlignment="1"/>
    <xf numFmtId="0" fontId="5" fillId="0" borderId="5" xfId="14" applyFont="1" applyBorder="1" applyAlignment="1"/>
    <xf numFmtId="164" fontId="5" fillId="0" borderId="0" xfId="14" applyNumberFormat="1" applyFont="1" applyBorder="1" applyAlignment="1">
      <alignment horizontal="center"/>
    </xf>
    <xf numFmtId="164" fontId="14" fillId="0" borderId="0" xfId="14" applyNumberFormat="1" applyFont="1" applyFill="1" applyBorder="1" applyAlignment="1">
      <alignment horizontal="center"/>
    </xf>
    <xf numFmtId="0" fontId="7" fillId="0" borderId="6" xfId="14" applyFont="1" applyBorder="1"/>
    <xf numFmtId="164" fontId="7" fillId="0" borderId="0" xfId="14" applyNumberFormat="1" applyFont="1" applyFill="1" applyBorder="1" applyAlignment="1">
      <alignment horizontal="center"/>
    </xf>
    <xf numFmtId="164" fontId="7" fillId="0" borderId="0" xfId="14" applyNumberFormat="1" applyFont="1" applyBorder="1" applyAlignment="1">
      <alignment horizontal="center"/>
    </xf>
    <xf numFmtId="0" fontId="5" fillId="0" borderId="11" xfId="14" applyFont="1" applyBorder="1"/>
    <xf numFmtId="0" fontId="5" fillId="0" borderId="10" xfId="14" applyFont="1" applyBorder="1"/>
    <xf numFmtId="0" fontId="5" fillId="0" borderId="9" xfId="14" applyFont="1" applyBorder="1"/>
    <xf numFmtId="0" fontId="6" fillId="0" borderId="0" xfId="14" applyFont="1" applyBorder="1" applyAlignment="1">
      <alignment horizontal="center" vertical="center"/>
    </xf>
    <xf numFmtId="0" fontId="7" fillId="0" borderId="0" xfId="14" applyFont="1" applyBorder="1"/>
    <xf numFmtId="0" fontId="7" fillId="0" borderId="5" xfId="14" applyFont="1" applyBorder="1"/>
    <xf numFmtId="0" fontId="5" fillId="0" borderId="0" xfId="14" applyFont="1" applyFill="1" applyAlignment="1">
      <alignment horizontal="center"/>
    </xf>
    <xf numFmtId="0" fontId="6" fillId="0" borderId="0" xfId="14" applyFont="1" applyBorder="1" applyAlignment="1">
      <alignment horizontal="center"/>
    </xf>
    <xf numFmtId="164" fontId="5" fillId="0" borderId="0" xfId="14" applyNumberFormat="1" applyFont="1" applyFill="1" applyAlignment="1">
      <alignment horizontal="center"/>
    </xf>
    <xf numFmtId="0" fontId="6" fillId="0" borderId="0" xfId="14" applyFont="1" applyFill="1" applyBorder="1" applyAlignment="1">
      <alignment horizontal="center"/>
    </xf>
    <xf numFmtId="0" fontId="14" fillId="0" borderId="0" xfId="14" applyFont="1" applyFill="1" applyBorder="1" applyAlignment="1">
      <alignment horizontal="center"/>
    </xf>
    <xf numFmtId="0" fontId="7" fillId="0" borderId="6" xfId="14" applyFont="1" applyBorder="1" applyAlignment="1"/>
    <xf numFmtId="164" fontId="21" fillId="0" borderId="0" xfId="14" applyNumberFormat="1" applyFont="1" applyFill="1" applyBorder="1" applyAlignment="1">
      <alignment horizontal="center"/>
    </xf>
    <xf numFmtId="164" fontId="14" fillId="0" borderId="0" xfId="14" applyNumberFormat="1" applyFont="1" applyBorder="1" applyAlignment="1">
      <alignment horizontal="center"/>
    </xf>
    <xf numFmtId="0" fontId="5" fillId="0" borderId="4" xfId="14" applyFont="1" applyBorder="1"/>
    <xf numFmtId="0" fontId="6" fillId="0" borderId="6" xfId="14" applyFont="1" applyBorder="1"/>
    <xf numFmtId="0" fontId="6" fillId="0" borderId="5" xfId="14" applyFont="1" applyBorder="1"/>
    <xf numFmtId="0" fontId="7" fillId="0" borderId="0" xfId="14" applyFont="1" applyBorder="1" applyAlignment="1"/>
    <xf numFmtId="0" fontId="7" fillId="0" borderId="5" xfId="14" applyFont="1" applyBorder="1" applyAlignment="1"/>
    <xf numFmtId="0" fontId="6" fillId="0" borderId="7" xfId="14" applyFont="1" applyBorder="1" applyAlignment="1">
      <alignment horizontal="center"/>
    </xf>
    <xf numFmtId="0" fontId="5" fillId="0" borderId="3" xfId="14" applyFont="1" applyBorder="1"/>
    <xf numFmtId="0" fontId="5" fillId="0" borderId="1" xfId="14" applyFont="1" applyBorder="1"/>
    <xf numFmtId="0" fontId="5" fillId="0" borderId="2" xfId="14" applyFont="1" applyBorder="1"/>
    <xf numFmtId="0" fontId="5" fillId="0" borderId="24" xfId="14" applyFont="1" applyBorder="1"/>
    <xf numFmtId="0" fontId="17" fillId="0" borderId="0" xfId="14" applyFont="1" applyBorder="1" applyAlignment="1">
      <alignment horizontal="right"/>
    </xf>
    <xf numFmtId="164" fontId="5" fillId="0" borderId="0" xfId="14" applyNumberFormat="1" applyFont="1" applyBorder="1"/>
    <xf numFmtId="164" fontId="5" fillId="0" borderId="0" xfId="14" applyNumberFormat="1" applyFont="1" applyFill="1" applyBorder="1"/>
    <xf numFmtId="0" fontId="20" fillId="0" borderId="0" xfId="14" applyFont="1"/>
    <xf numFmtId="0" fontId="23" fillId="0" borderId="0" xfId="1" applyFont="1" applyFill="1" applyBorder="1"/>
    <xf numFmtId="0" fontId="23" fillId="0" borderId="0" xfId="1" applyFont="1" applyFill="1" applyBorder="1" applyAlignment="1">
      <alignment horizontal="center"/>
    </xf>
    <xf numFmtId="164" fontId="23" fillId="0" borderId="0" xfId="1" applyNumberFormat="1" applyFont="1" applyFill="1" applyBorder="1"/>
    <xf numFmtId="0" fontId="23" fillId="0" borderId="0" xfId="1" applyNumberFormat="1" applyFont="1" applyFill="1" applyBorder="1" applyAlignment="1"/>
    <xf numFmtId="0" fontId="23" fillId="0" borderId="0" xfId="14" applyFont="1"/>
    <xf numFmtId="0" fontId="23" fillId="0" borderId="0" xfId="14" applyFont="1" applyBorder="1"/>
    <xf numFmtId="0" fontId="23" fillId="0" borderId="0" xfId="14" applyFont="1" applyBorder="1" applyAlignment="1">
      <alignment horizontal="center"/>
    </xf>
    <xf numFmtId="164" fontId="23" fillId="0" borderId="0" xfId="14" applyNumberFormat="1" applyFont="1" applyBorder="1"/>
    <xf numFmtId="0" fontId="23" fillId="0" borderId="0" xfId="14" applyNumberFormat="1" applyFont="1" applyBorder="1" applyAlignment="1"/>
    <xf numFmtId="0" fontId="23" fillId="0" borderId="0" xfId="1" applyFont="1" applyBorder="1"/>
    <xf numFmtId="0" fontId="23" fillId="0" borderId="0" xfId="1" applyFont="1" applyBorder="1" applyAlignment="1">
      <alignment horizontal="center"/>
    </xf>
    <xf numFmtId="164" fontId="23" fillId="0" borderId="0" xfId="1" applyNumberFormat="1" applyFont="1" applyBorder="1"/>
    <xf numFmtId="0" fontId="23" fillId="0" borderId="0" xfId="1" applyNumberFormat="1" applyFont="1" applyBorder="1" applyAlignment="1"/>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Fill="1" applyBorder="1" applyAlignment="1">
      <alignment horizontal="center" vertical="center"/>
    </xf>
    <xf numFmtId="0" fontId="6" fillId="0" borderId="0" xfId="1" applyFont="1" applyFill="1" applyBorder="1" applyAlignment="1">
      <alignment horizontal="left" vertical="center"/>
    </xf>
    <xf numFmtId="0" fontId="5" fillId="0" borderId="0" xfId="1" applyFont="1" applyFill="1" applyBorder="1"/>
    <xf numFmtId="0" fontId="5" fillId="0" borderId="0" xfId="1" quotePrefix="1" applyNumberFormat="1" applyFont="1" applyFill="1" applyBorder="1" applyAlignment="1">
      <alignment vertical="center"/>
    </xf>
    <xf numFmtId="0" fontId="5" fillId="0" borderId="0" xfId="1" applyNumberFormat="1" applyFont="1" applyFill="1" applyBorder="1" applyAlignment="1">
      <alignment vertical="center"/>
    </xf>
    <xf numFmtId="0" fontId="5" fillId="0" borderId="0" xfId="1" applyFont="1" applyFill="1" applyBorder="1" applyAlignment="1">
      <alignment horizontal="left"/>
    </xf>
    <xf numFmtId="0" fontId="5" fillId="0" borderId="0" xfId="1" applyFont="1" applyFill="1" applyBorder="1" applyAlignment="1"/>
    <xf numFmtId="0" fontId="7" fillId="0" borderId="0" xfId="1" applyFont="1" applyFill="1" applyBorder="1" applyAlignment="1">
      <alignment horizontal="left"/>
    </xf>
    <xf numFmtId="0" fontId="7" fillId="0" borderId="0" xfId="1" applyFont="1" applyFill="1" applyBorder="1"/>
    <xf numFmtId="0" fontId="7" fillId="0" borderId="0" xfId="1" applyFont="1" applyFill="1" applyBorder="1" applyAlignment="1"/>
    <xf numFmtId="0" fontId="6" fillId="0" borderId="0" xfId="1" applyFont="1" applyFill="1" applyBorder="1"/>
    <xf numFmtId="0" fontId="5" fillId="0" borderId="0" xfId="1" applyFont="1" applyFill="1" applyBorder="1" applyAlignment="1">
      <alignment vertical="center"/>
    </xf>
    <xf numFmtId="0" fontId="0" fillId="0" borderId="0" xfId="0" applyFill="1" applyBorder="1" applyAlignment="1"/>
    <xf numFmtId="164" fontId="5" fillId="0" borderId="0" xfId="1" applyNumberFormat="1" applyFont="1"/>
    <xf numFmtId="164" fontId="22" fillId="0" borderId="0" xfId="1" applyNumberFormat="1" applyFont="1" applyFill="1"/>
    <xf numFmtId="0" fontId="22" fillId="0" borderId="0" xfId="1" applyFont="1" applyFill="1"/>
    <xf numFmtId="0" fontId="22" fillId="0" borderId="0" xfId="1" applyFont="1" applyFill="1" applyBorder="1"/>
    <xf numFmtId="0" fontId="24" fillId="0" borderId="0" xfId="0" applyFont="1" applyFill="1"/>
    <xf numFmtId="164" fontId="7" fillId="0" borderId="7" xfId="9" applyNumberFormat="1" applyFont="1" applyFill="1" applyBorder="1" applyAlignment="1">
      <alignment horizont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5" fontId="7" fillId="0" borderId="7" xfId="1" applyNumberFormat="1" applyFont="1" applyBorder="1" applyAlignment="1">
      <alignment horizontal="center"/>
    </xf>
    <xf numFmtId="165" fontId="6" fillId="0" borderId="7" xfId="1" applyNumberFormat="1" applyFont="1" applyBorder="1" applyAlignment="1">
      <alignment horizontal="center"/>
    </xf>
    <xf numFmtId="165" fontId="14" fillId="0" borderId="7" xfId="1" applyNumberFormat="1" applyFont="1" applyBorder="1" applyAlignment="1">
      <alignment horizontal="center"/>
    </xf>
    <xf numFmtId="164" fontId="5" fillId="0" borderId="7" xfId="1" applyNumberFormat="1" applyFont="1" applyBorder="1" applyAlignment="1">
      <alignment horizontal="center" vertical="top"/>
    </xf>
    <xf numFmtId="164" fontId="5" fillId="0" borderId="7" xfId="1" applyNumberFormat="1" applyFont="1" applyBorder="1" applyAlignment="1">
      <alignment horizontal="center"/>
    </xf>
    <xf numFmtId="0" fontId="23" fillId="0" borderId="0" xfId="1" applyFont="1"/>
    <xf numFmtId="164" fontId="23" fillId="0" borderId="0" xfId="1" applyNumberFormat="1" applyFont="1"/>
    <xf numFmtId="164" fontId="11" fillId="0" borderId="0" xfId="0" applyNumberFormat="1" applyFont="1" applyFill="1"/>
    <xf numFmtId="164" fontId="5" fillId="0" borderId="0" xfId="1" applyNumberFormat="1" applyFont="1" applyFill="1" applyAlignment="1">
      <alignment horizontal="right"/>
    </xf>
    <xf numFmtId="164" fontId="5" fillId="0" borderId="13" xfId="1" applyNumberFormat="1" applyFont="1" applyFill="1" applyBorder="1" applyAlignment="1">
      <alignment horizontal="center" vertical="center" wrapText="1"/>
    </xf>
    <xf numFmtId="164" fontId="5" fillId="0" borderId="13" xfId="1" applyNumberFormat="1" applyFont="1" applyBorder="1" applyAlignment="1">
      <alignment horizontal="center" vertical="top"/>
    </xf>
    <xf numFmtId="164" fontId="5" fillId="0" borderId="12" xfId="1" applyNumberFormat="1" applyFont="1" applyBorder="1" applyAlignment="1">
      <alignment horizontal="center" vertical="top"/>
    </xf>
    <xf numFmtId="164" fontId="6" fillId="0" borderId="7" xfId="1" applyNumberFormat="1" applyFont="1" applyBorder="1" applyAlignment="1">
      <alignment horizontal="center"/>
    </xf>
    <xf numFmtId="164" fontId="5" fillId="0" borderId="24" xfId="1" applyNumberFormat="1" applyFont="1" applyBorder="1"/>
    <xf numFmtId="164" fontId="17" fillId="0" borderId="0" xfId="1" applyNumberFormat="1" applyFont="1" applyBorder="1" applyAlignment="1">
      <alignment horizontal="right"/>
    </xf>
    <xf numFmtId="164" fontId="17" fillId="0" borderId="0" xfId="8" applyNumberFormat="1" applyFont="1" applyAlignment="1">
      <alignment horizontal="right"/>
    </xf>
    <xf numFmtId="164" fontId="22" fillId="0" borderId="0" xfId="1" applyNumberFormat="1" applyFont="1"/>
    <xf numFmtId="164" fontId="19" fillId="0" borderId="0" xfId="1" applyNumberFormat="1" applyFont="1"/>
    <xf numFmtId="164" fontId="5" fillId="0" borderId="0" xfId="1" applyNumberFormat="1" applyFont="1" applyFill="1"/>
    <xf numFmtId="2" fontId="6" fillId="0" borderId="0" xfId="1" applyNumberFormat="1" applyFont="1" applyFill="1" applyBorder="1" applyAlignment="1">
      <alignment horizontal="center"/>
    </xf>
    <xf numFmtId="2" fontId="5" fillId="0" borderId="0" xfId="1" applyNumberFormat="1" applyFont="1" applyFill="1" applyBorder="1" applyAlignment="1">
      <alignment horizontal="center"/>
    </xf>
    <xf numFmtId="2" fontId="7" fillId="0" borderId="0" xfId="1" applyNumberFormat="1" applyFont="1" applyBorder="1" applyAlignment="1">
      <alignment horizontal="center"/>
    </xf>
    <xf numFmtId="0" fontId="14" fillId="0" borderId="7" xfId="1" applyFont="1" applyBorder="1" applyAlignment="1">
      <alignment horizontal="center"/>
    </xf>
    <xf numFmtId="0" fontId="7" fillId="0" borderId="7" xfId="1" applyFont="1" applyBorder="1" applyAlignment="1">
      <alignment horizontal="center"/>
    </xf>
    <xf numFmtId="2" fontId="7" fillId="0" borderId="0" xfId="1" applyNumberFormat="1" applyFont="1" applyFill="1" applyBorder="1" applyAlignment="1">
      <alignment horizontal="center"/>
    </xf>
    <xf numFmtId="2" fontId="14" fillId="0" borderId="0" xfId="1" applyNumberFormat="1" applyFont="1" applyBorder="1" applyAlignment="1">
      <alignment horizont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4" fontId="5" fillId="0" borderId="10" xfId="1" applyNumberFormat="1" applyFont="1" applyBorder="1" applyAlignment="1">
      <alignment horizontal="centerContinuous"/>
    </xf>
    <xf numFmtId="164" fontId="5" fillId="0" borderId="0" xfId="1" applyNumberFormat="1" applyFont="1" applyBorder="1" applyAlignment="1">
      <alignment horizontal="centerContinuous"/>
    </xf>
    <xf numFmtId="164" fontId="5" fillId="0" borderId="1" xfId="1" applyNumberFormat="1" applyFont="1" applyBorder="1"/>
    <xf numFmtId="164" fontId="5" fillId="0" borderId="2" xfId="1" applyNumberFormat="1" applyFont="1" applyBorder="1"/>
    <xf numFmtId="164" fontId="0" fillId="0" borderId="0" xfId="0" applyNumberFormat="1" applyFill="1"/>
    <xf numFmtId="164" fontId="18" fillId="0" borderId="0" xfId="0" applyNumberFormat="1" applyFont="1" applyFill="1"/>
    <xf numFmtId="164" fontId="6" fillId="0" borderId="0" xfId="1" applyNumberFormat="1" applyFont="1" applyFill="1"/>
    <xf numFmtId="164" fontId="8" fillId="0" borderId="0" xfId="2" applyNumberFormat="1" applyFont="1" applyFill="1" applyBorder="1" applyAlignment="1">
      <alignment horizontal="centerContinuous" vertical="center"/>
    </xf>
    <xf numFmtId="164" fontId="8" fillId="0" borderId="0" xfId="2" applyNumberFormat="1" applyFont="1" applyBorder="1" applyAlignment="1">
      <alignment horizontal="centerContinuous" vertical="center"/>
    </xf>
    <xf numFmtId="164" fontId="6" fillId="0" borderId="0" xfId="1" applyNumberFormat="1" applyFont="1" applyBorder="1" applyAlignment="1">
      <alignment horizontal="centerContinuous" vertical="center"/>
    </xf>
    <xf numFmtId="164" fontId="23" fillId="0" borderId="0" xfId="1" applyNumberFormat="1" applyFont="1" applyBorder="1" applyAlignment="1"/>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4" fontId="6" fillId="0" borderId="4" xfId="1" applyNumberFormat="1" applyFont="1" applyFill="1" applyBorder="1" applyAlignment="1">
      <alignment horizontal="center"/>
    </xf>
    <xf numFmtId="164" fontId="5" fillId="0" borderId="4" xfId="1" applyNumberFormat="1" applyFont="1" applyFill="1" applyBorder="1" applyAlignment="1">
      <alignment horizontal="center"/>
    </xf>
    <xf numFmtId="164" fontId="14" fillId="0" borderId="4" xfId="1" applyNumberFormat="1" applyFont="1" applyBorder="1" applyAlignment="1">
      <alignment horizontal="center"/>
    </xf>
    <xf numFmtId="164" fontId="14" fillId="0" borderId="4" xfId="1" applyNumberFormat="1" applyFont="1" applyFill="1" applyBorder="1" applyAlignment="1">
      <alignment horizontal="center"/>
    </xf>
    <xf numFmtId="164" fontId="7" fillId="0" borderId="4" xfId="1" applyNumberFormat="1" applyFont="1" applyFill="1" applyBorder="1" applyAlignment="1">
      <alignment horizontal="center"/>
    </xf>
    <xf numFmtId="164" fontId="7" fillId="0" borderId="4" xfId="1" applyNumberFormat="1" applyFont="1" applyBorder="1" applyAlignment="1">
      <alignment horizontal="center"/>
    </xf>
    <xf numFmtId="0" fontId="5" fillId="0" borderId="7" xfId="1" applyFont="1" applyBorder="1"/>
    <xf numFmtId="164" fontId="6"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164" fontId="5" fillId="0" borderId="7" xfId="1" applyNumberFormat="1" applyFont="1" applyFill="1" applyBorder="1"/>
    <xf numFmtId="164" fontId="7" fillId="0" borderId="7" xfId="1" applyNumberFormat="1" applyFont="1" applyFill="1" applyBorder="1" applyAlignment="1">
      <alignment horizontal="center"/>
    </xf>
    <xf numFmtId="164" fontId="14" fillId="0" borderId="7" xfId="1" applyNumberFormat="1" applyFont="1" applyBorder="1" applyAlignment="1">
      <alignment horizontal="center"/>
    </xf>
    <xf numFmtId="164" fontId="7" fillId="0" borderId="7" xfId="1" applyNumberFormat="1" applyFont="1" applyBorder="1" applyAlignment="1">
      <alignment horizontal="center"/>
    </xf>
    <xf numFmtId="0" fontId="5" fillId="0" borderId="27" xfId="1" applyFont="1" applyBorder="1" applyAlignment="1">
      <alignment horizontal="centerContinuous"/>
    </xf>
    <xf numFmtId="0" fontId="5" fillId="0" borderId="9" xfId="1" applyFont="1" applyBorder="1" applyAlignment="1">
      <alignment horizontal="centerContinuous"/>
    </xf>
    <xf numFmtId="164" fontId="14" fillId="0" borderId="7" xfId="1" applyNumberFormat="1" applyFont="1" applyFill="1" applyBorder="1" applyAlignment="1">
      <alignment horizontal="center"/>
    </xf>
    <xf numFmtId="164" fontId="22" fillId="0" borderId="0" xfId="1" applyNumberFormat="1" applyFont="1" applyBorder="1"/>
    <xf numFmtId="0" fontId="21" fillId="0" borderId="0" xfId="1" applyFont="1"/>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4" fontId="7" fillId="0" borderId="5" xfId="1" applyNumberFormat="1" applyFont="1" applyFill="1" applyBorder="1" applyAlignment="1">
      <alignment horizontal="center"/>
    </xf>
    <xf numFmtId="164" fontId="6" fillId="0" borderId="5" xfId="1" applyNumberFormat="1" applyFont="1" applyFill="1" applyBorder="1" applyAlignment="1">
      <alignment horizontal="center"/>
    </xf>
    <xf numFmtId="164" fontId="5" fillId="0" borderId="5" xfId="1" applyNumberFormat="1" applyFont="1" applyFill="1" applyBorder="1" applyAlignment="1">
      <alignment horizontal="center"/>
    </xf>
    <xf numFmtId="164" fontId="14" fillId="0" borderId="5" xfId="1" applyNumberFormat="1" applyFont="1" applyBorder="1" applyAlignment="1">
      <alignment horizontal="center"/>
    </xf>
    <xf numFmtId="164" fontId="7" fillId="0" borderId="5" xfId="1" applyNumberFormat="1" applyFont="1" applyBorder="1" applyAlignment="1">
      <alignment horizont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164" fontId="22" fillId="0" borderId="0" xfId="1" applyNumberFormat="1" applyFont="1" applyFill="1" applyBorder="1"/>
    <xf numFmtId="0" fontId="22" fillId="0" borderId="0" xfId="1" applyFont="1" applyFill="1" applyBorder="1" applyAlignment="1">
      <alignment horizontal="center"/>
    </xf>
    <xf numFmtId="0" fontId="5" fillId="0" borderId="17"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6" xfId="11" applyFont="1" applyBorder="1" applyAlignment="1">
      <alignment horizontal="left"/>
    </xf>
    <xf numFmtId="0" fontId="5" fillId="0" borderId="0" xfId="11" applyFont="1" applyBorder="1" applyAlignment="1">
      <alignment horizontal="left"/>
    </xf>
    <xf numFmtId="0" fontId="5" fillId="0" borderId="5" xfId="11" applyFont="1" applyBorder="1" applyAlignment="1">
      <alignment horizontal="left"/>
    </xf>
    <xf numFmtId="0" fontId="7" fillId="0" borderId="6" xfId="11" applyFont="1" applyBorder="1" applyAlignment="1">
      <alignment horizontal="left"/>
    </xf>
    <xf numFmtId="0" fontId="7" fillId="0" borderId="0" xfId="11" applyFont="1" applyBorder="1" applyAlignment="1">
      <alignment horizontal="left"/>
    </xf>
    <xf numFmtId="0" fontId="7" fillId="0" borderId="5" xfId="11" applyFont="1" applyBorder="1" applyAlignment="1">
      <alignment horizontal="left"/>
    </xf>
    <xf numFmtId="0" fontId="5" fillId="0" borderId="18" xfId="11" applyFont="1" applyBorder="1" applyAlignment="1">
      <alignment horizontal="center" vertical="center"/>
    </xf>
    <xf numFmtId="0" fontId="5" fillId="0" borderId="16" xfId="11" applyFont="1" applyBorder="1" applyAlignment="1">
      <alignment horizontal="center" vertical="center"/>
    </xf>
    <xf numFmtId="49" fontId="5" fillId="0" borderId="18" xfId="11" applyNumberFormat="1" applyFont="1" applyBorder="1" applyAlignment="1">
      <alignment horizontal="center" vertical="center"/>
    </xf>
    <xf numFmtId="49" fontId="5" fillId="0" borderId="16" xfId="11" applyNumberFormat="1" applyFont="1" applyBorder="1" applyAlignment="1">
      <alignment horizontal="center" vertical="center"/>
    </xf>
    <xf numFmtId="0" fontId="6" fillId="0" borderId="25" xfId="11" applyFont="1" applyBorder="1" applyAlignment="1">
      <alignment horizontal="left" vertical="center"/>
    </xf>
    <xf numFmtId="0" fontId="6" fillId="0" borderId="26" xfId="11" applyFont="1" applyBorder="1" applyAlignment="1">
      <alignment horizontal="left" vertical="center"/>
    </xf>
    <xf numFmtId="0" fontId="6" fillId="0" borderId="8" xfId="11" applyFont="1" applyBorder="1" applyAlignment="1">
      <alignment horizontal="left" vertical="center"/>
    </xf>
    <xf numFmtId="0" fontId="6" fillId="0" borderId="6" xfId="11" applyFont="1" applyBorder="1" applyAlignment="1">
      <alignment horizontal="left" vertical="center"/>
    </xf>
    <xf numFmtId="0" fontId="6" fillId="0" borderId="0" xfId="11" applyFont="1" applyBorder="1" applyAlignment="1">
      <alignment horizontal="left" vertical="center"/>
    </xf>
    <xf numFmtId="0" fontId="6" fillId="0" borderId="5" xfId="11" applyFont="1" applyBorder="1" applyAlignment="1">
      <alignment horizontal="left" vertical="center"/>
    </xf>
    <xf numFmtId="0" fontId="5" fillId="0" borderId="21" xfId="11" applyFont="1" applyBorder="1" applyAlignment="1">
      <alignment horizontal="center" vertical="center"/>
    </xf>
    <xf numFmtId="0" fontId="5" fillId="0" borderId="20" xfId="11" applyFont="1" applyBorder="1" applyAlignment="1">
      <alignment horizontal="center" vertical="center"/>
    </xf>
    <xf numFmtId="0" fontId="5" fillId="0" borderId="19" xfId="11" applyFont="1" applyBorder="1" applyAlignment="1">
      <alignment horizontal="center" vertical="center"/>
    </xf>
    <xf numFmtId="0" fontId="5" fillId="0" borderId="6" xfId="11" applyFont="1" applyBorder="1" applyAlignment="1">
      <alignment horizontal="center" vertical="center"/>
    </xf>
    <xf numFmtId="0" fontId="5" fillId="0" borderId="0" xfId="11" applyFont="1" applyBorder="1" applyAlignment="1">
      <alignment horizontal="center" vertical="center"/>
    </xf>
    <xf numFmtId="0" fontId="5" fillId="0" borderId="5" xfId="11" applyFont="1" applyBorder="1" applyAlignment="1">
      <alignment horizontal="center" vertical="center"/>
    </xf>
    <xf numFmtId="0" fontId="5" fillId="0" borderId="11" xfId="11" applyFont="1" applyBorder="1" applyAlignment="1">
      <alignment horizontal="center" vertical="center"/>
    </xf>
    <xf numFmtId="0" fontId="5" fillId="0" borderId="10" xfId="11" applyFont="1" applyBorder="1" applyAlignment="1">
      <alignment horizontal="center" vertical="center"/>
    </xf>
    <xf numFmtId="0" fontId="5" fillId="0" borderId="9" xfId="11" applyFont="1" applyBorder="1" applyAlignment="1">
      <alignment horizontal="center" vertical="center"/>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6" fillId="0" borderId="8" xfId="1" applyFont="1" applyBorder="1" applyAlignment="1">
      <alignment horizontal="left" vertical="center"/>
    </xf>
    <xf numFmtId="0" fontId="6" fillId="0" borderId="6" xfId="1" applyFont="1" applyBorder="1" applyAlignment="1">
      <alignment horizontal="left" vertical="center"/>
    </xf>
    <xf numFmtId="0" fontId="6" fillId="0" borderId="0" xfId="1" applyFont="1" applyBorder="1" applyAlignment="1">
      <alignment horizontal="left" vertical="center"/>
    </xf>
    <xf numFmtId="0" fontId="6" fillId="0" borderId="5" xfId="1" applyFont="1" applyBorder="1" applyAlignment="1">
      <alignment horizontal="left" vertical="center"/>
    </xf>
    <xf numFmtId="49" fontId="5" fillId="0" borderId="18" xfId="1" applyNumberFormat="1" applyFont="1" applyBorder="1" applyAlignment="1">
      <alignment horizontal="center" vertical="center"/>
    </xf>
    <xf numFmtId="49" fontId="5" fillId="0" borderId="16" xfId="1" applyNumberFormat="1" applyFont="1" applyBorder="1" applyAlignment="1">
      <alignment horizontal="center" vertical="center"/>
    </xf>
    <xf numFmtId="0" fontId="7" fillId="0" borderId="6" xfId="1" applyFont="1" applyBorder="1" applyAlignment="1">
      <alignment horizontal="left"/>
    </xf>
    <xf numFmtId="0" fontId="7" fillId="0" borderId="0" xfId="1" applyFont="1" applyBorder="1" applyAlignment="1">
      <alignment horizontal="left"/>
    </xf>
    <xf numFmtId="0" fontId="7" fillId="0" borderId="5" xfId="1" applyFont="1" applyBorder="1" applyAlignment="1">
      <alignment horizontal="left"/>
    </xf>
    <xf numFmtId="0" fontId="5" fillId="0" borderId="17"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6" xfId="1" applyFont="1" applyBorder="1" applyAlignment="1">
      <alignment horizontal="left"/>
    </xf>
    <xf numFmtId="0" fontId="5" fillId="0" borderId="0" xfId="1" applyFont="1" applyBorder="1" applyAlignment="1">
      <alignment horizontal="left"/>
    </xf>
    <xf numFmtId="0" fontId="5" fillId="0" borderId="5" xfId="1" applyFont="1" applyBorder="1" applyAlignment="1">
      <alignment horizontal="left"/>
    </xf>
    <xf numFmtId="0" fontId="5" fillId="0" borderId="18" xfId="1" applyFont="1" applyBorder="1" applyAlignment="1">
      <alignment horizontal="center" vertical="center"/>
    </xf>
    <xf numFmtId="0" fontId="5" fillId="0" borderId="16" xfId="1" applyFont="1" applyBorder="1" applyAlignment="1">
      <alignment horizontal="center" vertical="center"/>
    </xf>
    <xf numFmtId="0" fontId="5" fillId="0" borderId="21"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6" fillId="0" borderId="25" xfId="14" applyFont="1" applyBorder="1" applyAlignment="1">
      <alignment horizontal="left" vertical="center"/>
    </xf>
    <xf numFmtId="0" fontId="6" fillId="0" borderId="26" xfId="14" applyFont="1" applyBorder="1" applyAlignment="1">
      <alignment horizontal="left" vertical="center"/>
    </xf>
    <xf numFmtId="0" fontId="6" fillId="0" borderId="8" xfId="14" applyFont="1" applyBorder="1" applyAlignment="1">
      <alignment horizontal="left" vertical="center"/>
    </xf>
    <xf numFmtId="0" fontId="7" fillId="0" borderId="6" xfId="14" applyFont="1" applyBorder="1" applyAlignment="1">
      <alignment horizontal="left"/>
    </xf>
    <xf numFmtId="0" fontId="7" fillId="0" borderId="0" xfId="14" applyFont="1" applyBorder="1" applyAlignment="1">
      <alignment horizontal="left"/>
    </xf>
    <xf numFmtId="0" fontId="7" fillId="0" borderId="5" xfId="14" applyFont="1" applyBorder="1" applyAlignment="1">
      <alignment horizontal="left"/>
    </xf>
    <xf numFmtId="49" fontId="5" fillId="0" borderId="18" xfId="14" applyNumberFormat="1" applyFont="1" applyBorder="1" applyAlignment="1">
      <alignment horizontal="center" vertical="center"/>
    </xf>
    <xf numFmtId="49" fontId="5" fillId="0" borderId="16" xfId="14" applyNumberFormat="1" applyFont="1" applyBorder="1" applyAlignment="1">
      <alignment horizontal="center" vertical="center"/>
    </xf>
    <xf numFmtId="0" fontId="5" fillId="0" borderId="17" xfId="14" applyFont="1" applyFill="1" applyBorder="1" applyAlignment="1">
      <alignment horizontal="center" vertical="center" wrapText="1"/>
    </xf>
    <xf numFmtId="0" fontId="5" fillId="0" borderId="15" xfId="14" applyFont="1" applyFill="1" applyBorder="1" applyAlignment="1">
      <alignment horizontal="center" vertical="center" wrapText="1"/>
    </xf>
    <xf numFmtId="0" fontId="6" fillId="0" borderId="6" xfId="14" applyFont="1" applyBorder="1" applyAlignment="1">
      <alignment horizontal="left" vertical="center"/>
    </xf>
    <xf numFmtId="0" fontId="6" fillId="0" borderId="0" xfId="14" applyFont="1" applyBorder="1" applyAlignment="1">
      <alignment horizontal="left" vertical="center"/>
    </xf>
    <xf numFmtId="0" fontId="6" fillId="0" borderId="5" xfId="14" applyFont="1" applyBorder="1" applyAlignment="1">
      <alignment horizontal="left" vertical="center"/>
    </xf>
    <xf numFmtId="0" fontId="5" fillId="0" borderId="6" xfId="14" applyFont="1" applyBorder="1" applyAlignment="1">
      <alignment horizontal="left"/>
    </xf>
    <xf numFmtId="0" fontId="5" fillId="0" borderId="0" xfId="14" applyFont="1" applyBorder="1" applyAlignment="1">
      <alignment horizontal="left"/>
    </xf>
    <xf numFmtId="0" fontId="5" fillId="0" borderId="5" xfId="14" applyFont="1" applyBorder="1" applyAlignment="1">
      <alignment horizontal="left"/>
    </xf>
    <xf numFmtId="0" fontId="5" fillId="0" borderId="18" xfId="14" applyFont="1" applyBorder="1" applyAlignment="1">
      <alignment horizontal="center" vertical="center"/>
    </xf>
    <xf numFmtId="0" fontId="5" fillId="0" borderId="16" xfId="14" applyFont="1" applyBorder="1" applyAlignment="1">
      <alignment horizontal="center" vertical="center"/>
    </xf>
    <xf numFmtId="0" fontId="5" fillId="0" borderId="21" xfId="14" applyFont="1" applyBorder="1" applyAlignment="1">
      <alignment horizontal="center" vertical="center"/>
    </xf>
    <xf numFmtId="0" fontId="5" fillId="0" borderId="20" xfId="14" applyFont="1" applyBorder="1" applyAlignment="1">
      <alignment horizontal="center" vertical="center"/>
    </xf>
    <xf numFmtId="0" fontId="5" fillId="0" borderId="19" xfId="14" applyFont="1" applyBorder="1" applyAlignment="1">
      <alignment horizontal="center" vertical="center"/>
    </xf>
    <xf numFmtId="0" fontId="5" fillId="0" borderId="6" xfId="14" applyFont="1" applyBorder="1" applyAlignment="1">
      <alignment horizontal="center" vertical="center"/>
    </xf>
    <xf numFmtId="0" fontId="5" fillId="0" borderId="0" xfId="14" applyFont="1" applyBorder="1" applyAlignment="1">
      <alignment horizontal="center" vertical="center"/>
    </xf>
    <xf numFmtId="0" fontId="5" fillId="0" borderId="5" xfId="14" applyFont="1" applyBorder="1" applyAlignment="1">
      <alignment horizontal="center" vertical="center"/>
    </xf>
    <xf numFmtId="0" fontId="5" fillId="0" borderId="11" xfId="14" applyFont="1" applyBorder="1" applyAlignment="1">
      <alignment horizontal="center" vertical="center"/>
    </xf>
    <xf numFmtId="0" fontId="5" fillId="0" borderId="10" xfId="14" applyFont="1" applyBorder="1" applyAlignment="1">
      <alignment horizontal="center" vertical="center"/>
    </xf>
    <xf numFmtId="0" fontId="5" fillId="0" borderId="9" xfId="14" applyFont="1" applyBorder="1" applyAlignment="1">
      <alignment horizontal="center" vertical="center"/>
    </xf>
    <xf numFmtId="164" fontId="5" fillId="0" borderId="17" xfId="1" applyNumberFormat="1" applyFont="1" applyFill="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18" xfId="1" applyNumberFormat="1" applyFont="1" applyBorder="1" applyAlignment="1">
      <alignment horizontal="center" vertical="center"/>
    </xf>
    <xf numFmtId="164" fontId="5" fillId="0" borderId="16" xfId="1" applyNumberFormat="1" applyFont="1" applyBorder="1" applyAlignment="1">
      <alignment horizontal="center" vertical="center"/>
    </xf>
    <xf numFmtId="0" fontId="5" fillId="0" borderId="0" xfId="1" applyFont="1" applyAlignment="1">
      <alignment horizontal="center" vertical="top"/>
    </xf>
    <xf numFmtId="164" fontId="8" fillId="0" borderId="0" xfId="2" applyNumberFormat="1" applyFont="1" applyBorder="1" applyAlignment="1">
      <alignment horizontal="center" vertical="center"/>
    </xf>
  </cellXfs>
  <cellStyles count="15">
    <cellStyle name="Gruppe.c1_ba0f081b-65ae-4c4d-8d6e-a5f2e53f5f4c" xfId="3"/>
    <cellStyle name="Gruppe.c10_c97e9a10-f024-4096-a79e-a943166fe601" xfId="4"/>
    <cellStyle name="Gruppe.c3_f34905ab-9508-4638-a111-7ed2ec6c70d3" xfId="5"/>
    <cellStyle name="Gruppe.c8_bc7969d6-32f3-4132-8e05-c5567e8e890f" xfId="6"/>
    <cellStyle name="Gruppe.c9_38cdc3af-7b3b-40ef-a604-3145591973ae" xfId="7"/>
    <cellStyle name="Standard" xfId="0" builtinId="0"/>
    <cellStyle name="Standard 2" xfId="1"/>
    <cellStyle name="Standard 2 2" xfId="9"/>
    <cellStyle name="Standard 2 2 2" xfId="12"/>
    <cellStyle name="Standard 2 2 3" xfId="14"/>
    <cellStyle name="Standard 2 3" xfId="11"/>
    <cellStyle name="Standard 2 4" xfId="13"/>
    <cellStyle name="Standard 3" xfId="8"/>
    <cellStyle name="Standard 4" xfId="10"/>
    <cellStyle name="Standard_F98_S01" xfId="2"/>
  </cellStyles>
  <dxfs count="0"/>
  <tableStyles count="0" defaultTableStyle="TableStyleMedium9" defaultPivotStyle="PivotStyleLight16"/>
  <colors>
    <mruColors>
      <color rgb="FFD2AB84"/>
      <color rgb="FF663300"/>
      <color rgb="FFA5002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lineChart>
        <c:grouping val="standard"/>
        <c:varyColors val="0"/>
        <c:ser>
          <c:idx val="0"/>
          <c:order val="0"/>
          <c:spPr>
            <a:ln w="28575" cap="rnd">
              <a:solidFill>
                <a:schemeClr val="accent3">
                  <a:lumMod val="50000"/>
                </a:schemeClr>
              </a:solidFill>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2017'!$E$62:$P$62</c:f>
              <c:numCache>
                <c:formatCode>0.0</c:formatCode>
                <c:ptCount val="12"/>
                <c:pt idx="0">
                  <c:v>205.137</c:v>
                </c:pt>
                <c:pt idx="1">
                  <c:v>184.40199999999999</c:v>
                </c:pt>
                <c:pt idx="2">
                  <c:v>222.77600000000001</c:v>
                </c:pt>
                <c:pt idx="3">
                  <c:v>203.69299999999998</c:v>
                </c:pt>
                <c:pt idx="4">
                  <c:v>212.672</c:v>
                </c:pt>
                <c:pt idx="5">
                  <c:v>205.07299999999998</c:v>
                </c:pt>
                <c:pt idx="6" formatCode="General">
                  <c:v>202.29300000000001</c:v>
                </c:pt>
                <c:pt idx="7" formatCode="General">
                  <c:v>194.78899999999999</c:v>
                </c:pt>
                <c:pt idx="8" formatCode="General">
                  <c:v>190.16399999999999</c:v>
                </c:pt>
                <c:pt idx="9" formatCode="General">
                  <c:v>199.90199999999999</c:v>
                </c:pt>
                <c:pt idx="10" formatCode="General">
                  <c:v>211.84100000000001</c:v>
                </c:pt>
                <c:pt idx="11" formatCode="General">
                  <c:v>194.36200000000002</c:v>
                </c:pt>
              </c:numCache>
            </c:numRef>
          </c:val>
          <c:smooth val="0"/>
          <c:extLst>
            <c:ext xmlns:c16="http://schemas.microsoft.com/office/drawing/2014/chart" uri="{C3380CC4-5D6E-409C-BE32-E72D297353CC}">
              <c16:uniqueId val="{00000000-41A4-4FD1-B238-4D448134C4F4}"/>
            </c:ext>
          </c:extLst>
        </c:ser>
        <c:ser>
          <c:idx val="1"/>
          <c:order val="1"/>
          <c:spPr>
            <a:ln w="28575" cap="rnd">
              <a:solidFill>
                <a:srgbClr val="92D050"/>
              </a:solidFill>
              <a:prstDash val="dash"/>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2017'!$E$63:$P$63</c:f>
              <c:numCache>
                <c:formatCode>0.0</c:formatCode>
                <c:ptCount val="12"/>
                <c:pt idx="0">
                  <c:v>209.46800000000002</c:v>
                </c:pt>
                <c:pt idx="1">
                  <c:v>226.92699999999999</c:v>
                </c:pt>
                <c:pt idx="2">
                  <c:v>213.87299999999999</c:v>
                </c:pt>
                <c:pt idx="3">
                  <c:v>208.08699999999999</c:v>
                </c:pt>
                <c:pt idx="4">
                  <c:v>229.874</c:v>
                </c:pt>
                <c:pt idx="5">
                  <c:v>231.11200000000002</c:v>
                </c:pt>
                <c:pt idx="6">
                  <c:v>209.56100000000001</c:v>
                </c:pt>
                <c:pt idx="7">
                  <c:v>229.74699999999999</c:v>
                </c:pt>
                <c:pt idx="8">
                  <c:v>233.58600000000001</c:v>
                </c:pt>
                <c:pt idx="9">
                  <c:v>256.30399999999997</c:v>
                </c:pt>
                <c:pt idx="10">
                  <c:v>223.821</c:v>
                </c:pt>
                <c:pt idx="11">
                  <c:v>242.92699999999996</c:v>
                </c:pt>
              </c:numCache>
            </c:numRef>
          </c:val>
          <c:smooth val="0"/>
          <c:extLst>
            <c:ext xmlns:c16="http://schemas.microsoft.com/office/drawing/2014/chart" uri="{C3380CC4-5D6E-409C-BE32-E72D297353CC}">
              <c16:uniqueId val="{00000001-41A4-4FD1-B238-4D448134C4F4}"/>
            </c:ext>
          </c:extLst>
        </c:ser>
        <c:ser>
          <c:idx val="2"/>
          <c:order val="2"/>
          <c:spPr>
            <a:ln w="28575" cap="rnd">
              <a:solidFill>
                <a:srgbClr val="663300"/>
              </a:solidFill>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2017'!$E$64:$P$64</c:f>
              <c:numCache>
                <c:formatCode>0.0</c:formatCode>
                <c:ptCount val="12"/>
                <c:pt idx="0">
                  <c:v>3.698</c:v>
                </c:pt>
                <c:pt idx="1">
                  <c:v>4.1230000000000002</c:v>
                </c:pt>
                <c:pt idx="2">
                  <c:v>4.1280000000000001</c:v>
                </c:pt>
                <c:pt idx="3">
                  <c:v>5.4050000000000002</c:v>
                </c:pt>
                <c:pt idx="4">
                  <c:v>5.2439999999999998</c:v>
                </c:pt>
                <c:pt idx="5">
                  <c:v>4.5110000000000001</c:v>
                </c:pt>
                <c:pt idx="6">
                  <c:v>4.03</c:v>
                </c:pt>
                <c:pt idx="7">
                  <c:v>5.0839999999999996</c:v>
                </c:pt>
                <c:pt idx="8">
                  <c:v>3.286</c:v>
                </c:pt>
                <c:pt idx="9">
                  <c:v>4.8310000000000004</c:v>
                </c:pt>
                <c:pt idx="10">
                  <c:v>6.2729999999999997</c:v>
                </c:pt>
                <c:pt idx="11">
                  <c:v>14.188000000000001</c:v>
                </c:pt>
              </c:numCache>
            </c:numRef>
          </c:val>
          <c:smooth val="0"/>
          <c:extLst>
            <c:ext xmlns:c16="http://schemas.microsoft.com/office/drawing/2014/chart" uri="{C3380CC4-5D6E-409C-BE32-E72D297353CC}">
              <c16:uniqueId val="{00000002-41A4-4FD1-B238-4D448134C4F4}"/>
            </c:ext>
          </c:extLst>
        </c:ser>
        <c:ser>
          <c:idx val="3"/>
          <c:order val="3"/>
          <c:spPr>
            <a:ln w="28575" cap="rnd">
              <a:solidFill>
                <a:srgbClr val="D2AB84"/>
              </a:solidFill>
              <a:prstDash val="dash"/>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2017'!$E$65:$P$65</c:f>
              <c:numCache>
                <c:formatCode>0.0</c:formatCode>
                <c:ptCount val="12"/>
                <c:pt idx="0">
                  <c:v>2.7949999999999999</c:v>
                </c:pt>
                <c:pt idx="1">
                  <c:v>2.8889999999999998</c:v>
                </c:pt>
                <c:pt idx="2">
                  <c:v>3.448</c:v>
                </c:pt>
                <c:pt idx="3">
                  <c:v>2.6739999999999999</c:v>
                </c:pt>
                <c:pt idx="4">
                  <c:v>3.1150000000000002</c:v>
                </c:pt>
                <c:pt idx="5">
                  <c:v>3.4950000000000001</c:v>
                </c:pt>
                <c:pt idx="6">
                  <c:v>2.8719999999999999</c:v>
                </c:pt>
                <c:pt idx="7">
                  <c:v>3.6339999999999999</c:v>
                </c:pt>
                <c:pt idx="8">
                  <c:v>3.367</c:v>
                </c:pt>
                <c:pt idx="9">
                  <c:v>2.8210000000000002</c:v>
                </c:pt>
                <c:pt idx="10">
                  <c:v>3.0819999999999999</c:v>
                </c:pt>
                <c:pt idx="11">
                  <c:v>11.997</c:v>
                </c:pt>
              </c:numCache>
            </c:numRef>
          </c:val>
          <c:smooth val="0"/>
          <c:extLst>
            <c:ext xmlns:c16="http://schemas.microsoft.com/office/drawing/2014/chart" uri="{C3380CC4-5D6E-409C-BE32-E72D297353CC}">
              <c16:uniqueId val="{00000003-41A4-4FD1-B238-4D448134C4F4}"/>
            </c:ext>
          </c:extLst>
        </c:ser>
        <c:ser>
          <c:idx val="4"/>
          <c:order val="4"/>
          <c:spPr>
            <a:ln w="28575" cap="rnd">
              <a:solidFill>
                <a:srgbClr val="FF0000"/>
              </a:solidFill>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2017'!$E$66:$P$66</c:f>
              <c:numCache>
                <c:formatCode>0.0</c:formatCode>
                <c:ptCount val="12"/>
                <c:pt idx="0">
                  <c:v>89.962000000000003</c:v>
                </c:pt>
                <c:pt idx="1">
                  <c:v>93.308999999999997</c:v>
                </c:pt>
                <c:pt idx="2">
                  <c:v>138.47</c:v>
                </c:pt>
                <c:pt idx="3">
                  <c:v>102.542</c:v>
                </c:pt>
                <c:pt idx="4">
                  <c:v>101.773</c:v>
                </c:pt>
                <c:pt idx="5">
                  <c:v>90.244</c:v>
                </c:pt>
                <c:pt idx="6">
                  <c:v>65.174999999999997</c:v>
                </c:pt>
                <c:pt idx="7">
                  <c:v>90.718999999999994</c:v>
                </c:pt>
                <c:pt idx="8">
                  <c:v>110.131</c:v>
                </c:pt>
                <c:pt idx="9">
                  <c:v>109.19499999999999</c:v>
                </c:pt>
                <c:pt idx="10">
                  <c:v>104.624</c:v>
                </c:pt>
                <c:pt idx="11">
                  <c:v>101.66900000000001</c:v>
                </c:pt>
              </c:numCache>
            </c:numRef>
          </c:val>
          <c:smooth val="0"/>
          <c:extLst>
            <c:ext xmlns:c16="http://schemas.microsoft.com/office/drawing/2014/chart" uri="{C3380CC4-5D6E-409C-BE32-E72D297353CC}">
              <c16:uniqueId val="{00000004-41A4-4FD1-B238-4D448134C4F4}"/>
            </c:ext>
          </c:extLst>
        </c:ser>
        <c:ser>
          <c:idx val="5"/>
          <c:order val="5"/>
          <c:spPr>
            <a:ln w="28575" cap="rnd">
              <a:solidFill>
                <a:schemeClr val="accent6">
                  <a:lumMod val="75000"/>
                </a:schemeClr>
              </a:solidFill>
              <a:prstDash val="dash"/>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2017'!$E$67:$P$67</c:f>
              <c:numCache>
                <c:formatCode>0.0</c:formatCode>
                <c:ptCount val="12"/>
                <c:pt idx="0">
                  <c:v>89.2</c:v>
                </c:pt>
                <c:pt idx="1">
                  <c:v>90</c:v>
                </c:pt>
                <c:pt idx="2">
                  <c:v>72.86</c:v>
                </c:pt>
                <c:pt idx="3">
                  <c:v>60.011000000000003</c:v>
                </c:pt>
                <c:pt idx="4">
                  <c:v>67.24199999999999</c:v>
                </c:pt>
                <c:pt idx="5">
                  <c:v>62.41</c:v>
                </c:pt>
                <c:pt idx="6">
                  <c:v>74.593999999999994</c:v>
                </c:pt>
                <c:pt idx="7">
                  <c:v>79.02</c:v>
                </c:pt>
                <c:pt idx="8">
                  <c:v>69.056999999999988</c:v>
                </c:pt>
                <c:pt idx="9">
                  <c:v>79.475999999999999</c:v>
                </c:pt>
                <c:pt idx="10">
                  <c:v>63.491</c:v>
                </c:pt>
                <c:pt idx="11">
                  <c:v>75.259</c:v>
                </c:pt>
              </c:numCache>
            </c:numRef>
          </c:val>
          <c:smooth val="0"/>
          <c:extLst>
            <c:ext xmlns:c16="http://schemas.microsoft.com/office/drawing/2014/chart" uri="{C3380CC4-5D6E-409C-BE32-E72D297353CC}">
              <c16:uniqueId val="{00000005-41A4-4FD1-B238-4D448134C4F4}"/>
            </c:ext>
          </c:extLst>
        </c:ser>
        <c:ser>
          <c:idx val="6"/>
          <c:order val="6"/>
          <c:spPr>
            <a:ln w="28575" cap="rnd">
              <a:solidFill>
                <a:schemeClr val="tx2">
                  <a:lumMod val="75000"/>
                </a:schemeClr>
              </a:solidFill>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2017'!$E$68:$P$68</c:f>
              <c:numCache>
                <c:formatCode>0.0</c:formatCode>
                <c:ptCount val="12"/>
                <c:pt idx="0">
                  <c:v>95.257000000000005</c:v>
                </c:pt>
                <c:pt idx="1">
                  <c:v>83.662000000000006</c:v>
                </c:pt>
                <c:pt idx="2">
                  <c:v>85.046000000000006</c:v>
                </c:pt>
                <c:pt idx="3">
                  <c:v>73.14</c:v>
                </c:pt>
                <c:pt idx="4">
                  <c:v>89.400999999999996</c:v>
                </c:pt>
                <c:pt idx="5">
                  <c:v>79.716999999999999</c:v>
                </c:pt>
                <c:pt idx="6">
                  <c:v>73.311999999999998</c:v>
                </c:pt>
                <c:pt idx="7">
                  <c:v>94.100999999999999</c:v>
                </c:pt>
                <c:pt idx="8">
                  <c:v>90.405000000000001</c:v>
                </c:pt>
                <c:pt idx="9">
                  <c:v>92.361000000000004</c:v>
                </c:pt>
                <c:pt idx="10">
                  <c:v>94.263000000000005</c:v>
                </c:pt>
                <c:pt idx="11">
                  <c:v>95.100999999999999</c:v>
                </c:pt>
              </c:numCache>
            </c:numRef>
          </c:val>
          <c:smooth val="0"/>
          <c:extLst>
            <c:ext xmlns:c16="http://schemas.microsoft.com/office/drawing/2014/chart" uri="{C3380CC4-5D6E-409C-BE32-E72D297353CC}">
              <c16:uniqueId val="{00000006-41A4-4FD1-B238-4D448134C4F4}"/>
            </c:ext>
          </c:extLst>
        </c:ser>
        <c:ser>
          <c:idx val="7"/>
          <c:order val="7"/>
          <c:spPr>
            <a:ln w="28575" cap="rnd">
              <a:solidFill>
                <a:schemeClr val="tx2">
                  <a:lumMod val="60000"/>
                  <a:lumOff val="40000"/>
                </a:schemeClr>
              </a:solidFill>
              <a:prstDash val="dash"/>
              <a:round/>
            </a:ln>
            <a:effectLst/>
          </c:spPr>
          <c:marker>
            <c:symbol val="none"/>
          </c:marker>
          <c:cat>
            <c:strRef>
              <c:f>'KJ 2017'!$E$12:$P$13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2017'!$E$69:$P$69</c:f>
              <c:numCache>
                <c:formatCode>0.0</c:formatCode>
                <c:ptCount val="12"/>
                <c:pt idx="0">
                  <c:v>110.419</c:v>
                </c:pt>
                <c:pt idx="1">
                  <c:v>94.13</c:v>
                </c:pt>
                <c:pt idx="2">
                  <c:v>99.524000000000001</c:v>
                </c:pt>
                <c:pt idx="3">
                  <c:v>85.167000000000002</c:v>
                </c:pt>
                <c:pt idx="4">
                  <c:v>101.866</c:v>
                </c:pt>
                <c:pt idx="5">
                  <c:v>79.863</c:v>
                </c:pt>
                <c:pt idx="6">
                  <c:v>79.075999999999993</c:v>
                </c:pt>
                <c:pt idx="7">
                  <c:v>108.05500000000001</c:v>
                </c:pt>
                <c:pt idx="8">
                  <c:v>90.134</c:v>
                </c:pt>
                <c:pt idx="9">
                  <c:v>97.337000000000003</c:v>
                </c:pt>
                <c:pt idx="10">
                  <c:v>97.162999999999997</c:v>
                </c:pt>
                <c:pt idx="11">
                  <c:v>84.751999999999995</c:v>
                </c:pt>
              </c:numCache>
            </c:numRef>
          </c:val>
          <c:smooth val="0"/>
          <c:extLst>
            <c:ext xmlns:c16="http://schemas.microsoft.com/office/drawing/2014/chart" uri="{C3380CC4-5D6E-409C-BE32-E72D297353CC}">
              <c16:uniqueId val="{00000007-41A4-4FD1-B238-4D448134C4F4}"/>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lineChart>
        <c:grouping val="standard"/>
        <c:varyColors val="0"/>
        <c:ser>
          <c:idx val="0"/>
          <c:order val="0"/>
          <c:spPr>
            <a:ln w="28575" cap="rnd">
              <a:solidFill>
                <a:schemeClr val="accent3">
                  <a:lumMod val="50000"/>
                </a:schemeClr>
              </a:solidFill>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2018'!$E$62:$P$62</c:f>
              <c:numCache>
                <c:formatCode>General</c:formatCode>
                <c:ptCount val="12"/>
                <c:pt idx="0" formatCode="0.0">
                  <c:v>204.31600000000003</c:v>
                </c:pt>
                <c:pt idx="1">
                  <c:v>208.56200000000001</c:v>
                </c:pt>
                <c:pt idx="2">
                  <c:v>219.93200000000002</c:v>
                </c:pt>
                <c:pt idx="3">
                  <c:v>187.90800000000002</c:v>
                </c:pt>
                <c:pt idx="4">
                  <c:v>199.66399999999999</c:v>
                </c:pt>
                <c:pt idx="5">
                  <c:v>200.13400000000001</c:v>
                </c:pt>
                <c:pt idx="6">
                  <c:v>197.14500000000001</c:v>
                </c:pt>
                <c:pt idx="7">
                  <c:v>215.96600000000001</c:v>
                </c:pt>
                <c:pt idx="8">
                  <c:v>174.809</c:v>
                </c:pt>
                <c:pt idx="9">
                  <c:v>216.202</c:v>
                </c:pt>
                <c:pt idx="10">
                  <c:v>212.56099999999998</c:v>
                </c:pt>
                <c:pt idx="11">
                  <c:v>197.01499999999999</c:v>
                </c:pt>
              </c:numCache>
            </c:numRef>
          </c:val>
          <c:smooth val="0"/>
          <c:extLst>
            <c:ext xmlns:c16="http://schemas.microsoft.com/office/drawing/2014/chart" uri="{C3380CC4-5D6E-409C-BE32-E72D297353CC}">
              <c16:uniqueId val="{00000000-211A-47B5-8C76-D92695393CE9}"/>
            </c:ext>
          </c:extLst>
        </c:ser>
        <c:ser>
          <c:idx val="1"/>
          <c:order val="1"/>
          <c:spPr>
            <a:ln w="28575" cap="rnd">
              <a:solidFill>
                <a:srgbClr val="92D050"/>
              </a:solidFill>
              <a:prstDash val="dash"/>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2018'!$E$63:$P$63</c:f>
              <c:numCache>
                <c:formatCode>0.0</c:formatCode>
                <c:ptCount val="12"/>
                <c:pt idx="0">
                  <c:v>205.137</c:v>
                </c:pt>
                <c:pt idx="1">
                  <c:v>184.40199999999999</c:v>
                </c:pt>
                <c:pt idx="2">
                  <c:v>222.77600000000001</c:v>
                </c:pt>
                <c:pt idx="3">
                  <c:v>203.69299999999998</c:v>
                </c:pt>
                <c:pt idx="4">
                  <c:v>212.672</c:v>
                </c:pt>
                <c:pt idx="5">
                  <c:v>205.07299999999998</c:v>
                </c:pt>
                <c:pt idx="6">
                  <c:v>202.29300000000001</c:v>
                </c:pt>
                <c:pt idx="7">
                  <c:v>194.78899999999999</c:v>
                </c:pt>
                <c:pt idx="8">
                  <c:v>190.16399999999999</c:v>
                </c:pt>
                <c:pt idx="9">
                  <c:v>199.90199999999999</c:v>
                </c:pt>
                <c:pt idx="10">
                  <c:v>211.84100000000001</c:v>
                </c:pt>
                <c:pt idx="11">
                  <c:v>194.36200000000002</c:v>
                </c:pt>
              </c:numCache>
            </c:numRef>
          </c:val>
          <c:smooth val="0"/>
          <c:extLst>
            <c:ext xmlns:c16="http://schemas.microsoft.com/office/drawing/2014/chart" uri="{C3380CC4-5D6E-409C-BE32-E72D297353CC}">
              <c16:uniqueId val="{00000001-211A-47B5-8C76-D92695393CE9}"/>
            </c:ext>
          </c:extLst>
        </c:ser>
        <c:ser>
          <c:idx val="2"/>
          <c:order val="2"/>
          <c:spPr>
            <a:ln w="28575" cap="rnd">
              <a:solidFill>
                <a:srgbClr val="663300"/>
              </a:solidFill>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2018'!$E$64:$P$64</c:f>
              <c:numCache>
                <c:formatCode>0.0</c:formatCode>
                <c:ptCount val="12"/>
                <c:pt idx="0">
                  <c:v>8.3089999999999993</c:v>
                </c:pt>
                <c:pt idx="1">
                  <c:v>5.7140000000000004</c:v>
                </c:pt>
                <c:pt idx="2">
                  <c:v>7.1669999999999998</c:v>
                </c:pt>
                <c:pt idx="3">
                  <c:v>5.8639999999999999</c:v>
                </c:pt>
                <c:pt idx="4">
                  <c:v>5.1980000000000004</c:v>
                </c:pt>
                <c:pt idx="5">
                  <c:v>5.2130000000000001</c:v>
                </c:pt>
                <c:pt idx="6">
                  <c:v>6.3819999999999997</c:v>
                </c:pt>
                <c:pt idx="7">
                  <c:v>3.9940000000000002</c:v>
                </c:pt>
                <c:pt idx="8">
                  <c:v>5.0220000000000002</c:v>
                </c:pt>
                <c:pt idx="9">
                  <c:v>4.7990000000000004</c:v>
                </c:pt>
                <c:pt idx="10">
                  <c:v>4.3390000000000004</c:v>
                </c:pt>
                <c:pt idx="11">
                  <c:v>10.584</c:v>
                </c:pt>
              </c:numCache>
            </c:numRef>
          </c:val>
          <c:smooth val="0"/>
          <c:extLst>
            <c:ext xmlns:c16="http://schemas.microsoft.com/office/drawing/2014/chart" uri="{C3380CC4-5D6E-409C-BE32-E72D297353CC}">
              <c16:uniqueId val="{00000002-211A-47B5-8C76-D92695393CE9}"/>
            </c:ext>
          </c:extLst>
        </c:ser>
        <c:ser>
          <c:idx val="3"/>
          <c:order val="3"/>
          <c:spPr>
            <a:ln w="28575" cap="rnd">
              <a:solidFill>
                <a:srgbClr val="D2AB84"/>
              </a:solidFill>
              <a:prstDash val="dash"/>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2018'!$E$65:$P$65</c:f>
              <c:numCache>
                <c:formatCode>0.0</c:formatCode>
                <c:ptCount val="12"/>
                <c:pt idx="0">
                  <c:v>3.698</c:v>
                </c:pt>
                <c:pt idx="1">
                  <c:v>4.1230000000000002</c:v>
                </c:pt>
                <c:pt idx="2">
                  <c:v>4.1280000000000001</c:v>
                </c:pt>
                <c:pt idx="3">
                  <c:v>5.4050000000000002</c:v>
                </c:pt>
                <c:pt idx="4">
                  <c:v>5.2439999999999998</c:v>
                </c:pt>
                <c:pt idx="5">
                  <c:v>4.5110000000000001</c:v>
                </c:pt>
                <c:pt idx="6">
                  <c:v>4.03</c:v>
                </c:pt>
                <c:pt idx="7">
                  <c:v>5.0839999999999996</c:v>
                </c:pt>
                <c:pt idx="8">
                  <c:v>3.286</c:v>
                </c:pt>
                <c:pt idx="9">
                  <c:v>4.8310000000000004</c:v>
                </c:pt>
                <c:pt idx="10">
                  <c:v>6.2729999999999997</c:v>
                </c:pt>
                <c:pt idx="11">
                  <c:v>14.188000000000001</c:v>
                </c:pt>
              </c:numCache>
            </c:numRef>
          </c:val>
          <c:smooth val="0"/>
          <c:extLst>
            <c:ext xmlns:c16="http://schemas.microsoft.com/office/drawing/2014/chart" uri="{C3380CC4-5D6E-409C-BE32-E72D297353CC}">
              <c16:uniqueId val="{00000003-211A-47B5-8C76-D92695393CE9}"/>
            </c:ext>
          </c:extLst>
        </c:ser>
        <c:ser>
          <c:idx val="4"/>
          <c:order val="4"/>
          <c:spPr>
            <a:ln w="28575" cap="rnd">
              <a:solidFill>
                <a:srgbClr val="FF0000"/>
              </a:solidFill>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2018'!$E$66:$P$66</c:f>
              <c:numCache>
                <c:formatCode>0.0</c:formatCode>
                <c:ptCount val="12"/>
                <c:pt idx="0">
                  <c:v>98.687999999999988</c:v>
                </c:pt>
                <c:pt idx="1">
                  <c:v>80.932999999999993</c:v>
                </c:pt>
                <c:pt idx="2">
                  <c:v>99.709000000000003</c:v>
                </c:pt>
                <c:pt idx="3">
                  <c:v>69.037999999999997</c:v>
                </c:pt>
                <c:pt idx="4">
                  <c:v>106.673</c:v>
                </c:pt>
                <c:pt idx="5">
                  <c:v>94.603999999999999</c:v>
                </c:pt>
                <c:pt idx="6">
                  <c:v>97.284999999999997</c:v>
                </c:pt>
                <c:pt idx="7">
                  <c:v>93.006</c:v>
                </c:pt>
                <c:pt idx="8">
                  <c:v>93.027000000000001</c:v>
                </c:pt>
                <c:pt idx="9">
                  <c:v>93.388000000000005</c:v>
                </c:pt>
                <c:pt idx="10">
                  <c:v>88.132000000000005</c:v>
                </c:pt>
                <c:pt idx="11">
                  <c:v>89.73</c:v>
                </c:pt>
              </c:numCache>
            </c:numRef>
          </c:val>
          <c:smooth val="0"/>
          <c:extLst>
            <c:ext xmlns:c16="http://schemas.microsoft.com/office/drawing/2014/chart" uri="{C3380CC4-5D6E-409C-BE32-E72D297353CC}">
              <c16:uniqueId val="{00000004-211A-47B5-8C76-D92695393CE9}"/>
            </c:ext>
          </c:extLst>
        </c:ser>
        <c:ser>
          <c:idx val="5"/>
          <c:order val="5"/>
          <c:spPr>
            <a:ln w="28575" cap="rnd">
              <a:solidFill>
                <a:schemeClr val="accent6">
                  <a:lumMod val="75000"/>
                </a:schemeClr>
              </a:solidFill>
              <a:prstDash val="dash"/>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2018'!$E$67:$P$67</c:f>
              <c:numCache>
                <c:formatCode>0.0</c:formatCode>
                <c:ptCount val="12"/>
                <c:pt idx="0">
                  <c:v>89.962000000000003</c:v>
                </c:pt>
                <c:pt idx="1">
                  <c:v>93.308999999999997</c:v>
                </c:pt>
                <c:pt idx="2">
                  <c:v>138.47</c:v>
                </c:pt>
                <c:pt idx="3">
                  <c:v>102.542</c:v>
                </c:pt>
                <c:pt idx="4">
                  <c:v>101.773</c:v>
                </c:pt>
                <c:pt idx="5">
                  <c:v>90.244</c:v>
                </c:pt>
                <c:pt idx="6">
                  <c:v>65.174999999999997</c:v>
                </c:pt>
                <c:pt idx="7">
                  <c:v>90.718999999999994</c:v>
                </c:pt>
                <c:pt idx="8">
                  <c:v>110.131</c:v>
                </c:pt>
                <c:pt idx="9">
                  <c:v>109.19499999999999</c:v>
                </c:pt>
                <c:pt idx="10">
                  <c:v>104.624</c:v>
                </c:pt>
                <c:pt idx="11">
                  <c:v>101.66900000000001</c:v>
                </c:pt>
              </c:numCache>
            </c:numRef>
          </c:val>
          <c:smooth val="0"/>
          <c:extLst>
            <c:ext xmlns:c16="http://schemas.microsoft.com/office/drawing/2014/chart" uri="{C3380CC4-5D6E-409C-BE32-E72D297353CC}">
              <c16:uniqueId val="{00000005-211A-47B5-8C76-D92695393CE9}"/>
            </c:ext>
          </c:extLst>
        </c:ser>
        <c:ser>
          <c:idx val="6"/>
          <c:order val="6"/>
          <c:spPr>
            <a:ln w="28575" cap="rnd">
              <a:solidFill>
                <a:schemeClr val="tx2">
                  <a:lumMod val="75000"/>
                </a:schemeClr>
              </a:solidFill>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2018'!$E$68:$P$68</c:f>
              <c:numCache>
                <c:formatCode>0.0</c:formatCode>
                <c:ptCount val="12"/>
                <c:pt idx="0">
                  <c:v>100.37</c:v>
                </c:pt>
                <c:pt idx="1">
                  <c:v>91.471999999999994</c:v>
                </c:pt>
                <c:pt idx="2">
                  <c:v>96.75</c:v>
                </c:pt>
                <c:pt idx="3">
                  <c:v>88.677999999999997</c:v>
                </c:pt>
                <c:pt idx="4">
                  <c:v>100.818</c:v>
                </c:pt>
                <c:pt idx="5">
                  <c:v>91.221000000000004</c:v>
                </c:pt>
                <c:pt idx="6">
                  <c:v>84.44</c:v>
                </c:pt>
                <c:pt idx="7">
                  <c:v>88.921000000000006</c:v>
                </c:pt>
                <c:pt idx="8">
                  <c:v>89.009</c:v>
                </c:pt>
                <c:pt idx="9">
                  <c:v>78.787999999999997</c:v>
                </c:pt>
                <c:pt idx="10">
                  <c:v>82.058999999999997</c:v>
                </c:pt>
                <c:pt idx="11">
                  <c:v>93.363</c:v>
                </c:pt>
              </c:numCache>
            </c:numRef>
          </c:val>
          <c:smooth val="0"/>
          <c:extLst>
            <c:ext xmlns:c16="http://schemas.microsoft.com/office/drawing/2014/chart" uri="{C3380CC4-5D6E-409C-BE32-E72D297353CC}">
              <c16:uniqueId val="{00000006-211A-47B5-8C76-D92695393CE9}"/>
            </c:ext>
          </c:extLst>
        </c:ser>
        <c:ser>
          <c:idx val="7"/>
          <c:order val="7"/>
          <c:spPr>
            <a:ln w="28575" cap="rnd">
              <a:solidFill>
                <a:schemeClr val="tx2">
                  <a:lumMod val="60000"/>
                  <a:lumOff val="40000"/>
                </a:schemeClr>
              </a:solidFill>
              <a:prstDash val="dash"/>
              <a:round/>
            </a:ln>
            <a:effectLst/>
          </c:spPr>
          <c:marker>
            <c:symbol val="none"/>
          </c:marker>
          <c:cat>
            <c:strRef>
              <c:f>'KJ 2018'!$E$12:$P$13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2018'!$E$69:$P$69</c:f>
              <c:numCache>
                <c:formatCode>0.0</c:formatCode>
                <c:ptCount val="12"/>
                <c:pt idx="0">
                  <c:v>95.257000000000005</c:v>
                </c:pt>
                <c:pt idx="1">
                  <c:v>83.662000000000006</c:v>
                </c:pt>
                <c:pt idx="2">
                  <c:v>85.046000000000006</c:v>
                </c:pt>
                <c:pt idx="3">
                  <c:v>73.14</c:v>
                </c:pt>
                <c:pt idx="4">
                  <c:v>89.400999999999996</c:v>
                </c:pt>
                <c:pt idx="5">
                  <c:v>79.716999999999999</c:v>
                </c:pt>
                <c:pt idx="6">
                  <c:v>73.311999999999998</c:v>
                </c:pt>
                <c:pt idx="7">
                  <c:v>94.100999999999999</c:v>
                </c:pt>
                <c:pt idx="8">
                  <c:v>90.405000000000001</c:v>
                </c:pt>
                <c:pt idx="9">
                  <c:v>92.361000000000004</c:v>
                </c:pt>
                <c:pt idx="10">
                  <c:v>94.263000000000005</c:v>
                </c:pt>
                <c:pt idx="11">
                  <c:v>95.100999999999999</c:v>
                </c:pt>
              </c:numCache>
            </c:numRef>
          </c:val>
          <c:smooth val="0"/>
          <c:extLst>
            <c:ext xmlns:c16="http://schemas.microsoft.com/office/drawing/2014/chart" uri="{C3380CC4-5D6E-409C-BE32-E72D297353CC}">
              <c16:uniqueId val="{00000007-211A-47B5-8C76-D92695393CE9}"/>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9.6216550601905787E-2"/>
          <c:y val="8.5309139802453152E-2"/>
          <c:w val="0.58508134508576592"/>
          <c:h val="0.79485223806473093"/>
        </c:manualLayout>
      </c:layout>
      <c:lineChart>
        <c:grouping val="standard"/>
        <c:varyColors val="0"/>
        <c:ser>
          <c:idx val="0"/>
          <c:order val="0"/>
          <c:tx>
            <c:strRef>
              <c:f>'KJ 2019'!$B$62</c:f>
              <c:strCache>
                <c:ptCount val="1"/>
                <c:pt idx="0">
                  <c:v>Verkauf für Nahrungszwecke 2019</c:v>
                </c:pt>
              </c:strCache>
            </c:strRef>
          </c:tx>
          <c:spPr>
            <a:ln w="28575" cap="rnd">
              <a:solidFill>
                <a:schemeClr val="accent3">
                  <a:lumMod val="50000"/>
                </a:schemeClr>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2019'!$E$62:$P$62</c:f>
              <c:numCache>
                <c:formatCode>General</c:formatCode>
                <c:ptCount val="12"/>
                <c:pt idx="0" formatCode="0.0">
                  <c:v>219.726</c:v>
                </c:pt>
                <c:pt idx="1">
                  <c:v>194.90300000000002</c:v>
                </c:pt>
                <c:pt idx="2">
                  <c:v>197.14699999999999</c:v>
                </c:pt>
                <c:pt idx="3">
                  <c:v>194.02100000000002</c:v>
                </c:pt>
                <c:pt idx="4">
                  <c:v>197.26</c:v>
                </c:pt>
                <c:pt idx="5">
                  <c:v>163.63200000000001</c:v>
                </c:pt>
                <c:pt idx="6">
                  <c:v>192.405</c:v>
                </c:pt>
                <c:pt idx="7">
                  <c:v>201.15600000000001</c:v>
                </c:pt>
                <c:pt idx="8">
                  <c:v>143.13900000000001</c:v>
                </c:pt>
                <c:pt idx="9">
                  <c:v>152.29300000000001</c:v>
                </c:pt>
                <c:pt idx="10">
                  <c:v>145.85300000000001</c:v>
                </c:pt>
                <c:pt idx="11">
                  <c:v>177.59699999999998</c:v>
                </c:pt>
              </c:numCache>
            </c:numRef>
          </c:val>
          <c:smooth val="0"/>
          <c:extLst>
            <c:ext xmlns:c16="http://schemas.microsoft.com/office/drawing/2014/chart" uri="{C3380CC4-5D6E-409C-BE32-E72D297353CC}">
              <c16:uniqueId val="{00000000-47F4-4EF5-A352-AF8878FAEB19}"/>
            </c:ext>
          </c:extLst>
        </c:ser>
        <c:ser>
          <c:idx val="1"/>
          <c:order val="1"/>
          <c:tx>
            <c:strRef>
              <c:f>'KJ 2019'!$B$63</c:f>
              <c:strCache>
                <c:ptCount val="1"/>
                <c:pt idx="0">
                  <c:v>Verkauf für Nahrungszwecke 2018</c:v>
                </c:pt>
              </c:strCache>
            </c:strRef>
          </c:tx>
          <c:spPr>
            <a:ln w="28575" cap="rnd">
              <a:solidFill>
                <a:srgbClr val="92D050"/>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2019'!$E$63:$P$63</c:f>
              <c:numCache>
                <c:formatCode>0.0</c:formatCode>
                <c:ptCount val="12"/>
                <c:pt idx="0">
                  <c:v>204.31600000000003</c:v>
                </c:pt>
                <c:pt idx="1">
                  <c:v>208.56200000000001</c:v>
                </c:pt>
                <c:pt idx="2">
                  <c:v>219.93200000000002</c:v>
                </c:pt>
                <c:pt idx="3">
                  <c:v>187.90800000000002</c:v>
                </c:pt>
                <c:pt idx="4">
                  <c:v>199.66399999999999</c:v>
                </c:pt>
                <c:pt idx="5">
                  <c:v>200.13400000000001</c:v>
                </c:pt>
                <c:pt idx="6">
                  <c:v>197.14500000000001</c:v>
                </c:pt>
                <c:pt idx="7">
                  <c:v>215.96600000000001</c:v>
                </c:pt>
                <c:pt idx="8">
                  <c:v>174.809</c:v>
                </c:pt>
                <c:pt idx="9">
                  <c:v>216.202</c:v>
                </c:pt>
                <c:pt idx="10">
                  <c:v>212.56099999999998</c:v>
                </c:pt>
                <c:pt idx="11">
                  <c:v>197.01499999999999</c:v>
                </c:pt>
              </c:numCache>
            </c:numRef>
          </c:val>
          <c:smooth val="0"/>
          <c:extLst>
            <c:ext xmlns:c16="http://schemas.microsoft.com/office/drawing/2014/chart" uri="{C3380CC4-5D6E-409C-BE32-E72D297353CC}">
              <c16:uniqueId val="{00000001-47F4-4EF5-A352-AF8878FAEB19}"/>
            </c:ext>
          </c:extLst>
        </c:ser>
        <c:ser>
          <c:idx val="2"/>
          <c:order val="2"/>
          <c:tx>
            <c:strRef>
              <c:f>'KJ 2019'!$B$64</c:f>
              <c:strCache>
                <c:ptCount val="1"/>
                <c:pt idx="0">
                  <c:v>Verkauf für Futterzwecke 2019</c:v>
                </c:pt>
              </c:strCache>
            </c:strRef>
          </c:tx>
          <c:spPr>
            <a:ln w="28575" cap="rnd">
              <a:solidFill>
                <a:srgbClr val="663300"/>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2019'!$E$64:$P$64</c:f>
              <c:numCache>
                <c:formatCode>0.0</c:formatCode>
                <c:ptCount val="12"/>
                <c:pt idx="0">
                  <c:v>2.99</c:v>
                </c:pt>
                <c:pt idx="1">
                  <c:v>2.3069999999999999</c:v>
                </c:pt>
                <c:pt idx="2">
                  <c:v>3.6480000000000001</c:v>
                </c:pt>
                <c:pt idx="3">
                  <c:v>2.3079999999999998</c:v>
                </c:pt>
                <c:pt idx="4">
                  <c:v>3.9729999999999999</c:v>
                </c:pt>
                <c:pt idx="5">
                  <c:v>1.861</c:v>
                </c:pt>
                <c:pt idx="6">
                  <c:v>2.9489999999999998</c:v>
                </c:pt>
                <c:pt idx="7">
                  <c:v>3.6859999999999999</c:v>
                </c:pt>
                <c:pt idx="8">
                  <c:v>3.0030000000000001</c:v>
                </c:pt>
                <c:pt idx="9">
                  <c:v>3.206</c:v>
                </c:pt>
                <c:pt idx="10">
                  <c:v>2.4350000000000001</c:v>
                </c:pt>
                <c:pt idx="11">
                  <c:v>10.945</c:v>
                </c:pt>
              </c:numCache>
            </c:numRef>
          </c:val>
          <c:smooth val="0"/>
          <c:extLst>
            <c:ext xmlns:c16="http://schemas.microsoft.com/office/drawing/2014/chart" uri="{C3380CC4-5D6E-409C-BE32-E72D297353CC}">
              <c16:uniqueId val="{00000002-47F4-4EF5-A352-AF8878FAEB19}"/>
            </c:ext>
          </c:extLst>
        </c:ser>
        <c:ser>
          <c:idx val="3"/>
          <c:order val="3"/>
          <c:tx>
            <c:strRef>
              <c:f>'KJ 2019'!$B$65</c:f>
              <c:strCache>
                <c:ptCount val="1"/>
                <c:pt idx="0">
                  <c:v>Verkauf für Futterzwecke 2018</c:v>
                </c:pt>
              </c:strCache>
            </c:strRef>
          </c:tx>
          <c:spPr>
            <a:ln w="28575" cap="rnd">
              <a:solidFill>
                <a:srgbClr val="D2AB84"/>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2019'!$E$65:$P$65</c:f>
              <c:numCache>
                <c:formatCode>0.0</c:formatCode>
                <c:ptCount val="12"/>
                <c:pt idx="0">
                  <c:v>8.3089999999999993</c:v>
                </c:pt>
                <c:pt idx="1">
                  <c:v>5.7140000000000004</c:v>
                </c:pt>
                <c:pt idx="2">
                  <c:v>7.1669999999999998</c:v>
                </c:pt>
                <c:pt idx="3">
                  <c:v>5.8639999999999999</c:v>
                </c:pt>
                <c:pt idx="4">
                  <c:v>5.1980000000000004</c:v>
                </c:pt>
                <c:pt idx="5">
                  <c:v>5.2130000000000001</c:v>
                </c:pt>
                <c:pt idx="6">
                  <c:v>6.3819999999999997</c:v>
                </c:pt>
                <c:pt idx="7">
                  <c:v>3.9940000000000002</c:v>
                </c:pt>
                <c:pt idx="8">
                  <c:v>5.0220000000000002</c:v>
                </c:pt>
                <c:pt idx="9">
                  <c:v>4.7990000000000004</c:v>
                </c:pt>
                <c:pt idx="10">
                  <c:v>4.3390000000000004</c:v>
                </c:pt>
                <c:pt idx="11">
                  <c:v>10.584</c:v>
                </c:pt>
              </c:numCache>
            </c:numRef>
          </c:val>
          <c:smooth val="0"/>
          <c:extLst>
            <c:ext xmlns:c16="http://schemas.microsoft.com/office/drawing/2014/chart" uri="{C3380CC4-5D6E-409C-BE32-E72D297353CC}">
              <c16:uniqueId val="{00000003-47F4-4EF5-A352-AF8878FAEB19}"/>
            </c:ext>
          </c:extLst>
        </c:ser>
        <c:ser>
          <c:idx val="4"/>
          <c:order val="4"/>
          <c:tx>
            <c:strRef>
              <c:f>'KJ 2019'!$B$66</c:f>
              <c:strCache>
                <c:ptCount val="1"/>
                <c:pt idx="0">
                  <c:v>Verkauf für technische und chemische Zwecke 2019</c:v>
                </c:pt>
              </c:strCache>
            </c:strRef>
          </c:tx>
          <c:spPr>
            <a:ln w="28575" cap="rnd">
              <a:solidFill>
                <a:srgbClr val="FF0000"/>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2019'!$E$66:$P$66</c:f>
              <c:numCache>
                <c:formatCode>0.0</c:formatCode>
                <c:ptCount val="12"/>
                <c:pt idx="0">
                  <c:v>111.05099999999999</c:v>
                </c:pt>
                <c:pt idx="1">
                  <c:v>97.325000000000003</c:v>
                </c:pt>
                <c:pt idx="2">
                  <c:v>110.678</c:v>
                </c:pt>
                <c:pt idx="3">
                  <c:v>72.293000000000006</c:v>
                </c:pt>
                <c:pt idx="4">
                  <c:v>95.707999999999998</c:v>
                </c:pt>
                <c:pt idx="5">
                  <c:v>77.778999999999996</c:v>
                </c:pt>
                <c:pt idx="6">
                  <c:v>94.623999999999995</c:v>
                </c:pt>
                <c:pt idx="7">
                  <c:v>82.329000000000008</c:v>
                </c:pt>
                <c:pt idx="8">
                  <c:v>86.046999999999997</c:v>
                </c:pt>
                <c:pt idx="9">
                  <c:v>84.806999999999988</c:v>
                </c:pt>
                <c:pt idx="10">
                  <c:v>96.080999999999989</c:v>
                </c:pt>
                <c:pt idx="11">
                  <c:v>92.352999999999994</c:v>
                </c:pt>
              </c:numCache>
            </c:numRef>
          </c:val>
          <c:smooth val="0"/>
          <c:extLst>
            <c:ext xmlns:c16="http://schemas.microsoft.com/office/drawing/2014/chart" uri="{C3380CC4-5D6E-409C-BE32-E72D297353CC}">
              <c16:uniqueId val="{00000004-47F4-4EF5-A352-AF8878FAEB19}"/>
            </c:ext>
          </c:extLst>
        </c:ser>
        <c:ser>
          <c:idx val="5"/>
          <c:order val="5"/>
          <c:tx>
            <c:strRef>
              <c:f>'KJ 2019'!$B$67</c:f>
              <c:strCache>
                <c:ptCount val="1"/>
                <c:pt idx="0">
                  <c:v>Verkauf für technische und chemische Zwecke 2018</c:v>
                </c:pt>
              </c:strCache>
            </c:strRef>
          </c:tx>
          <c:spPr>
            <a:ln w="28575" cap="rnd">
              <a:solidFill>
                <a:schemeClr val="accent6">
                  <a:lumMod val="75000"/>
                </a:schemeClr>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2019'!$E$67:$P$67</c:f>
              <c:numCache>
                <c:formatCode>0.0</c:formatCode>
                <c:ptCount val="12"/>
                <c:pt idx="0">
                  <c:v>98.687999999999988</c:v>
                </c:pt>
                <c:pt idx="1">
                  <c:v>80.932999999999993</c:v>
                </c:pt>
                <c:pt idx="2">
                  <c:v>99.709000000000003</c:v>
                </c:pt>
                <c:pt idx="3">
                  <c:v>69.037999999999997</c:v>
                </c:pt>
                <c:pt idx="4">
                  <c:v>106.673</c:v>
                </c:pt>
                <c:pt idx="5">
                  <c:v>94.603999999999999</c:v>
                </c:pt>
                <c:pt idx="6">
                  <c:v>97.284999999999997</c:v>
                </c:pt>
                <c:pt idx="7">
                  <c:v>93.006</c:v>
                </c:pt>
                <c:pt idx="8">
                  <c:v>93.027000000000001</c:v>
                </c:pt>
                <c:pt idx="9">
                  <c:v>93.388000000000005</c:v>
                </c:pt>
                <c:pt idx="10">
                  <c:v>88.132000000000005</c:v>
                </c:pt>
                <c:pt idx="11">
                  <c:v>89.73</c:v>
                </c:pt>
              </c:numCache>
            </c:numRef>
          </c:val>
          <c:smooth val="0"/>
          <c:extLst>
            <c:ext xmlns:c16="http://schemas.microsoft.com/office/drawing/2014/chart" uri="{C3380CC4-5D6E-409C-BE32-E72D297353CC}">
              <c16:uniqueId val="{00000005-47F4-4EF5-A352-AF8878FAEB19}"/>
            </c:ext>
          </c:extLst>
        </c:ser>
        <c:ser>
          <c:idx val="6"/>
          <c:order val="6"/>
          <c:tx>
            <c:strRef>
              <c:f>'KJ 2019'!$B$68</c:f>
              <c:strCache>
                <c:ptCount val="1"/>
                <c:pt idx="0">
                  <c:v>Verkauf zu Zwecken der Energiegewinnung 2019</c:v>
                </c:pt>
              </c:strCache>
            </c:strRef>
          </c:tx>
          <c:spPr>
            <a:ln w="28575" cap="rnd">
              <a:solidFill>
                <a:schemeClr val="tx2">
                  <a:lumMod val="75000"/>
                </a:schemeClr>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2019'!$E$68:$P$68</c:f>
              <c:numCache>
                <c:formatCode>0.0</c:formatCode>
                <c:ptCount val="12"/>
                <c:pt idx="0">
                  <c:v>89.159000000000006</c:v>
                </c:pt>
                <c:pt idx="1">
                  <c:v>85.18</c:v>
                </c:pt>
                <c:pt idx="2">
                  <c:v>97.24</c:v>
                </c:pt>
                <c:pt idx="3">
                  <c:v>86.679000000000002</c:v>
                </c:pt>
                <c:pt idx="4">
                  <c:v>89.45</c:v>
                </c:pt>
                <c:pt idx="5">
                  <c:v>80.838999999999999</c:v>
                </c:pt>
                <c:pt idx="6">
                  <c:v>81.228999999999999</c:v>
                </c:pt>
                <c:pt idx="7">
                  <c:v>92.816000000000003</c:v>
                </c:pt>
                <c:pt idx="8">
                  <c:v>102.27500000000001</c:v>
                </c:pt>
                <c:pt idx="9">
                  <c:v>95.7</c:v>
                </c:pt>
                <c:pt idx="10">
                  <c:v>94.186999999999998</c:v>
                </c:pt>
                <c:pt idx="11">
                  <c:v>109.884</c:v>
                </c:pt>
              </c:numCache>
            </c:numRef>
          </c:val>
          <c:smooth val="0"/>
          <c:extLst>
            <c:ext xmlns:c16="http://schemas.microsoft.com/office/drawing/2014/chart" uri="{C3380CC4-5D6E-409C-BE32-E72D297353CC}">
              <c16:uniqueId val="{00000006-47F4-4EF5-A352-AF8878FAEB19}"/>
            </c:ext>
          </c:extLst>
        </c:ser>
        <c:ser>
          <c:idx val="7"/>
          <c:order val="7"/>
          <c:tx>
            <c:strRef>
              <c:f>'KJ 2019'!$B$69</c:f>
              <c:strCache>
                <c:ptCount val="1"/>
                <c:pt idx="0">
                  <c:v>Verkauf zu Zwecken der Energiegewinnung 2018</c:v>
                </c:pt>
              </c:strCache>
            </c:strRef>
          </c:tx>
          <c:spPr>
            <a:ln w="28575" cap="rnd">
              <a:solidFill>
                <a:schemeClr val="tx2">
                  <a:lumMod val="60000"/>
                  <a:lumOff val="40000"/>
                </a:schemeClr>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2019'!$E$69:$P$69</c:f>
              <c:numCache>
                <c:formatCode>0.0</c:formatCode>
                <c:ptCount val="12"/>
                <c:pt idx="0">
                  <c:v>100.37</c:v>
                </c:pt>
                <c:pt idx="1">
                  <c:v>91.471999999999994</c:v>
                </c:pt>
                <c:pt idx="2">
                  <c:v>96.75</c:v>
                </c:pt>
                <c:pt idx="3">
                  <c:v>88.677999999999997</c:v>
                </c:pt>
                <c:pt idx="4">
                  <c:v>100.818</c:v>
                </c:pt>
                <c:pt idx="5">
                  <c:v>91.221000000000004</c:v>
                </c:pt>
                <c:pt idx="6">
                  <c:v>84.44</c:v>
                </c:pt>
                <c:pt idx="7">
                  <c:v>88.921000000000006</c:v>
                </c:pt>
                <c:pt idx="8">
                  <c:v>89.009</c:v>
                </c:pt>
                <c:pt idx="9">
                  <c:v>78.787999999999997</c:v>
                </c:pt>
                <c:pt idx="10">
                  <c:v>82.058999999999997</c:v>
                </c:pt>
                <c:pt idx="11">
                  <c:v>93.363</c:v>
                </c:pt>
              </c:numCache>
            </c:numRef>
          </c:val>
          <c:smooth val="0"/>
          <c:extLst>
            <c:ext xmlns:c16="http://schemas.microsoft.com/office/drawing/2014/chart" uri="{C3380CC4-5D6E-409C-BE32-E72D297353CC}">
              <c16:uniqueId val="{00000007-47F4-4EF5-A352-AF8878FAEB19}"/>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8941711388613844"/>
          <c:y val="2.155172413793103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1830865034550096"/>
          <c:y val="5.7109184089057831E-2"/>
          <c:w val="0.71135139817684345"/>
          <c:h val="0.76970676079283196"/>
        </c:manualLayout>
      </c:layout>
      <c:lineChart>
        <c:grouping val="standard"/>
        <c:varyColors val="0"/>
        <c:ser>
          <c:idx val="0"/>
          <c:order val="0"/>
          <c:tx>
            <c:strRef>
              <c:f>'KJ 2020'!$B$62</c:f>
              <c:strCache>
                <c:ptCount val="1"/>
                <c:pt idx="0">
                  <c:v>Verkauf für Nahrungszwecke 2020</c:v>
                </c:pt>
              </c:strCache>
            </c:strRef>
          </c:tx>
          <c:spPr>
            <a:ln w="28575" cap="rnd">
              <a:solidFill>
                <a:schemeClr val="accent3">
                  <a:lumMod val="50000"/>
                </a:schemeClr>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2020'!$E$62:$P$62</c:f>
              <c:numCache>
                <c:formatCode>General</c:formatCode>
                <c:ptCount val="12"/>
                <c:pt idx="0" formatCode="0.0">
                  <c:v>185.13</c:v>
                </c:pt>
                <c:pt idx="1">
                  <c:v>174.03</c:v>
                </c:pt>
                <c:pt idx="2">
                  <c:v>178.733</c:v>
                </c:pt>
                <c:pt idx="3">
                  <c:v>154.62799999999999</c:v>
                </c:pt>
                <c:pt idx="4">
                  <c:v>152.27800000000002</c:v>
                </c:pt>
                <c:pt idx="5">
                  <c:v>164.04899999999998</c:v>
                </c:pt>
                <c:pt idx="6">
                  <c:v>168.411</c:v>
                </c:pt>
                <c:pt idx="7">
                  <c:v>181.66699999999997</c:v>
                </c:pt>
                <c:pt idx="8">
                  <c:v>187.40800000000002</c:v>
                </c:pt>
                <c:pt idx="9">
                  <c:v>209.83699999999999</c:v>
                </c:pt>
                <c:pt idx="10">
                  <c:v>183.59399999999999</c:v>
                </c:pt>
                <c:pt idx="11">
                  <c:v>233.143</c:v>
                </c:pt>
              </c:numCache>
            </c:numRef>
          </c:val>
          <c:smooth val="0"/>
          <c:extLst>
            <c:ext xmlns:c16="http://schemas.microsoft.com/office/drawing/2014/chart" uri="{C3380CC4-5D6E-409C-BE32-E72D297353CC}">
              <c16:uniqueId val="{00000000-B7F9-4835-A176-867AA01BCECA}"/>
            </c:ext>
          </c:extLst>
        </c:ser>
        <c:ser>
          <c:idx val="1"/>
          <c:order val="1"/>
          <c:tx>
            <c:strRef>
              <c:f>'KJ 2020'!$B$63</c:f>
              <c:strCache>
                <c:ptCount val="1"/>
                <c:pt idx="0">
                  <c:v>Verkauf für Nahrungszwecke 2019</c:v>
                </c:pt>
              </c:strCache>
            </c:strRef>
          </c:tx>
          <c:spPr>
            <a:ln w="28575" cap="rnd">
              <a:solidFill>
                <a:srgbClr val="92D050"/>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2019'!$E$62:$P$62</c:f>
              <c:numCache>
                <c:formatCode>General</c:formatCode>
                <c:ptCount val="12"/>
                <c:pt idx="0" formatCode="0.0">
                  <c:v>219.726</c:v>
                </c:pt>
                <c:pt idx="1">
                  <c:v>194.90300000000002</c:v>
                </c:pt>
                <c:pt idx="2">
                  <c:v>197.14699999999999</c:v>
                </c:pt>
                <c:pt idx="3">
                  <c:v>194.02100000000002</c:v>
                </c:pt>
                <c:pt idx="4">
                  <c:v>197.26</c:v>
                </c:pt>
                <c:pt idx="5">
                  <c:v>163.63200000000001</c:v>
                </c:pt>
                <c:pt idx="6">
                  <c:v>192.405</c:v>
                </c:pt>
                <c:pt idx="7">
                  <c:v>201.15600000000001</c:v>
                </c:pt>
                <c:pt idx="8">
                  <c:v>143.13900000000001</c:v>
                </c:pt>
                <c:pt idx="9">
                  <c:v>152.29300000000001</c:v>
                </c:pt>
                <c:pt idx="10">
                  <c:v>145.85300000000001</c:v>
                </c:pt>
                <c:pt idx="11">
                  <c:v>177.59699999999998</c:v>
                </c:pt>
              </c:numCache>
            </c:numRef>
          </c:val>
          <c:smooth val="0"/>
          <c:extLst>
            <c:ext xmlns:c16="http://schemas.microsoft.com/office/drawing/2014/chart" uri="{C3380CC4-5D6E-409C-BE32-E72D297353CC}">
              <c16:uniqueId val="{00000001-B7F9-4835-A176-867AA01BCECA}"/>
            </c:ext>
          </c:extLst>
        </c:ser>
        <c:ser>
          <c:idx val="2"/>
          <c:order val="2"/>
          <c:tx>
            <c:strRef>
              <c:f>'KJ 2020'!$B$64</c:f>
              <c:strCache>
                <c:ptCount val="1"/>
                <c:pt idx="0">
                  <c:v>Verkauf für Futterzwecke 2020</c:v>
                </c:pt>
              </c:strCache>
            </c:strRef>
          </c:tx>
          <c:spPr>
            <a:ln w="28575" cap="rnd">
              <a:solidFill>
                <a:srgbClr val="663300"/>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2020'!$E$64:$P$64</c:f>
              <c:numCache>
                <c:formatCode>0.0</c:formatCode>
                <c:ptCount val="12"/>
                <c:pt idx="0">
                  <c:v>3.472</c:v>
                </c:pt>
                <c:pt idx="1">
                  <c:v>2.9740000000000002</c:v>
                </c:pt>
                <c:pt idx="2">
                  <c:v>3.9910000000000001</c:v>
                </c:pt>
                <c:pt idx="3">
                  <c:v>5.016</c:v>
                </c:pt>
                <c:pt idx="4">
                  <c:v>3.153</c:v>
                </c:pt>
                <c:pt idx="5">
                  <c:v>3.165</c:v>
                </c:pt>
                <c:pt idx="6">
                  <c:v>4.0289999999999999</c:v>
                </c:pt>
                <c:pt idx="7">
                  <c:v>3.694</c:v>
                </c:pt>
                <c:pt idx="8">
                  <c:v>4.069</c:v>
                </c:pt>
                <c:pt idx="9">
                  <c:v>3.8090000000000002</c:v>
                </c:pt>
                <c:pt idx="10">
                  <c:v>4.2910000000000004</c:v>
                </c:pt>
                <c:pt idx="11">
                  <c:v>12.226000000000001</c:v>
                </c:pt>
              </c:numCache>
            </c:numRef>
          </c:val>
          <c:smooth val="0"/>
          <c:extLst>
            <c:ext xmlns:c16="http://schemas.microsoft.com/office/drawing/2014/chart" uri="{C3380CC4-5D6E-409C-BE32-E72D297353CC}">
              <c16:uniqueId val="{00000002-B7F9-4835-A176-867AA01BCECA}"/>
            </c:ext>
          </c:extLst>
        </c:ser>
        <c:ser>
          <c:idx val="3"/>
          <c:order val="3"/>
          <c:tx>
            <c:strRef>
              <c:f>'KJ 2020'!$B$65</c:f>
              <c:strCache>
                <c:ptCount val="1"/>
                <c:pt idx="0">
                  <c:v>Verkauf für Futterzwecke 2019</c:v>
                </c:pt>
              </c:strCache>
            </c:strRef>
          </c:tx>
          <c:spPr>
            <a:ln w="28575" cap="rnd">
              <a:solidFill>
                <a:srgbClr val="D2AB84"/>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2020'!$E$65:$P$65</c:f>
              <c:numCache>
                <c:formatCode>0.0</c:formatCode>
                <c:ptCount val="12"/>
                <c:pt idx="0">
                  <c:v>2.99</c:v>
                </c:pt>
                <c:pt idx="1">
                  <c:v>2.3069999999999999</c:v>
                </c:pt>
                <c:pt idx="2">
                  <c:v>3.6480000000000001</c:v>
                </c:pt>
                <c:pt idx="3">
                  <c:v>2.3079999999999998</c:v>
                </c:pt>
                <c:pt idx="4">
                  <c:v>3.9729999999999999</c:v>
                </c:pt>
                <c:pt idx="5">
                  <c:v>1.861</c:v>
                </c:pt>
                <c:pt idx="6">
                  <c:v>2.9489999999999998</c:v>
                </c:pt>
                <c:pt idx="7">
                  <c:v>3.6859999999999999</c:v>
                </c:pt>
                <c:pt idx="8">
                  <c:v>3.0030000000000001</c:v>
                </c:pt>
                <c:pt idx="9">
                  <c:v>3.206</c:v>
                </c:pt>
                <c:pt idx="10">
                  <c:v>2.4350000000000001</c:v>
                </c:pt>
                <c:pt idx="11">
                  <c:v>10.945</c:v>
                </c:pt>
              </c:numCache>
            </c:numRef>
          </c:val>
          <c:smooth val="0"/>
          <c:extLst>
            <c:ext xmlns:c16="http://schemas.microsoft.com/office/drawing/2014/chart" uri="{C3380CC4-5D6E-409C-BE32-E72D297353CC}">
              <c16:uniqueId val="{00000003-B7F9-4835-A176-867AA01BCECA}"/>
            </c:ext>
          </c:extLst>
        </c:ser>
        <c:ser>
          <c:idx val="4"/>
          <c:order val="4"/>
          <c:tx>
            <c:strRef>
              <c:f>'KJ 2020'!$B$66</c:f>
              <c:strCache>
                <c:ptCount val="1"/>
                <c:pt idx="0">
                  <c:v>Verkauf für technische und chemische Zwecke 2020</c:v>
                </c:pt>
              </c:strCache>
            </c:strRef>
          </c:tx>
          <c:spPr>
            <a:ln w="28575" cap="rnd">
              <a:solidFill>
                <a:srgbClr val="FF0000"/>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2020'!$E$66:$O$66</c:f>
              <c:numCache>
                <c:formatCode>0.0</c:formatCode>
                <c:ptCount val="11"/>
                <c:pt idx="0">
                  <c:v>106.56399999999999</c:v>
                </c:pt>
                <c:pt idx="1">
                  <c:v>107.113</c:v>
                </c:pt>
                <c:pt idx="2">
                  <c:v>82.781000000000006</c:v>
                </c:pt>
                <c:pt idx="3">
                  <c:v>97.966000000000008</c:v>
                </c:pt>
                <c:pt idx="4">
                  <c:v>88.445999999999998</c:v>
                </c:pt>
                <c:pt idx="5">
                  <c:v>103.664</c:v>
                </c:pt>
                <c:pt idx="6">
                  <c:v>108.22800000000001</c:v>
                </c:pt>
                <c:pt idx="7">
                  <c:v>104.476</c:v>
                </c:pt>
                <c:pt idx="8">
                  <c:v>106.614</c:v>
                </c:pt>
                <c:pt idx="9">
                  <c:v>106.224</c:v>
                </c:pt>
                <c:pt idx="10">
                  <c:v>101.29300000000001</c:v>
                </c:pt>
              </c:numCache>
            </c:numRef>
          </c:val>
          <c:smooth val="0"/>
          <c:extLst>
            <c:ext xmlns:c16="http://schemas.microsoft.com/office/drawing/2014/chart" uri="{C3380CC4-5D6E-409C-BE32-E72D297353CC}">
              <c16:uniqueId val="{00000004-B7F9-4835-A176-867AA01BCECA}"/>
            </c:ext>
          </c:extLst>
        </c:ser>
        <c:ser>
          <c:idx val="5"/>
          <c:order val="5"/>
          <c:tx>
            <c:strRef>
              <c:f>'KJ 2020'!$B$67</c:f>
              <c:strCache>
                <c:ptCount val="1"/>
                <c:pt idx="0">
                  <c:v>Verkauf für technische und chemische Zwecke 2019</c:v>
                </c:pt>
              </c:strCache>
            </c:strRef>
          </c:tx>
          <c:spPr>
            <a:ln w="28575" cap="rnd">
              <a:solidFill>
                <a:schemeClr val="accent6">
                  <a:lumMod val="75000"/>
                </a:schemeClr>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2019'!$E$66:$P$66</c:f>
              <c:numCache>
                <c:formatCode>0.0</c:formatCode>
                <c:ptCount val="12"/>
                <c:pt idx="0">
                  <c:v>111.05099999999999</c:v>
                </c:pt>
                <c:pt idx="1">
                  <c:v>97.325000000000003</c:v>
                </c:pt>
                <c:pt idx="2">
                  <c:v>110.678</c:v>
                </c:pt>
                <c:pt idx="3">
                  <c:v>72.293000000000006</c:v>
                </c:pt>
                <c:pt idx="4">
                  <c:v>95.707999999999998</c:v>
                </c:pt>
                <c:pt idx="5">
                  <c:v>77.778999999999996</c:v>
                </c:pt>
                <c:pt idx="6">
                  <c:v>94.623999999999995</c:v>
                </c:pt>
                <c:pt idx="7">
                  <c:v>82.329000000000008</c:v>
                </c:pt>
                <c:pt idx="8">
                  <c:v>86.046999999999997</c:v>
                </c:pt>
                <c:pt idx="9">
                  <c:v>84.806999999999988</c:v>
                </c:pt>
                <c:pt idx="10">
                  <c:v>96.080999999999989</c:v>
                </c:pt>
                <c:pt idx="11">
                  <c:v>92.352999999999994</c:v>
                </c:pt>
              </c:numCache>
            </c:numRef>
          </c:val>
          <c:smooth val="0"/>
          <c:extLst>
            <c:ext xmlns:c16="http://schemas.microsoft.com/office/drawing/2014/chart" uri="{C3380CC4-5D6E-409C-BE32-E72D297353CC}">
              <c16:uniqueId val="{00000005-B7F9-4835-A176-867AA01BCECA}"/>
            </c:ext>
          </c:extLst>
        </c:ser>
        <c:ser>
          <c:idx val="6"/>
          <c:order val="6"/>
          <c:tx>
            <c:strRef>
              <c:f>'KJ 2020'!$B$68</c:f>
              <c:strCache>
                <c:ptCount val="1"/>
                <c:pt idx="0">
                  <c:v>Verkauf zu Zwecken der Energiegewinnung 2020</c:v>
                </c:pt>
              </c:strCache>
            </c:strRef>
          </c:tx>
          <c:spPr>
            <a:ln w="28575" cap="rnd">
              <a:solidFill>
                <a:schemeClr val="tx2">
                  <a:lumMod val="75000"/>
                </a:schemeClr>
              </a:solidFill>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2020'!$E$68:$F$68</c:f>
              <c:numCache>
                <c:formatCode>0.0</c:formatCode>
                <c:ptCount val="2"/>
                <c:pt idx="0">
                  <c:v>111.307</c:v>
                </c:pt>
                <c:pt idx="1">
                  <c:v>95.867000000000004</c:v>
                </c:pt>
              </c:numCache>
            </c:numRef>
          </c:val>
          <c:smooth val="0"/>
          <c:extLst>
            <c:ext xmlns:c16="http://schemas.microsoft.com/office/drawing/2014/chart" uri="{C3380CC4-5D6E-409C-BE32-E72D297353CC}">
              <c16:uniqueId val="{00000006-B7F9-4835-A176-867AA01BCECA}"/>
            </c:ext>
          </c:extLst>
        </c:ser>
        <c:ser>
          <c:idx val="7"/>
          <c:order val="7"/>
          <c:tx>
            <c:strRef>
              <c:f>'KJ 2020'!$B$69</c:f>
              <c:strCache>
                <c:ptCount val="1"/>
                <c:pt idx="0">
                  <c:v>Verkauf zu Zwecken der Energiegewinnung 2019</c:v>
                </c:pt>
              </c:strCache>
            </c:strRef>
          </c:tx>
          <c:spPr>
            <a:ln w="28575" cap="rnd">
              <a:solidFill>
                <a:schemeClr val="tx2">
                  <a:lumMod val="60000"/>
                  <a:lumOff val="40000"/>
                </a:schemeClr>
              </a:solidFill>
              <a:prstDash val="dash"/>
              <a:round/>
            </a:ln>
            <a:effectLst/>
          </c:spPr>
          <c:marker>
            <c:symbol val="none"/>
          </c:marker>
          <c:cat>
            <c:strRef>
              <c:f>'KJ 2019'!$E$12:$P$13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2019'!$E$68:$P$68</c:f>
              <c:numCache>
                <c:formatCode>0.0</c:formatCode>
                <c:ptCount val="12"/>
                <c:pt idx="0">
                  <c:v>89.159000000000006</c:v>
                </c:pt>
                <c:pt idx="1">
                  <c:v>85.18</c:v>
                </c:pt>
                <c:pt idx="2">
                  <c:v>97.24</c:v>
                </c:pt>
                <c:pt idx="3">
                  <c:v>86.679000000000002</c:v>
                </c:pt>
                <c:pt idx="4">
                  <c:v>89.45</c:v>
                </c:pt>
                <c:pt idx="5">
                  <c:v>80.838999999999999</c:v>
                </c:pt>
                <c:pt idx="6">
                  <c:v>81.228999999999999</c:v>
                </c:pt>
                <c:pt idx="7">
                  <c:v>92.816000000000003</c:v>
                </c:pt>
                <c:pt idx="8">
                  <c:v>102.27500000000001</c:v>
                </c:pt>
                <c:pt idx="9">
                  <c:v>95.7</c:v>
                </c:pt>
                <c:pt idx="10">
                  <c:v>94.186999999999998</c:v>
                </c:pt>
                <c:pt idx="11">
                  <c:v>109.884</c:v>
                </c:pt>
              </c:numCache>
            </c:numRef>
          </c:val>
          <c:smooth val="0"/>
          <c:extLst>
            <c:ext xmlns:c16="http://schemas.microsoft.com/office/drawing/2014/chart" uri="{C3380CC4-5D6E-409C-BE32-E72D297353CC}">
              <c16:uniqueId val="{00000007-B7F9-4835-A176-867AA01BCECA}"/>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4.4326263209312815E-2"/>
          <c:y val="0.86585324463752378"/>
          <c:w val="0.91204253409210556"/>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866185744076674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1406638874770872"/>
          <c:y val="4.2022977192506111E-2"/>
          <c:w val="0.70993735640434552"/>
          <c:h val="0.78263779527559052"/>
        </c:manualLayout>
      </c:layout>
      <c:lineChart>
        <c:grouping val="standard"/>
        <c:varyColors val="0"/>
        <c:ser>
          <c:idx val="0"/>
          <c:order val="0"/>
          <c:tx>
            <c:strRef>
              <c:f>'KJ 2021'!$B$62</c:f>
              <c:strCache>
                <c:ptCount val="1"/>
                <c:pt idx="0">
                  <c:v>Verkauf für Nahrungszwecke 2021</c:v>
                </c:pt>
              </c:strCache>
            </c:strRef>
          </c:tx>
          <c:spPr>
            <a:ln w="28575" cap="rnd">
              <a:solidFill>
                <a:schemeClr val="accent3">
                  <a:lumMod val="50000"/>
                </a:schemeClr>
              </a:solidFill>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2021'!$E$62:$P$62</c:f>
              <c:numCache>
                <c:formatCode>General</c:formatCode>
                <c:ptCount val="12"/>
                <c:pt idx="0" formatCode="0.0">
                  <c:v>173.929</c:v>
                </c:pt>
                <c:pt idx="1">
                  <c:v>151.26300000000001</c:v>
                </c:pt>
                <c:pt idx="2">
                  <c:v>200.73399999999998</c:v>
                </c:pt>
                <c:pt idx="3">
                  <c:v>167.209</c:v>
                </c:pt>
                <c:pt idx="4">
                  <c:v>187.93</c:v>
                </c:pt>
                <c:pt idx="5">
                  <c:v>177.036</c:v>
                </c:pt>
                <c:pt idx="6">
                  <c:v>185.97199999999998</c:v>
                </c:pt>
                <c:pt idx="7">
                  <c:v>195.18599999999998</c:v>
                </c:pt>
                <c:pt idx="8">
                  <c:v>169.32300000000001</c:v>
                </c:pt>
                <c:pt idx="9">
                  <c:v>190.84899999999999</c:v>
                </c:pt>
                <c:pt idx="10" formatCode="0.0">
                  <c:v>192.935</c:v>
                </c:pt>
                <c:pt idx="11" formatCode="0.0">
                  <c:v>226.04300000000001</c:v>
                </c:pt>
              </c:numCache>
            </c:numRef>
          </c:val>
          <c:smooth val="0"/>
          <c:extLst>
            <c:ext xmlns:c16="http://schemas.microsoft.com/office/drawing/2014/chart" uri="{C3380CC4-5D6E-409C-BE32-E72D297353CC}">
              <c16:uniqueId val="{00000000-E93C-4F64-B5C8-79DD9D7F6158}"/>
            </c:ext>
          </c:extLst>
        </c:ser>
        <c:ser>
          <c:idx val="1"/>
          <c:order val="1"/>
          <c:tx>
            <c:strRef>
              <c:f>'KJ 2021'!$B$63</c:f>
              <c:strCache>
                <c:ptCount val="1"/>
                <c:pt idx="0">
                  <c:v>Verkauf für Nahrungszwecke 2020</c:v>
                </c:pt>
              </c:strCache>
            </c:strRef>
          </c:tx>
          <c:spPr>
            <a:ln w="28575" cap="rnd">
              <a:solidFill>
                <a:srgbClr val="92D050"/>
              </a:solidFill>
              <a:prstDash val="dash"/>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2021'!$E$63:$P$63</c:f>
              <c:numCache>
                <c:formatCode>0.0</c:formatCode>
                <c:ptCount val="12"/>
                <c:pt idx="0">
                  <c:v>185.13</c:v>
                </c:pt>
                <c:pt idx="1">
                  <c:v>174.03</c:v>
                </c:pt>
                <c:pt idx="2">
                  <c:v>178.733</c:v>
                </c:pt>
                <c:pt idx="3">
                  <c:v>154.62799999999999</c:v>
                </c:pt>
                <c:pt idx="4">
                  <c:v>152.27800000000002</c:v>
                </c:pt>
                <c:pt idx="5">
                  <c:v>164.04899999999998</c:v>
                </c:pt>
                <c:pt idx="6">
                  <c:v>168.411</c:v>
                </c:pt>
                <c:pt idx="7">
                  <c:v>181.66699999999997</c:v>
                </c:pt>
                <c:pt idx="8">
                  <c:v>187.40800000000002</c:v>
                </c:pt>
                <c:pt idx="9">
                  <c:v>209.83699999999999</c:v>
                </c:pt>
                <c:pt idx="10">
                  <c:v>183.59399999999999</c:v>
                </c:pt>
                <c:pt idx="11">
                  <c:v>233.143</c:v>
                </c:pt>
              </c:numCache>
            </c:numRef>
          </c:val>
          <c:smooth val="0"/>
          <c:extLst>
            <c:ext xmlns:c16="http://schemas.microsoft.com/office/drawing/2014/chart" uri="{C3380CC4-5D6E-409C-BE32-E72D297353CC}">
              <c16:uniqueId val="{00000001-E93C-4F64-B5C8-79DD9D7F6158}"/>
            </c:ext>
          </c:extLst>
        </c:ser>
        <c:ser>
          <c:idx val="2"/>
          <c:order val="2"/>
          <c:tx>
            <c:strRef>
              <c:f>'KJ 2021'!$B$64</c:f>
              <c:strCache>
                <c:ptCount val="1"/>
                <c:pt idx="0">
                  <c:v>Verkauf für Futterzwecke 2021</c:v>
                </c:pt>
              </c:strCache>
            </c:strRef>
          </c:tx>
          <c:spPr>
            <a:ln w="28575" cap="rnd">
              <a:solidFill>
                <a:srgbClr val="663300"/>
              </a:solidFill>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2021'!$E$64:$P$64</c:f>
              <c:numCache>
                <c:formatCode>0.0</c:formatCode>
                <c:ptCount val="12"/>
                <c:pt idx="0">
                  <c:v>0</c:v>
                </c:pt>
                <c:pt idx="1">
                  <c:v>4.1840000000000002</c:v>
                </c:pt>
                <c:pt idx="2">
                  <c:v>4.4820000000000002</c:v>
                </c:pt>
                <c:pt idx="3">
                  <c:v>3.0880000000000001</c:v>
                </c:pt>
                <c:pt idx="4">
                  <c:v>4.1029999999999998</c:v>
                </c:pt>
                <c:pt idx="5">
                  <c:v>4.2039999999999997</c:v>
                </c:pt>
                <c:pt idx="6">
                  <c:v>3.8</c:v>
                </c:pt>
                <c:pt idx="7">
                  <c:v>3.149</c:v>
                </c:pt>
                <c:pt idx="8">
                  <c:v>3.3439999999999999</c:v>
                </c:pt>
                <c:pt idx="9">
                  <c:v>3.5489999999999999</c:v>
                </c:pt>
                <c:pt idx="10">
                  <c:v>2.835</c:v>
                </c:pt>
                <c:pt idx="11">
                  <c:v>8.9890000000000008</c:v>
                </c:pt>
              </c:numCache>
            </c:numRef>
          </c:val>
          <c:smooth val="0"/>
          <c:extLst>
            <c:ext xmlns:c16="http://schemas.microsoft.com/office/drawing/2014/chart" uri="{C3380CC4-5D6E-409C-BE32-E72D297353CC}">
              <c16:uniqueId val="{00000002-E93C-4F64-B5C8-79DD9D7F6158}"/>
            </c:ext>
          </c:extLst>
        </c:ser>
        <c:ser>
          <c:idx val="3"/>
          <c:order val="3"/>
          <c:tx>
            <c:strRef>
              <c:f>'KJ 2021'!$B$65</c:f>
              <c:strCache>
                <c:ptCount val="1"/>
                <c:pt idx="0">
                  <c:v>Verkauf für Futterzwecke 2020</c:v>
                </c:pt>
              </c:strCache>
            </c:strRef>
          </c:tx>
          <c:spPr>
            <a:ln w="28575" cap="rnd">
              <a:solidFill>
                <a:srgbClr val="D2AB84"/>
              </a:solidFill>
              <a:prstDash val="dash"/>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2021'!$E$65:$P$65</c:f>
              <c:numCache>
                <c:formatCode>0.0</c:formatCode>
                <c:ptCount val="12"/>
                <c:pt idx="0">
                  <c:v>3.472</c:v>
                </c:pt>
                <c:pt idx="1">
                  <c:v>2.9740000000000002</c:v>
                </c:pt>
                <c:pt idx="2">
                  <c:v>3.9910000000000001</c:v>
                </c:pt>
                <c:pt idx="3">
                  <c:v>5.016</c:v>
                </c:pt>
                <c:pt idx="4">
                  <c:v>3.153</c:v>
                </c:pt>
                <c:pt idx="5">
                  <c:v>3.165</c:v>
                </c:pt>
                <c:pt idx="6">
                  <c:v>4.0289999999999999</c:v>
                </c:pt>
                <c:pt idx="7">
                  <c:v>3.694</c:v>
                </c:pt>
                <c:pt idx="8">
                  <c:v>4.069</c:v>
                </c:pt>
                <c:pt idx="9">
                  <c:v>3.8090000000000002</c:v>
                </c:pt>
                <c:pt idx="10">
                  <c:v>4.2910000000000004</c:v>
                </c:pt>
                <c:pt idx="11">
                  <c:v>12.226000000000001</c:v>
                </c:pt>
              </c:numCache>
            </c:numRef>
          </c:val>
          <c:smooth val="0"/>
          <c:extLst>
            <c:ext xmlns:c16="http://schemas.microsoft.com/office/drawing/2014/chart" uri="{C3380CC4-5D6E-409C-BE32-E72D297353CC}">
              <c16:uniqueId val="{00000003-E93C-4F64-B5C8-79DD9D7F6158}"/>
            </c:ext>
          </c:extLst>
        </c:ser>
        <c:ser>
          <c:idx val="4"/>
          <c:order val="4"/>
          <c:tx>
            <c:strRef>
              <c:f>'KJ 2021'!$B$66</c:f>
              <c:strCache>
                <c:ptCount val="1"/>
                <c:pt idx="0">
                  <c:v>Verkauf für technische und chemische Zwecke 2021</c:v>
                </c:pt>
              </c:strCache>
            </c:strRef>
          </c:tx>
          <c:spPr>
            <a:ln w="28575" cap="rnd">
              <a:solidFill>
                <a:srgbClr val="FF0000"/>
              </a:solidFill>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2021'!$E$66:$J$66,'KJ 2021'!$L$66:$P$66)</c:f>
              <c:numCache>
                <c:formatCode>0.0</c:formatCode>
                <c:ptCount val="11"/>
                <c:pt idx="0">
                  <c:v>118.67</c:v>
                </c:pt>
                <c:pt idx="1">
                  <c:v>107.173</c:v>
                </c:pt>
                <c:pt idx="2">
                  <c:v>123.709</c:v>
                </c:pt>
                <c:pt idx="3">
                  <c:v>111.76599999999999</c:v>
                </c:pt>
                <c:pt idx="4">
                  <c:v>111.846</c:v>
                </c:pt>
                <c:pt idx="5">
                  <c:v>65.106000000000009</c:v>
                </c:pt>
                <c:pt idx="6">
                  <c:v>112.69999999999999</c:v>
                </c:pt>
                <c:pt idx="7">
                  <c:v>117.813</c:v>
                </c:pt>
                <c:pt idx="8">
                  <c:v>112.46699999999998</c:v>
                </c:pt>
                <c:pt idx="9">
                  <c:v>109.643</c:v>
                </c:pt>
                <c:pt idx="10">
                  <c:v>105.71299999999999</c:v>
                </c:pt>
              </c:numCache>
            </c:numRef>
          </c:val>
          <c:smooth val="0"/>
          <c:extLst>
            <c:ext xmlns:c16="http://schemas.microsoft.com/office/drawing/2014/chart" uri="{C3380CC4-5D6E-409C-BE32-E72D297353CC}">
              <c16:uniqueId val="{00000004-E93C-4F64-B5C8-79DD9D7F6158}"/>
            </c:ext>
          </c:extLst>
        </c:ser>
        <c:ser>
          <c:idx val="5"/>
          <c:order val="5"/>
          <c:tx>
            <c:strRef>
              <c:f>'KJ 2021'!$B$67</c:f>
              <c:strCache>
                <c:ptCount val="1"/>
                <c:pt idx="0">
                  <c:v>Verkauf für technische und chemische Zwecke 2020</c:v>
                </c:pt>
              </c:strCache>
            </c:strRef>
          </c:tx>
          <c:spPr>
            <a:ln w="28575" cap="rnd">
              <a:solidFill>
                <a:schemeClr val="accent6">
                  <a:lumMod val="75000"/>
                </a:schemeClr>
              </a:solidFill>
              <a:prstDash val="dash"/>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2021'!$E$67:$O$67</c:f>
              <c:numCache>
                <c:formatCode>0.0</c:formatCode>
                <c:ptCount val="11"/>
                <c:pt idx="0">
                  <c:v>106.56399999999999</c:v>
                </c:pt>
                <c:pt idx="1">
                  <c:v>107.113</c:v>
                </c:pt>
                <c:pt idx="2">
                  <c:v>82.781000000000006</c:v>
                </c:pt>
                <c:pt idx="3">
                  <c:v>97.966000000000008</c:v>
                </c:pt>
                <c:pt idx="4">
                  <c:v>88.445999999999998</c:v>
                </c:pt>
                <c:pt idx="5">
                  <c:v>103.664</c:v>
                </c:pt>
                <c:pt idx="6">
                  <c:v>108.22800000000001</c:v>
                </c:pt>
                <c:pt idx="7">
                  <c:v>104.476</c:v>
                </c:pt>
                <c:pt idx="8">
                  <c:v>106.614</c:v>
                </c:pt>
                <c:pt idx="9">
                  <c:v>106.224</c:v>
                </c:pt>
                <c:pt idx="10">
                  <c:v>101.29300000000001</c:v>
                </c:pt>
              </c:numCache>
            </c:numRef>
          </c:val>
          <c:smooth val="0"/>
          <c:extLst>
            <c:ext xmlns:c16="http://schemas.microsoft.com/office/drawing/2014/chart" uri="{C3380CC4-5D6E-409C-BE32-E72D297353CC}">
              <c16:uniqueId val="{00000005-E93C-4F64-B5C8-79DD9D7F6158}"/>
            </c:ext>
          </c:extLst>
        </c:ser>
        <c:ser>
          <c:idx val="6"/>
          <c:order val="6"/>
          <c:tx>
            <c:strRef>
              <c:f>'KJ 2021'!$B$68</c:f>
              <c:strCache>
                <c:ptCount val="1"/>
                <c:pt idx="0">
                  <c:v>Verkauf zu Zwecken der Energiegewinnung 2021</c:v>
                </c:pt>
              </c:strCache>
            </c:strRef>
          </c:tx>
          <c:spPr>
            <a:ln w="28575" cap="rnd">
              <a:solidFill>
                <a:schemeClr val="tx2">
                  <a:lumMod val="75000"/>
                </a:schemeClr>
              </a:solidFill>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2021'!$E$68:$P$68</c:f>
              <c:numCache>
                <c:formatCode>0.0</c:formatCode>
                <c:ptCount val="12"/>
                <c:pt idx="0">
                  <c:v>114.226</c:v>
                </c:pt>
                <c:pt idx="1">
                  <c:v>92.697000000000003</c:v>
                </c:pt>
                <c:pt idx="2">
                  <c:v>112.435</c:v>
                </c:pt>
                <c:pt idx="3">
                  <c:v>109.42100000000001</c:v>
                </c:pt>
                <c:pt idx="4">
                  <c:v>112.648</c:v>
                </c:pt>
                <c:pt idx="5">
                  <c:v>99.366</c:v>
                </c:pt>
                <c:pt idx="6">
                  <c:v>85.137</c:v>
                </c:pt>
                <c:pt idx="7">
                  <c:v>109.217</c:v>
                </c:pt>
                <c:pt idx="8">
                  <c:v>96.349000000000004</c:v>
                </c:pt>
                <c:pt idx="9">
                  <c:v>113.19799999999999</c:v>
                </c:pt>
                <c:pt idx="10">
                  <c:v>115.74299999999999</c:v>
                </c:pt>
                <c:pt idx="11">
                  <c:v>123.369</c:v>
                </c:pt>
              </c:numCache>
            </c:numRef>
          </c:val>
          <c:smooth val="0"/>
          <c:extLst>
            <c:ext xmlns:c16="http://schemas.microsoft.com/office/drawing/2014/chart" uri="{C3380CC4-5D6E-409C-BE32-E72D297353CC}">
              <c16:uniqueId val="{00000006-E93C-4F64-B5C8-79DD9D7F6158}"/>
            </c:ext>
          </c:extLst>
        </c:ser>
        <c:ser>
          <c:idx val="7"/>
          <c:order val="7"/>
          <c:tx>
            <c:strRef>
              <c:f>'KJ 2021'!$B$69</c:f>
              <c:strCache>
                <c:ptCount val="1"/>
                <c:pt idx="0">
                  <c:v>Verkauf zu Zwecken der Energiegewinnung 2020</c:v>
                </c:pt>
              </c:strCache>
            </c:strRef>
          </c:tx>
          <c:spPr>
            <a:ln w="28575" cap="rnd">
              <a:solidFill>
                <a:schemeClr val="tx2">
                  <a:lumMod val="60000"/>
                  <a:lumOff val="40000"/>
                </a:schemeClr>
              </a:solidFill>
              <a:prstDash val="dash"/>
              <a:round/>
            </a:ln>
            <a:effectLst/>
          </c:spPr>
          <c:marker>
            <c:symbol val="none"/>
          </c:marker>
          <c:cat>
            <c:strRef>
              <c:f>'KJ 2020'!$E$12:$P$13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2021'!$E$69:$F$69</c:f>
              <c:numCache>
                <c:formatCode>0.0</c:formatCode>
                <c:ptCount val="2"/>
                <c:pt idx="0">
                  <c:v>111.307</c:v>
                </c:pt>
                <c:pt idx="1">
                  <c:v>95.867000000000004</c:v>
                </c:pt>
              </c:numCache>
            </c:numRef>
          </c:val>
          <c:smooth val="0"/>
          <c:extLst>
            <c:ext xmlns:c16="http://schemas.microsoft.com/office/drawing/2014/chart" uri="{C3380CC4-5D6E-409C-BE32-E72D297353CC}">
              <c16:uniqueId val="{00000007-E93C-4F64-B5C8-79DD9D7F6158}"/>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4.4326263209312815E-2"/>
          <c:y val="0.86369807222373063"/>
          <c:w val="0.95519545645803505"/>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666407497056027"/>
          <c:y val="1.28617363344051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2205756061270716"/>
          <c:y val="5.2741052063025887E-2"/>
          <c:w val="0.70993735640434552"/>
          <c:h val="0.78263779527559052"/>
        </c:manualLayout>
      </c:layout>
      <c:lineChart>
        <c:grouping val="standard"/>
        <c:varyColors val="0"/>
        <c:ser>
          <c:idx val="0"/>
          <c:order val="0"/>
          <c:tx>
            <c:strRef>
              <c:f>'KJ 2022'!$B$62</c:f>
              <c:strCache>
                <c:ptCount val="1"/>
                <c:pt idx="0">
                  <c:v>Verkauf für Nahrungszwecke 2022</c:v>
                </c:pt>
              </c:strCache>
            </c:strRef>
          </c:tx>
          <c:spPr>
            <a:ln w="28575" cap="rnd">
              <a:solidFill>
                <a:schemeClr val="accent3">
                  <a:lumMod val="50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2022'!$E$62:$P$62</c:f>
              <c:numCache>
                <c:formatCode>0.0</c:formatCode>
                <c:ptCount val="12"/>
                <c:pt idx="0">
                  <c:v>181.916</c:v>
                </c:pt>
                <c:pt idx="1">
                  <c:v>170.999</c:v>
                </c:pt>
                <c:pt idx="2">
                  <c:v>211.137</c:v>
                </c:pt>
                <c:pt idx="3">
                  <c:v>168.64499999999998</c:v>
                </c:pt>
                <c:pt idx="4">
                  <c:v>186.946</c:v>
                </c:pt>
                <c:pt idx="5">
                  <c:v>165.596</c:v>
                </c:pt>
                <c:pt idx="6">
                  <c:v>160.83799999999999</c:v>
                </c:pt>
                <c:pt idx="7">
                  <c:v>169.19200000000001</c:v>
                </c:pt>
                <c:pt idx="8">
                  <c:v>178.03</c:v>
                </c:pt>
                <c:pt idx="9">
                  <c:v>183.864</c:v>
                </c:pt>
                <c:pt idx="10">
                  <c:v>192.97800000000001</c:v>
                </c:pt>
                <c:pt idx="11">
                  <c:v>205.87</c:v>
                </c:pt>
              </c:numCache>
            </c:numRef>
          </c:val>
          <c:smooth val="0"/>
          <c:extLst>
            <c:ext xmlns:c16="http://schemas.microsoft.com/office/drawing/2014/chart" uri="{C3380CC4-5D6E-409C-BE32-E72D297353CC}">
              <c16:uniqueId val="{00000000-6FF7-480F-89FA-CCB9E8B52C11}"/>
            </c:ext>
          </c:extLst>
        </c:ser>
        <c:ser>
          <c:idx val="1"/>
          <c:order val="1"/>
          <c:tx>
            <c:strRef>
              <c:f>'KJ 2022'!$B$63</c:f>
              <c:strCache>
                <c:ptCount val="1"/>
                <c:pt idx="0">
                  <c:v>Verkauf für Nahrungszwecke 2021</c:v>
                </c:pt>
              </c:strCache>
            </c:strRef>
          </c:tx>
          <c:spPr>
            <a:ln w="28575" cap="rnd">
              <a:solidFill>
                <a:srgbClr val="92D050"/>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2022'!$E$63:$P$63</c:f>
              <c:numCache>
                <c:formatCode>0.0</c:formatCode>
                <c:ptCount val="12"/>
                <c:pt idx="0">
                  <c:v>173.929</c:v>
                </c:pt>
                <c:pt idx="1">
                  <c:v>151.26300000000001</c:v>
                </c:pt>
                <c:pt idx="2">
                  <c:v>200.73399999999998</c:v>
                </c:pt>
                <c:pt idx="3">
                  <c:v>167.209</c:v>
                </c:pt>
                <c:pt idx="4">
                  <c:v>187.93</c:v>
                </c:pt>
                <c:pt idx="5">
                  <c:v>177.036</c:v>
                </c:pt>
                <c:pt idx="6">
                  <c:v>185.97199999999998</c:v>
                </c:pt>
                <c:pt idx="7">
                  <c:v>195.18599999999998</c:v>
                </c:pt>
                <c:pt idx="8">
                  <c:v>169.32300000000001</c:v>
                </c:pt>
                <c:pt idx="9">
                  <c:v>190.84899999999999</c:v>
                </c:pt>
                <c:pt idx="10">
                  <c:v>192.935</c:v>
                </c:pt>
                <c:pt idx="11">
                  <c:v>226.04300000000001</c:v>
                </c:pt>
              </c:numCache>
            </c:numRef>
          </c:val>
          <c:smooth val="0"/>
          <c:extLst>
            <c:ext xmlns:c16="http://schemas.microsoft.com/office/drawing/2014/chart" uri="{C3380CC4-5D6E-409C-BE32-E72D297353CC}">
              <c16:uniqueId val="{00000001-6FF7-480F-89FA-CCB9E8B52C11}"/>
            </c:ext>
          </c:extLst>
        </c:ser>
        <c:ser>
          <c:idx val="2"/>
          <c:order val="2"/>
          <c:tx>
            <c:strRef>
              <c:f>'KJ 2022'!$B$64</c:f>
              <c:strCache>
                <c:ptCount val="1"/>
                <c:pt idx="0">
                  <c:v>Verkauf für Futterzwecke 2022</c:v>
                </c:pt>
              </c:strCache>
            </c:strRef>
          </c:tx>
          <c:spPr>
            <a:ln w="28575" cap="rnd">
              <a:solidFill>
                <a:srgbClr val="663300"/>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2022'!$E$64:$P$64</c:f>
              <c:numCache>
                <c:formatCode>0.0</c:formatCode>
                <c:ptCount val="12"/>
                <c:pt idx="0">
                  <c:v>2.097</c:v>
                </c:pt>
                <c:pt idx="1">
                  <c:v>2.1280000000000001</c:v>
                </c:pt>
                <c:pt idx="2">
                  <c:v>3.5230000000000001</c:v>
                </c:pt>
                <c:pt idx="3">
                  <c:v>2.5529999999999999</c:v>
                </c:pt>
                <c:pt idx="4">
                  <c:v>2.839</c:v>
                </c:pt>
                <c:pt idx="5">
                  <c:v>2.823</c:v>
                </c:pt>
                <c:pt idx="6">
                  <c:v>2.9630000000000001</c:v>
                </c:pt>
                <c:pt idx="7">
                  <c:v>3.145</c:v>
                </c:pt>
                <c:pt idx="8">
                  <c:v>2.069</c:v>
                </c:pt>
                <c:pt idx="9">
                  <c:v>2.387</c:v>
                </c:pt>
                <c:pt idx="10">
                  <c:v>2.21</c:v>
                </c:pt>
                <c:pt idx="11">
                  <c:v>7.9729999999999999</c:v>
                </c:pt>
              </c:numCache>
            </c:numRef>
          </c:val>
          <c:smooth val="0"/>
          <c:extLst>
            <c:ext xmlns:c16="http://schemas.microsoft.com/office/drawing/2014/chart" uri="{C3380CC4-5D6E-409C-BE32-E72D297353CC}">
              <c16:uniqueId val="{00000002-6FF7-480F-89FA-CCB9E8B52C11}"/>
            </c:ext>
          </c:extLst>
        </c:ser>
        <c:ser>
          <c:idx val="3"/>
          <c:order val="3"/>
          <c:tx>
            <c:strRef>
              <c:f>'KJ 2022'!$B$65</c:f>
              <c:strCache>
                <c:ptCount val="1"/>
                <c:pt idx="0">
                  <c:v>Verkauf für Futterzwecke 2021</c:v>
                </c:pt>
              </c:strCache>
            </c:strRef>
          </c:tx>
          <c:spPr>
            <a:ln w="28575" cap="rnd">
              <a:solidFill>
                <a:srgbClr val="D2AB84"/>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2022'!$E$65:$P$65</c:f>
              <c:numCache>
                <c:formatCode>0.0</c:formatCode>
                <c:ptCount val="12"/>
                <c:pt idx="0">
                  <c:v>0</c:v>
                </c:pt>
                <c:pt idx="1">
                  <c:v>4.1840000000000002</c:v>
                </c:pt>
                <c:pt idx="2">
                  <c:v>4.4820000000000002</c:v>
                </c:pt>
                <c:pt idx="3">
                  <c:v>3.0880000000000001</c:v>
                </c:pt>
                <c:pt idx="4">
                  <c:v>4.1029999999999998</c:v>
                </c:pt>
                <c:pt idx="5">
                  <c:v>4.2039999999999997</c:v>
                </c:pt>
                <c:pt idx="6">
                  <c:v>3.8</c:v>
                </c:pt>
                <c:pt idx="7">
                  <c:v>3.149</c:v>
                </c:pt>
                <c:pt idx="8">
                  <c:v>3.3439999999999999</c:v>
                </c:pt>
                <c:pt idx="9">
                  <c:v>3.5489999999999999</c:v>
                </c:pt>
                <c:pt idx="10">
                  <c:v>2.835</c:v>
                </c:pt>
                <c:pt idx="11">
                  <c:v>8.9890000000000008</c:v>
                </c:pt>
              </c:numCache>
            </c:numRef>
          </c:val>
          <c:smooth val="0"/>
          <c:extLst>
            <c:ext xmlns:c16="http://schemas.microsoft.com/office/drawing/2014/chart" uri="{C3380CC4-5D6E-409C-BE32-E72D297353CC}">
              <c16:uniqueId val="{00000003-6FF7-480F-89FA-CCB9E8B52C11}"/>
            </c:ext>
          </c:extLst>
        </c:ser>
        <c:ser>
          <c:idx val="4"/>
          <c:order val="4"/>
          <c:tx>
            <c:strRef>
              <c:f>'KJ 2022'!$B$66</c:f>
              <c:strCache>
                <c:ptCount val="1"/>
                <c:pt idx="0">
                  <c:v>Verkauf für technische und chemische Zwecke 2022</c:v>
                </c:pt>
              </c:strCache>
            </c:strRef>
          </c:tx>
          <c:spPr>
            <a:ln w="28575" cap="rnd">
              <a:solidFill>
                <a:srgbClr val="FF0000"/>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2022'!$E$66:$N$66</c:f>
              <c:numCache>
                <c:formatCode>0.0</c:formatCode>
                <c:ptCount val="10"/>
                <c:pt idx="0">
                  <c:v>92.545999999999992</c:v>
                </c:pt>
                <c:pt idx="1">
                  <c:v>91.856999999999999</c:v>
                </c:pt>
                <c:pt idx="2">
                  <c:v>99.007999999999996</c:v>
                </c:pt>
                <c:pt idx="3">
                  <c:v>86.753999999999991</c:v>
                </c:pt>
                <c:pt idx="4">
                  <c:v>74.114000000000004</c:v>
                </c:pt>
                <c:pt idx="5">
                  <c:v>80.794000000000011</c:v>
                </c:pt>
                <c:pt idx="6">
                  <c:v>79.846000000000004</c:v>
                </c:pt>
                <c:pt idx="7">
                  <c:v>79.23599999999999</c:v>
                </c:pt>
                <c:pt idx="8">
                  <c:v>80.287000000000006</c:v>
                </c:pt>
                <c:pt idx="9">
                  <c:v>92.948000000000008</c:v>
                </c:pt>
              </c:numCache>
            </c:numRef>
          </c:val>
          <c:smooth val="0"/>
          <c:extLst>
            <c:ext xmlns:c16="http://schemas.microsoft.com/office/drawing/2014/chart" uri="{C3380CC4-5D6E-409C-BE32-E72D297353CC}">
              <c16:uniqueId val="{00000004-6FF7-480F-89FA-CCB9E8B52C11}"/>
            </c:ext>
          </c:extLst>
        </c:ser>
        <c:ser>
          <c:idx val="5"/>
          <c:order val="5"/>
          <c:tx>
            <c:strRef>
              <c:f>'KJ 2022'!$B$67</c:f>
              <c:strCache>
                <c:ptCount val="1"/>
                <c:pt idx="0">
                  <c:v>Verkauf für technische und chemische Zwecke 2021</c:v>
                </c:pt>
              </c:strCache>
            </c:strRef>
          </c:tx>
          <c:spPr>
            <a:ln w="28575" cap="rnd">
              <a:solidFill>
                <a:schemeClr val="accent6">
                  <a:lumMod val="75000"/>
                </a:schemeClr>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2022'!$E$67:$O$67</c:f>
              <c:numCache>
                <c:formatCode>0.0</c:formatCode>
                <c:ptCount val="11"/>
                <c:pt idx="0">
                  <c:v>118.67</c:v>
                </c:pt>
                <c:pt idx="1">
                  <c:v>107.173</c:v>
                </c:pt>
                <c:pt idx="2">
                  <c:v>123.709</c:v>
                </c:pt>
                <c:pt idx="3">
                  <c:v>111.76599999999999</c:v>
                </c:pt>
                <c:pt idx="4">
                  <c:v>111.846</c:v>
                </c:pt>
                <c:pt idx="5">
                  <c:v>65.106000000000009</c:v>
                </c:pt>
                <c:pt idx="6">
                  <c:v>37.814999999999998</c:v>
                </c:pt>
                <c:pt idx="7">
                  <c:v>51.536999999999999</c:v>
                </c:pt>
                <c:pt idx="8">
                  <c:v>53.7</c:v>
                </c:pt>
                <c:pt idx="9">
                  <c:v>69.599999999999994</c:v>
                </c:pt>
                <c:pt idx="10">
                  <c:v>109.643</c:v>
                </c:pt>
              </c:numCache>
            </c:numRef>
          </c:val>
          <c:smooth val="0"/>
          <c:extLst>
            <c:ext xmlns:c16="http://schemas.microsoft.com/office/drawing/2014/chart" uri="{C3380CC4-5D6E-409C-BE32-E72D297353CC}">
              <c16:uniqueId val="{00000005-6FF7-480F-89FA-CCB9E8B52C11}"/>
            </c:ext>
          </c:extLst>
        </c:ser>
        <c:ser>
          <c:idx val="6"/>
          <c:order val="6"/>
          <c:tx>
            <c:strRef>
              <c:f>'KJ 2022'!$B$68</c:f>
              <c:strCache>
                <c:ptCount val="1"/>
                <c:pt idx="0">
                  <c:v>Verkauf zu Zwecken der Energiegewinnung 2022</c:v>
                </c:pt>
              </c:strCache>
            </c:strRef>
          </c:tx>
          <c:spPr>
            <a:ln w="28575" cap="rnd">
              <a:solidFill>
                <a:schemeClr val="tx2">
                  <a:lumMod val="75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2022'!$E$68:$P$68</c:f>
              <c:numCache>
                <c:formatCode>0.0</c:formatCode>
                <c:ptCount val="12"/>
                <c:pt idx="0">
                  <c:v>113.74</c:v>
                </c:pt>
                <c:pt idx="1">
                  <c:v>107.137</c:v>
                </c:pt>
                <c:pt idx="2">
                  <c:v>107.896</c:v>
                </c:pt>
                <c:pt idx="3">
                  <c:v>97.024000000000001</c:v>
                </c:pt>
                <c:pt idx="4">
                  <c:v>84.566999999999993</c:v>
                </c:pt>
                <c:pt idx="5">
                  <c:v>76.754000000000005</c:v>
                </c:pt>
                <c:pt idx="6">
                  <c:v>86.608999999999995</c:v>
                </c:pt>
                <c:pt idx="7">
                  <c:v>93.424000000000007</c:v>
                </c:pt>
                <c:pt idx="8">
                  <c:v>95.941999999999993</c:v>
                </c:pt>
                <c:pt idx="9">
                  <c:v>98.135000000000005</c:v>
                </c:pt>
                <c:pt idx="10">
                  <c:v>86.141999999999996</c:v>
                </c:pt>
                <c:pt idx="11">
                  <c:v>108.89700000000001</c:v>
                </c:pt>
              </c:numCache>
            </c:numRef>
          </c:val>
          <c:smooth val="0"/>
          <c:extLst>
            <c:ext xmlns:c16="http://schemas.microsoft.com/office/drawing/2014/chart" uri="{C3380CC4-5D6E-409C-BE32-E72D297353CC}">
              <c16:uniqueId val="{00000006-6FF7-480F-89FA-CCB9E8B52C11}"/>
            </c:ext>
          </c:extLst>
        </c:ser>
        <c:ser>
          <c:idx val="7"/>
          <c:order val="7"/>
          <c:tx>
            <c:strRef>
              <c:f>'KJ 2022'!$B$69</c:f>
              <c:strCache>
                <c:ptCount val="1"/>
                <c:pt idx="0">
                  <c:v>Verkauf zu Zwecken der Energiegewinnung 2021</c:v>
                </c:pt>
              </c:strCache>
            </c:strRef>
          </c:tx>
          <c:spPr>
            <a:ln w="28575" cap="rnd">
              <a:solidFill>
                <a:schemeClr val="tx2">
                  <a:lumMod val="60000"/>
                  <a:lumOff val="40000"/>
                </a:schemeClr>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2022'!$E$69:$P$69</c:f>
              <c:numCache>
                <c:formatCode>0.0</c:formatCode>
                <c:ptCount val="12"/>
                <c:pt idx="0">
                  <c:v>114.226</c:v>
                </c:pt>
                <c:pt idx="1">
                  <c:v>92.697000000000003</c:v>
                </c:pt>
                <c:pt idx="2">
                  <c:v>112.435</c:v>
                </c:pt>
                <c:pt idx="3">
                  <c:v>109.42100000000001</c:v>
                </c:pt>
                <c:pt idx="4">
                  <c:v>112.648</c:v>
                </c:pt>
                <c:pt idx="5">
                  <c:v>99.366</c:v>
                </c:pt>
                <c:pt idx="6">
                  <c:v>85.137</c:v>
                </c:pt>
                <c:pt idx="7">
                  <c:v>109.217</c:v>
                </c:pt>
                <c:pt idx="8">
                  <c:v>96.349000000000004</c:v>
                </c:pt>
                <c:pt idx="9">
                  <c:v>113.19799999999999</c:v>
                </c:pt>
                <c:pt idx="10">
                  <c:v>115.74299999999999</c:v>
                </c:pt>
                <c:pt idx="11">
                  <c:v>123.369</c:v>
                </c:pt>
              </c:numCache>
            </c:numRef>
          </c:val>
          <c:smooth val="0"/>
          <c:extLst>
            <c:ext xmlns:c16="http://schemas.microsoft.com/office/drawing/2014/chart" uri="{C3380CC4-5D6E-409C-BE32-E72D297353CC}">
              <c16:uniqueId val="{00000007-6FF7-480F-89FA-CCB9E8B52C11}"/>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3.2339606293605751E-2"/>
          <c:y val="0.87441611599193192"/>
          <c:w val="0.95519545645803505"/>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666407497056027"/>
          <c:y val="1.28617363344051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2205756061270716"/>
          <c:y val="5.2741052063025887E-2"/>
          <c:w val="0.70993735640434552"/>
          <c:h val="0.78263779527559052"/>
        </c:manualLayout>
      </c:layout>
      <c:lineChart>
        <c:grouping val="standard"/>
        <c:varyColors val="0"/>
        <c:ser>
          <c:idx val="0"/>
          <c:order val="0"/>
          <c:tx>
            <c:strRef>
              <c:f>'KJ 2023'!$B$62</c:f>
              <c:strCache>
                <c:ptCount val="1"/>
                <c:pt idx="0">
                  <c:v>Verkauf für Nahrungszwecke 2023</c:v>
                </c:pt>
              </c:strCache>
            </c:strRef>
          </c:tx>
          <c:spPr>
            <a:ln w="28575" cap="rnd">
              <a:solidFill>
                <a:schemeClr val="accent3">
                  <a:lumMod val="50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2023'!$E$62:$P$62</c:f>
              <c:numCache>
                <c:formatCode>0.0</c:formatCode>
                <c:ptCount val="12"/>
                <c:pt idx="0">
                  <c:v>167.92399999999998</c:v>
                </c:pt>
                <c:pt idx="1">
                  <c:v>178.78500000000003</c:v>
                </c:pt>
                <c:pt idx="2">
                  <c:v>186.965</c:v>
                </c:pt>
                <c:pt idx="3">
                  <c:v>169.03399999999999</c:v>
                </c:pt>
                <c:pt idx="4">
                  <c:v>198.91500000000002</c:v>
                </c:pt>
                <c:pt idx="5">
                  <c:v>203.29899999999998</c:v>
                </c:pt>
                <c:pt idx="6">
                  <c:v>180.851</c:v>
                </c:pt>
                <c:pt idx="7">
                  <c:v>151.06900000000002</c:v>
                </c:pt>
                <c:pt idx="8">
                  <c:v>156.511</c:v>
                </c:pt>
                <c:pt idx="9">
                  <c:v>179.03100000000001</c:v>
                </c:pt>
                <c:pt idx="10">
                  <c:v>171.33100000000002</c:v>
                </c:pt>
                <c:pt idx="11">
                  <c:v>172.05599999999998</c:v>
                </c:pt>
              </c:numCache>
            </c:numRef>
          </c:val>
          <c:smooth val="0"/>
          <c:extLst>
            <c:ext xmlns:c16="http://schemas.microsoft.com/office/drawing/2014/chart" uri="{C3380CC4-5D6E-409C-BE32-E72D297353CC}">
              <c16:uniqueId val="{00000000-4396-4A56-9C0E-C9D2737DFBCA}"/>
            </c:ext>
          </c:extLst>
        </c:ser>
        <c:ser>
          <c:idx val="1"/>
          <c:order val="1"/>
          <c:tx>
            <c:strRef>
              <c:f>'KJ 2023'!$B$63</c:f>
              <c:strCache>
                <c:ptCount val="1"/>
                <c:pt idx="0">
                  <c:v>Verkauf für Nahrungszwecke 2022</c:v>
                </c:pt>
              </c:strCache>
            </c:strRef>
          </c:tx>
          <c:spPr>
            <a:ln w="28575" cap="rnd">
              <a:solidFill>
                <a:srgbClr val="92D050"/>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2023'!$E$63:$P$63</c:f>
              <c:numCache>
                <c:formatCode>0.0</c:formatCode>
                <c:ptCount val="12"/>
                <c:pt idx="0">
                  <c:v>181.916</c:v>
                </c:pt>
                <c:pt idx="1">
                  <c:v>170.999</c:v>
                </c:pt>
                <c:pt idx="2">
                  <c:v>211.137</c:v>
                </c:pt>
                <c:pt idx="3">
                  <c:v>168.64499999999998</c:v>
                </c:pt>
                <c:pt idx="4">
                  <c:v>186.946</c:v>
                </c:pt>
                <c:pt idx="5">
                  <c:v>165.596</c:v>
                </c:pt>
                <c:pt idx="6">
                  <c:v>160.83799999999999</c:v>
                </c:pt>
                <c:pt idx="7">
                  <c:v>169.19200000000001</c:v>
                </c:pt>
                <c:pt idx="8">
                  <c:v>178.03</c:v>
                </c:pt>
                <c:pt idx="9">
                  <c:v>183.864</c:v>
                </c:pt>
                <c:pt idx="10">
                  <c:v>192.97800000000001</c:v>
                </c:pt>
                <c:pt idx="11">
                  <c:v>205.87</c:v>
                </c:pt>
              </c:numCache>
            </c:numRef>
          </c:val>
          <c:smooth val="0"/>
          <c:extLst>
            <c:ext xmlns:c16="http://schemas.microsoft.com/office/drawing/2014/chart" uri="{C3380CC4-5D6E-409C-BE32-E72D297353CC}">
              <c16:uniqueId val="{00000001-4396-4A56-9C0E-C9D2737DFBCA}"/>
            </c:ext>
          </c:extLst>
        </c:ser>
        <c:ser>
          <c:idx val="2"/>
          <c:order val="2"/>
          <c:tx>
            <c:strRef>
              <c:f>'KJ 2023'!$B$64</c:f>
              <c:strCache>
                <c:ptCount val="1"/>
                <c:pt idx="0">
                  <c:v>Verkauf für Futterzwecke 2023</c:v>
                </c:pt>
              </c:strCache>
            </c:strRef>
          </c:tx>
          <c:spPr>
            <a:ln w="28575" cap="rnd">
              <a:solidFill>
                <a:srgbClr val="663300"/>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2023'!$E$64:$P$64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396-4A56-9C0E-C9D2737DFBCA}"/>
            </c:ext>
          </c:extLst>
        </c:ser>
        <c:ser>
          <c:idx val="3"/>
          <c:order val="3"/>
          <c:tx>
            <c:strRef>
              <c:f>'KJ 2023'!$B$65</c:f>
              <c:strCache>
                <c:ptCount val="1"/>
                <c:pt idx="0">
                  <c:v>Verkauf für Futterzwecke 2022</c:v>
                </c:pt>
              </c:strCache>
            </c:strRef>
          </c:tx>
          <c:spPr>
            <a:ln w="28575" cap="rnd">
              <a:solidFill>
                <a:srgbClr val="D2AB84"/>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2023'!$E$65:$P$65</c:f>
              <c:numCache>
                <c:formatCode>0.0</c:formatCode>
                <c:ptCount val="12"/>
                <c:pt idx="0">
                  <c:v>2.097</c:v>
                </c:pt>
                <c:pt idx="1">
                  <c:v>2.1280000000000001</c:v>
                </c:pt>
                <c:pt idx="2">
                  <c:v>3.5230000000000001</c:v>
                </c:pt>
                <c:pt idx="3">
                  <c:v>2.5529999999999999</c:v>
                </c:pt>
                <c:pt idx="4">
                  <c:v>2.839</c:v>
                </c:pt>
                <c:pt idx="5">
                  <c:v>2.823</c:v>
                </c:pt>
                <c:pt idx="6">
                  <c:v>2.9630000000000001</c:v>
                </c:pt>
                <c:pt idx="7">
                  <c:v>3.145</c:v>
                </c:pt>
                <c:pt idx="8">
                  <c:v>2.069</c:v>
                </c:pt>
                <c:pt idx="9">
                  <c:v>2.387</c:v>
                </c:pt>
                <c:pt idx="10">
                  <c:v>2.21</c:v>
                </c:pt>
                <c:pt idx="11">
                  <c:v>7.9729999999999999</c:v>
                </c:pt>
              </c:numCache>
            </c:numRef>
          </c:val>
          <c:smooth val="0"/>
          <c:extLst>
            <c:ext xmlns:c16="http://schemas.microsoft.com/office/drawing/2014/chart" uri="{C3380CC4-5D6E-409C-BE32-E72D297353CC}">
              <c16:uniqueId val="{00000003-4396-4A56-9C0E-C9D2737DFBCA}"/>
            </c:ext>
          </c:extLst>
        </c:ser>
        <c:ser>
          <c:idx val="4"/>
          <c:order val="4"/>
          <c:tx>
            <c:strRef>
              <c:f>'KJ 2023'!$B$66</c:f>
              <c:strCache>
                <c:ptCount val="1"/>
                <c:pt idx="0">
                  <c:v>Verkauf für technische und chemische Zwecke 2023</c:v>
                </c:pt>
              </c:strCache>
            </c:strRef>
          </c:tx>
          <c:spPr>
            <a:ln w="28575" cap="rnd">
              <a:solidFill>
                <a:srgbClr val="FF0000"/>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2023'!$E$66:$N$66</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4-4396-4A56-9C0E-C9D2737DFBCA}"/>
            </c:ext>
          </c:extLst>
        </c:ser>
        <c:ser>
          <c:idx val="5"/>
          <c:order val="5"/>
          <c:tx>
            <c:strRef>
              <c:f>'KJ 2023'!$B$67</c:f>
              <c:strCache>
                <c:ptCount val="1"/>
                <c:pt idx="0">
                  <c:v>Verkauf für technische und chemische Zwecke 2022</c:v>
                </c:pt>
              </c:strCache>
            </c:strRef>
          </c:tx>
          <c:spPr>
            <a:ln w="28575" cap="rnd">
              <a:solidFill>
                <a:schemeClr val="accent6">
                  <a:lumMod val="75000"/>
                </a:schemeClr>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2023'!$E$67:$N$67</c:f>
              <c:numCache>
                <c:formatCode>0.0</c:formatCode>
                <c:ptCount val="10"/>
                <c:pt idx="0">
                  <c:v>92.545999999999992</c:v>
                </c:pt>
                <c:pt idx="1">
                  <c:v>91.856999999999999</c:v>
                </c:pt>
                <c:pt idx="2">
                  <c:v>99.007999999999996</c:v>
                </c:pt>
                <c:pt idx="3">
                  <c:v>86.753999999999991</c:v>
                </c:pt>
                <c:pt idx="4">
                  <c:v>74.114000000000004</c:v>
                </c:pt>
                <c:pt idx="5">
                  <c:v>80.794000000000011</c:v>
                </c:pt>
                <c:pt idx="6">
                  <c:v>79.846000000000004</c:v>
                </c:pt>
                <c:pt idx="7">
                  <c:v>79.23599999999999</c:v>
                </c:pt>
                <c:pt idx="8">
                  <c:v>80.287000000000006</c:v>
                </c:pt>
                <c:pt idx="9">
                  <c:v>92.948000000000008</c:v>
                </c:pt>
              </c:numCache>
            </c:numRef>
          </c:val>
          <c:smooth val="0"/>
          <c:extLst>
            <c:ext xmlns:c16="http://schemas.microsoft.com/office/drawing/2014/chart" uri="{C3380CC4-5D6E-409C-BE32-E72D297353CC}">
              <c16:uniqueId val="{00000005-4396-4A56-9C0E-C9D2737DFBCA}"/>
            </c:ext>
          </c:extLst>
        </c:ser>
        <c:ser>
          <c:idx val="6"/>
          <c:order val="6"/>
          <c:tx>
            <c:strRef>
              <c:f>'KJ 2023'!$B$68</c:f>
              <c:strCache>
                <c:ptCount val="1"/>
                <c:pt idx="0">
                  <c:v>Verkauf zu Zwecken der Energiegewinnung 2023</c:v>
                </c:pt>
              </c:strCache>
            </c:strRef>
          </c:tx>
          <c:spPr>
            <a:ln w="28575" cap="rnd">
              <a:solidFill>
                <a:schemeClr val="tx2">
                  <a:lumMod val="75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2023'!$E$68:$P$68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4396-4A56-9C0E-C9D2737DFBCA}"/>
            </c:ext>
          </c:extLst>
        </c:ser>
        <c:ser>
          <c:idx val="7"/>
          <c:order val="7"/>
          <c:tx>
            <c:strRef>
              <c:f>'KJ 2023'!$B$69</c:f>
              <c:strCache>
                <c:ptCount val="1"/>
                <c:pt idx="0">
                  <c:v>Verkauf zu Zwecken der Energiegewinnung 2022</c:v>
                </c:pt>
              </c:strCache>
            </c:strRef>
          </c:tx>
          <c:spPr>
            <a:ln w="28575" cap="rnd">
              <a:solidFill>
                <a:schemeClr val="tx2">
                  <a:lumMod val="60000"/>
                  <a:lumOff val="40000"/>
                </a:schemeClr>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2023'!$E$69:$P$69</c:f>
              <c:numCache>
                <c:formatCode>0.0</c:formatCode>
                <c:ptCount val="12"/>
                <c:pt idx="0">
                  <c:v>113.74</c:v>
                </c:pt>
                <c:pt idx="1">
                  <c:v>107.137</c:v>
                </c:pt>
                <c:pt idx="2">
                  <c:v>107.896</c:v>
                </c:pt>
                <c:pt idx="3">
                  <c:v>97.024000000000001</c:v>
                </c:pt>
                <c:pt idx="4">
                  <c:v>84.566999999999993</c:v>
                </c:pt>
                <c:pt idx="5">
                  <c:v>76.754000000000005</c:v>
                </c:pt>
                <c:pt idx="6">
                  <c:v>86.608999999999995</c:v>
                </c:pt>
                <c:pt idx="7">
                  <c:v>93.424000000000007</c:v>
                </c:pt>
                <c:pt idx="8">
                  <c:v>95.941999999999993</c:v>
                </c:pt>
                <c:pt idx="9">
                  <c:v>98.135000000000005</c:v>
                </c:pt>
                <c:pt idx="10">
                  <c:v>86.141999999999996</c:v>
                </c:pt>
                <c:pt idx="11">
                  <c:v>108.89700000000001</c:v>
                </c:pt>
              </c:numCache>
            </c:numRef>
          </c:val>
          <c:smooth val="0"/>
          <c:extLst>
            <c:ext xmlns:c16="http://schemas.microsoft.com/office/drawing/2014/chart" uri="{C3380CC4-5D6E-409C-BE32-E72D297353CC}">
              <c16:uniqueId val="{00000007-4396-4A56-9C0E-C9D2737DFBCA}"/>
            </c:ext>
          </c:extLst>
        </c:ser>
        <c:dLbls>
          <c:showLegendKey val="0"/>
          <c:showVal val="0"/>
          <c:showCatName val="0"/>
          <c:showSerName val="0"/>
          <c:showPercent val="0"/>
          <c:showBubbleSize val="0"/>
        </c:dLbls>
        <c:smooth val="0"/>
        <c:axId val="685997104"/>
        <c:axId val="686650816"/>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3.2339606293605751E-2"/>
          <c:y val="0.87441611599193192"/>
          <c:w val="0.95519545645803505"/>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666407497056027"/>
          <c:y val="1.28617363344051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2205756061270716"/>
          <c:y val="5.2741052063025887E-2"/>
          <c:w val="0.70993735640434552"/>
          <c:h val="0.78263779527559052"/>
        </c:manualLayout>
      </c:layout>
      <c:lineChart>
        <c:grouping val="standard"/>
        <c:varyColors val="0"/>
        <c:ser>
          <c:idx val="0"/>
          <c:order val="0"/>
          <c:tx>
            <c:strRef>
              <c:f>'KJ 2024'!$B$41</c:f>
              <c:strCache>
                <c:ptCount val="1"/>
                <c:pt idx="0">
                  <c:v>Verkauf für Nahrungszwecke 2024</c:v>
                </c:pt>
              </c:strCache>
            </c:strRef>
          </c:tx>
          <c:spPr>
            <a:ln w="28575" cap="rnd">
              <a:solidFill>
                <a:schemeClr val="accent3">
                  <a:lumMod val="50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2024'!$E$41:$P$41</c:f>
              <c:numCache>
                <c:formatCode>0.0</c:formatCode>
                <c:ptCount val="12"/>
                <c:pt idx="0">
                  <c:v>169.85500000000002</c:v>
                </c:pt>
                <c:pt idx="1">
                  <c:v>164.99099999999999</c:v>
                </c:pt>
                <c:pt idx="2">
                  <c:v>156.31700000000001</c:v>
                </c:pt>
                <c:pt idx="3">
                  <c:v>164.542</c:v>
                </c:pt>
                <c:pt idx="4">
                  <c:v>157.83699999999999</c:v>
                </c:pt>
                <c:pt idx="5">
                  <c:v>151.99700000000001</c:v>
                </c:pt>
                <c:pt idx="6">
                  <c:v>168.74599999999998</c:v>
                </c:pt>
                <c:pt idx="7">
                  <c:v>150.63300000000001</c:v>
                </c:pt>
                <c:pt idx="8">
                  <c:v>134.55599999999998</c:v>
                </c:pt>
                <c:pt idx="9">
                  <c:v>166.44800000000001</c:v>
                </c:pt>
                <c:pt idx="10">
                  <c:v>150.084</c:v>
                </c:pt>
                <c:pt idx="11">
                  <c:v>170.40299999999999</c:v>
                </c:pt>
              </c:numCache>
            </c:numRef>
          </c:val>
          <c:smooth val="0"/>
          <c:extLst>
            <c:ext xmlns:c16="http://schemas.microsoft.com/office/drawing/2014/chart" uri="{C3380CC4-5D6E-409C-BE32-E72D297353CC}">
              <c16:uniqueId val="{00000000-F358-436E-A71C-13E66736E155}"/>
            </c:ext>
          </c:extLst>
        </c:ser>
        <c:ser>
          <c:idx val="1"/>
          <c:order val="1"/>
          <c:tx>
            <c:strRef>
              <c:f>'KJ 2024'!$B$42</c:f>
              <c:strCache>
                <c:ptCount val="1"/>
                <c:pt idx="0">
                  <c:v>Verkauf für Nahrungszwecke 2023</c:v>
                </c:pt>
              </c:strCache>
            </c:strRef>
          </c:tx>
          <c:spPr>
            <a:ln w="28575" cap="rnd">
              <a:solidFill>
                <a:srgbClr val="92D050"/>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2024'!$E$42:$P$42</c:f>
              <c:numCache>
                <c:formatCode>0.0</c:formatCode>
                <c:ptCount val="12"/>
                <c:pt idx="0">
                  <c:v>167.92399999999998</c:v>
                </c:pt>
                <c:pt idx="1">
                  <c:v>178.78500000000003</c:v>
                </c:pt>
                <c:pt idx="2">
                  <c:v>186.965</c:v>
                </c:pt>
                <c:pt idx="3">
                  <c:v>169.03399999999999</c:v>
                </c:pt>
                <c:pt idx="4">
                  <c:v>198.91500000000002</c:v>
                </c:pt>
                <c:pt idx="5">
                  <c:v>203.29899999999998</c:v>
                </c:pt>
                <c:pt idx="6">
                  <c:v>180.851</c:v>
                </c:pt>
                <c:pt idx="7">
                  <c:v>151.06900000000002</c:v>
                </c:pt>
                <c:pt idx="8">
                  <c:v>156.511</c:v>
                </c:pt>
                <c:pt idx="9">
                  <c:v>179.03100000000001</c:v>
                </c:pt>
                <c:pt idx="10">
                  <c:v>171.33100000000002</c:v>
                </c:pt>
                <c:pt idx="11">
                  <c:v>172.05599999999998</c:v>
                </c:pt>
              </c:numCache>
            </c:numRef>
          </c:val>
          <c:smooth val="0"/>
          <c:extLst>
            <c:ext xmlns:c16="http://schemas.microsoft.com/office/drawing/2014/chart" uri="{C3380CC4-5D6E-409C-BE32-E72D297353CC}">
              <c16:uniqueId val="{00000001-F358-436E-A71C-13E66736E155}"/>
            </c:ext>
          </c:extLst>
        </c:ser>
        <c:dLbls>
          <c:showLegendKey val="0"/>
          <c:showVal val="0"/>
          <c:showCatName val="0"/>
          <c:showSerName val="0"/>
          <c:showPercent val="0"/>
          <c:showBubbleSize val="0"/>
        </c:dLbls>
        <c:smooth val="0"/>
        <c:axId val="685997104"/>
        <c:axId val="686650816"/>
        <c:extLst>
          <c:ext xmlns:c15="http://schemas.microsoft.com/office/drawing/2012/chart" uri="{02D57815-91ED-43cb-92C2-25804820EDAC}">
            <c15:filteredLineSeries>
              <c15:ser>
                <c:idx val="2"/>
                <c:order val="2"/>
                <c:tx>
                  <c:strRef>
                    <c:extLst>
                      <c:ext uri="{02D57815-91ED-43cb-92C2-25804820EDAC}">
                        <c15:formulaRef>
                          <c15:sqref>'KJ 2024'!$B$43</c15:sqref>
                        </c15:formulaRef>
                      </c:ext>
                    </c:extLst>
                    <c:strCache>
                      <c:ptCount val="1"/>
                      <c:pt idx="0">
                        <c:v>Verkauf für Futterzwecke 2024</c:v>
                      </c:pt>
                    </c:strCache>
                  </c:strRef>
                </c:tx>
                <c:spPr>
                  <a:ln w="28575" cap="rnd">
                    <a:solidFill>
                      <a:srgbClr val="663300"/>
                    </a:solidFill>
                    <a:round/>
                  </a:ln>
                  <a:effectLst/>
                </c:spPr>
                <c:marker>
                  <c:symbol val="none"/>
                </c:marker>
                <c:cat>
                  <c:strRef>
                    <c:extLst>
                      <c:ex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c:ext uri="{02D57815-91ED-43cb-92C2-25804820EDAC}">
                        <c15:formulaRef>
                          <c15:sqref>'KJ 2024'!$E$43:$P$43</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358-436E-A71C-13E66736E15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'KJ 2024'!$B$44</c15:sqref>
                        </c15:formulaRef>
                      </c:ext>
                    </c:extLst>
                    <c:strCache>
                      <c:ptCount val="1"/>
                      <c:pt idx="0">
                        <c:v>Verkauf für Futterzwecke 2023</c:v>
                      </c:pt>
                    </c:strCache>
                  </c:strRef>
                </c:tx>
                <c:spPr>
                  <a:ln w="28575" cap="rnd">
                    <a:solidFill>
                      <a:srgbClr val="D2AB84"/>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2024'!$E$44:$P$44</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3-F358-436E-A71C-13E66736E15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'KJ 2024'!$B$45</c15:sqref>
                        </c15:formulaRef>
                      </c:ext>
                    </c:extLst>
                    <c:strCache>
                      <c:ptCount val="1"/>
                      <c:pt idx="0">
                        <c:v>Verkauf für technische und chemische Zwecke 2024</c:v>
                      </c:pt>
                    </c:strCache>
                  </c:strRef>
                </c:tx>
                <c:spPr>
                  <a:ln w="28575" cap="rnd">
                    <a:solidFill>
                      <a:srgbClr val="FF0000"/>
                    </a:solidFill>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2024'!$E$45:$N$45</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4-F358-436E-A71C-13E66736E15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'KJ 2024'!$B$46</c15:sqref>
                        </c15:formulaRef>
                      </c:ext>
                    </c:extLst>
                    <c:strCache>
                      <c:ptCount val="1"/>
                      <c:pt idx="0">
                        <c:v>Verkauf für technische und chemische Zwecke 2023</c:v>
                      </c:pt>
                    </c:strCache>
                  </c:strRef>
                </c:tx>
                <c:spPr>
                  <a:ln w="28575" cap="rnd">
                    <a:solidFill>
                      <a:schemeClr val="accent6">
                        <a:lumMod val="75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2024'!$E$46:$N$46</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5-F358-436E-A71C-13E66736E15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'KJ 2024'!$B$47</c15:sqref>
                        </c15:formulaRef>
                      </c:ext>
                    </c:extLst>
                    <c:strCache>
                      <c:ptCount val="1"/>
                      <c:pt idx="0">
                        <c:v>Verkauf zu Zwecken der Energiegewinnung 2024</c:v>
                      </c:pt>
                    </c:strCache>
                  </c:strRef>
                </c:tx>
                <c:spPr>
                  <a:ln w="28575" cap="rnd">
                    <a:solidFill>
                      <a:schemeClr val="tx2">
                        <a:lumMod val="75000"/>
                      </a:schemeClr>
                    </a:solidFill>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2024'!$E$47:$P$47</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6-F358-436E-A71C-13E66736E15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'KJ 2024'!$B$48</c15:sqref>
                        </c15:formulaRef>
                      </c:ext>
                    </c:extLst>
                    <c:strCache>
                      <c:ptCount val="1"/>
                      <c:pt idx="0">
                        <c:v>Verkauf zu Zwecken der Energiegewinnung 2023</c:v>
                      </c:pt>
                    </c:strCache>
                  </c:strRef>
                </c:tx>
                <c:spPr>
                  <a:ln w="28575" cap="rnd">
                    <a:solidFill>
                      <a:schemeClr val="tx2">
                        <a:lumMod val="60000"/>
                        <a:lumOff val="4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2024'!$E$48:$P$48</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7-F358-436E-A71C-13E66736E155}"/>
                  </c:ext>
                </c:extLst>
              </c15:ser>
            </c15:filteredLineSeries>
          </c:ext>
        </c:extLst>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3.2339606293605751E-2"/>
          <c:y val="0.87441611599193192"/>
          <c:w val="0.95519545645803505"/>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b="1">
                <a:solidFill>
                  <a:schemeClr val="tx1"/>
                </a:solidFill>
                <a:latin typeface="Arial" panose="020B0604020202020204" pitchFamily="34" charset="0"/>
                <a:cs typeface="Arial" panose="020B0604020202020204" pitchFamily="34" charset="0"/>
              </a:rPr>
              <a:t>Verkauf von Ölen zusammengefasst </a:t>
            </a:r>
            <a:r>
              <a:rPr lang="de-DE">
                <a:solidFill>
                  <a:schemeClr val="tx1"/>
                </a:solidFill>
                <a:latin typeface="Arial" panose="020B0604020202020204" pitchFamily="34" charset="0"/>
                <a:cs typeface="Arial" panose="020B0604020202020204" pitchFamily="34" charset="0"/>
              </a:rPr>
              <a:t>in 1000 t</a:t>
            </a:r>
          </a:p>
        </c:rich>
      </c:tx>
      <c:layout>
        <c:manualLayout>
          <c:xMode val="edge"/>
          <c:yMode val="edge"/>
          <c:x val="0.2666407497056027"/>
          <c:y val="1.28617363344051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2205756061270716"/>
          <c:y val="5.2741052063025887E-2"/>
          <c:w val="0.70993735640434552"/>
          <c:h val="0.78263779527559052"/>
        </c:manualLayout>
      </c:layout>
      <c:lineChart>
        <c:grouping val="standard"/>
        <c:varyColors val="0"/>
        <c:ser>
          <c:idx val="0"/>
          <c:order val="0"/>
          <c:tx>
            <c:strRef>
              <c:f>'KJ 2025'!$B$41</c:f>
              <c:strCache>
                <c:ptCount val="1"/>
                <c:pt idx="0">
                  <c:v>Verkauf für Nahrungszwecke 2025</c:v>
                </c:pt>
              </c:strCache>
            </c:strRef>
          </c:tx>
          <c:spPr>
            <a:ln w="28575" cap="rnd">
              <a:solidFill>
                <a:schemeClr val="accent3">
                  <a:lumMod val="50000"/>
                </a:schemeClr>
              </a:solidFill>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2025'!$E$41</c:f>
              <c:numCache>
                <c:formatCode>0.0</c:formatCode>
                <c:ptCount val="1"/>
                <c:pt idx="0">
                  <c:v>146.143</c:v>
                </c:pt>
              </c:numCache>
            </c:numRef>
          </c:val>
          <c:smooth val="0"/>
          <c:extLst>
            <c:ext xmlns:c16="http://schemas.microsoft.com/office/drawing/2014/chart" uri="{C3380CC4-5D6E-409C-BE32-E72D297353CC}">
              <c16:uniqueId val="{00000000-E9FB-42BC-8E3B-1D0AD964EE8A}"/>
            </c:ext>
          </c:extLst>
        </c:ser>
        <c:ser>
          <c:idx val="1"/>
          <c:order val="1"/>
          <c:tx>
            <c:strRef>
              <c:f>'KJ 2025'!$B$42</c:f>
              <c:strCache>
                <c:ptCount val="1"/>
                <c:pt idx="0">
                  <c:v>Verkauf für Nahrungszwecke 2024</c:v>
                </c:pt>
              </c:strCache>
            </c:strRef>
          </c:tx>
          <c:spPr>
            <a:ln w="28575" cap="rnd">
              <a:solidFill>
                <a:srgbClr val="92D050"/>
              </a:solidFill>
              <a:prstDash val="dash"/>
              <a:round/>
            </a:ln>
            <a:effectLst/>
          </c:spPr>
          <c:marker>
            <c:symbol val="none"/>
          </c:marker>
          <c:cat>
            <c:strRef>
              <c:f>'KJ 2021'!$E$12:$P$13</c:f>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f>'KJ 2025'!$E$42:$P$42</c:f>
              <c:numCache>
                <c:formatCode>0.0</c:formatCode>
                <c:ptCount val="12"/>
                <c:pt idx="0">
                  <c:v>169.85500000000002</c:v>
                </c:pt>
                <c:pt idx="1">
                  <c:v>164.99099999999999</c:v>
                </c:pt>
                <c:pt idx="2">
                  <c:v>156.31700000000001</c:v>
                </c:pt>
                <c:pt idx="3">
                  <c:v>164.542</c:v>
                </c:pt>
                <c:pt idx="4">
                  <c:v>157.83699999999999</c:v>
                </c:pt>
                <c:pt idx="5">
                  <c:v>151.99700000000001</c:v>
                </c:pt>
                <c:pt idx="6">
                  <c:v>168.74599999999998</c:v>
                </c:pt>
                <c:pt idx="7">
                  <c:v>150.63300000000001</c:v>
                </c:pt>
                <c:pt idx="8">
                  <c:v>134.55599999999998</c:v>
                </c:pt>
                <c:pt idx="9">
                  <c:v>166.44800000000001</c:v>
                </c:pt>
                <c:pt idx="10">
                  <c:v>150.084</c:v>
                </c:pt>
                <c:pt idx="11">
                  <c:v>170.40299999999999</c:v>
                </c:pt>
              </c:numCache>
            </c:numRef>
          </c:val>
          <c:smooth val="0"/>
          <c:extLst>
            <c:ext xmlns:c16="http://schemas.microsoft.com/office/drawing/2014/chart" uri="{C3380CC4-5D6E-409C-BE32-E72D297353CC}">
              <c16:uniqueId val="{00000001-E9FB-42BC-8E3B-1D0AD964EE8A}"/>
            </c:ext>
          </c:extLst>
        </c:ser>
        <c:dLbls>
          <c:showLegendKey val="0"/>
          <c:showVal val="0"/>
          <c:showCatName val="0"/>
          <c:showSerName val="0"/>
          <c:showPercent val="0"/>
          <c:showBubbleSize val="0"/>
        </c:dLbls>
        <c:smooth val="0"/>
        <c:axId val="685997104"/>
        <c:axId val="686650816"/>
        <c:extLst>
          <c:ext xmlns:c15="http://schemas.microsoft.com/office/drawing/2012/chart" uri="{02D57815-91ED-43cb-92C2-25804820EDAC}">
            <c15:filteredLineSeries>
              <c15:ser>
                <c:idx val="2"/>
                <c:order val="2"/>
                <c:tx>
                  <c:strRef>
                    <c:extLst>
                      <c:ext uri="{02D57815-91ED-43cb-92C2-25804820EDAC}">
                        <c15:formulaRef>
                          <c15:sqref>'KJ 2025'!$B$43</c15:sqref>
                        </c15:formulaRef>
                      </c:ext>
                    </c:extLst>
                    <c:strCache>
                      <c:ptCount val="1"/>
                      <c:pt idx="0">
                        <c:v>Verkauf für Futterzwecke 2025</c:v>
                      </c:pt>
                    </c:strCache>
                  </c:strRef>
                </c:tx>
                <c:spPr>
                  <a:ln w="28575" cap="rnd">
                    <a:solidFill>
                      <a:srgbClr val="663300"/>
                    </a:solidFill>
                    <a:round/>
                  </a:ln>
                  <a:effectLst/>
                </c:spPr>
                <c:marker>
                  <c:symbol val="none"/>
                </c:marker>
                <c:cat>
                  <c:strRef>
                    <c:extLst>
                      <c:ex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c:ext uri="{02D57815-91ED-43cb-92C2-25804820EDAC}">
                        <c15:formulaRef>
                          <c15:sqref>'KJ 2025'!$E$43:$P$43</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9FB-42BC-8E3B-1D0AD964EE8A}"/>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'KJ 2025'!$B$44</c15:sqref>
                        </c15:formulaRef>
                      </c:ext>
                    </c:extLst>
                    <c:strCache>
                      <c:ptCount val="1"/>
                      <c:pt idx="0">
                        <c:v>Verkauf für Futterzwecke 2024</c:v>
                      </c:pt>
                    </c:strCache>
                  </c:strRef>
                </c:tx>
                <c:spPr>
                  <a:ln w="28575" cap="rnd">
                    <a:solidFill>
                      <a:srgbClr val="D2AB84"/>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2025'!$E$44:$P$44</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3-E9FB-42BC-8E3B-1D0AD964EE8A}"/>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'KJ 2025'!$B$45</c15:sqref>
                        </c15:formulaRef>
                      </c:ext>
                    </c:extLst>
                    <c:strCache>
                      <c:ptCount val="1"/>
                      <c:pt idx="0">
                        <c:v>Verkauf für technische und chemische Zwecke 2025</c:v>
                      </c:pt>
                    </c:strCache>
                  </c:strRef>
                </c:tx>
                <c:spPr>
                  <a:ln w="28575" cap="rnd">
                    <a:solidFill>
                      <a:srgbClr val="FF0000"/>
                    </a:solidFill>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2025'!$E$45:$N$45</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4-E9FB-42BC-8E3B-1D0AD964EE8A}"/>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'KJ 2025'!$B$46</c15:sqref>
                        </c15:formulaRef>
                      </c:ext>
                    </c:extLst>
                    <c:strCache>
                      <c:ptCount val="1"/>
                      <c:pt idx="0">
                        <c:v>Verkauf für technische und chemische Zwecke 2024</c:v>
                      </c:pt>
                    </c:strCache>
                  </c:strRef>
                </c:tx>
                <c:spPr>
                  <a:ln w="28575" cap="rnd">
                    <a:solidFill>
                      <a:schemeClr val="accent6">
                        <a:lumMod val="75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2025'!$E$46:$N$46</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5-E9FB-42BC-8E3B-1D0AD964EE8A}"/>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'KJ 2025'!$B$47</c15:sqref>
                        </c15:formulaRef>
                      </c:ext>
                    </c:extLst>
                    <c:strCache>
                      <c:ptCount val="1"/>
                      <c:pt idx="0">
                        <c:v>Verkauf zu Zwecken der Energiegewinnung 2025</c:v>
                      </c:pt>
                    </c:strCache>
                  </c:strRef>
                </c:tx>
                <c:spPr>
                  <a:ln w="28575" cap="rnd">
                    <a:solidFill>
                      <a:schemeClr val="tx2">
                        <a:lumMod val="75000"/>
                      </a:schemeClr>
                    </a:solidFill>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2025'!$E$47:$P$47</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6-E9FB-42BC-8E3B-1D0AD964EE8A}"/>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'KJ 2025'!$B$48</c15:sqref>
                        </c15:formulaRef>
                      </c:ext>
                    </c:extLst>
                    <c:strCache>
                      <c:ptCount val="1"/>
                      <c:pt idx="0">
                        <c:v>Verkauf zu Zwecken der Energiegewinnung 2024</c:v>
                      </c:pt>
                    </c:strCache>
                  </c:strRef>
                </c:tx>
                <c:spPr>
                  <a:ln w="28575" cap="rnd">
                    <a:solidFill>
                      <a:schemeClr val="tx2">
                        <a:lumMod val="60000"/>
                        <a:lumOff val="4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'KJ 2021'!$E$12:$P$13</c15:sqref>
                        </c15:formulaRef>
                      </c:ext>
                    </c:extLst>
                    <c:strCache>
                      <c:ptCount val="12"/>
                      <c:pt idx="0">
                        <c:v>Jan.</c:v>
                      </c:pt>
                      <c:pt idx="1">
                        <c:v> Febr.</c:v>
                      </c:pt>
                      <c:pt idx="2">
                        <c:v>März</c:v>
                      </c:pt>
                      <c:pt idx="3">
                        <c:v> April</c:v>
                      </c:pt>
                      <c:pt idx="4">
                        <c:v> Mai</c:v>
                      </c:pt>
                      <c:pt idx="5">
                        <c:v>Juni</c:v>
                      </c:pt>
                      <c:pt idx="6">
                        <c:v>Juli</c:v>
                      </c:pt>
                      <c:pt idx="7">
                        <c:v>Aug.</c:v>
                      </c:pt>
                      <c:pt idx="8">
                        <c:v> Sept.</c:v>
                      </c:pt>
                      <c:pt idx="9">
                        <c:v>Okt.</c:v>
                      </c:pt>
                      <c:pt idx="10">
                        <c:v>Nov.</c:v>
                      </c:pt>
                      <c:pt idx="11">
                        <c:v>Dez. 1)</c:v>
                      </c:pt>
                    </c:strCache>
                  </c:strRef>
                </c:cat>
                <c:val>
                  <c:numRef>
                    <c:extLst xmlns:c15="http://schemas.microsoft.com/office/drawing/2012/chart">
                      <c:ext xmlns:c15="http://schemas.microsoft.com/office/drawing/2012/chart" uri="{02D57815-91ED-43cb-92C2-25804820EDAC}">
                        <c15:formulaRef>
                          <c15:sqref>'KJ 2025'!$E$48:$P$48</c15:sqref>
                        </c15:formulaRef>
                      </c:ext>
                    </c:extLst>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7-E9FB-42BC-8E3B-1D0AD964EE8A}"/>
                  </c:ext>
                </c:extLst>
              </c15:ser>
            </c15:filteredLineSeries>
          </c:ext>
        </c:extLst>
      </c:lineChart>
      <c:catAx>
        <c:axId val="6859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6650816"/>
        <c:crosses val="autoZero"/>
        <c:auto val="1"/>
        <c:lblAlgn val="ctr"/>
        <c:lblOffset val="100"/>
        <c:noMultiLvlLbl val="0"/>
      </c:catAx>
      <c:valAx>
        <c:axId val="686650816"/>
        <c:scaling>
          <c:orientation val="minMax"/>
          <c:max val="275"/>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85997104"/>
        <c:crosses val="autoZero"/>
        <c:crossBetween val="between"/>
      </c:valAx>
      <c:spPr>
        <a:noFill/>
        <a:ln>
          <a:noFill/>
        </a:ln>
        <a:effectLst/>
      </c:spPr>
    </c:plotArea>
    <c:legend>
      <c:legendPos val="r"/>
      <c:layout>
        <c:manualLayout>
          <c:xMode val="edge"/>
          <c:yMode val="edge"/>
          <c:x val="3.2339606293605751E-2"/>
          <c:y val="0.87441611599193192"/>
          <c:w val="0.95519545645803505"/>
          <c:h val="7.47939858810752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19051</xdr:rowOff>
    </xdr:from>
    <xdr:ext cx="9753600" cy="523874"/>
    <xdr:sp macro="" textlink="">
      <xdr:nvSpPr>
        <xdr:cNvPr id="2" name="Text Box 2"/>
        <xdr:cNvSpPr txBox="1">
          <a:spLocks noChangeArrowheads="1"/>
        </xdr:cNvSpPr>
      </xdr:nvSpPr>
      <xdr:spPr bwMode="auto">
        <a:xfrm>
          <a:off x="762000" y="8439151"/>
          <a:ext cx="9753600" cy="523874"/>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a:t>
          </a:r>
        </a:p>
        <a:p>
          <a:pPr algn="l" rtl="0">
            <a:defRPr sz="1000"/>
          </a:pPr>
          <a:r>
            <a:rPr lang="de-DE" sz="900" b="0" i="0" u="none" strike="noStrike" baseline="0">
              <a:solidFill>
                <a:srgbClr val="000000"/>
              </a:solidFill>
              <a:latin typeface="Times New Roman"/>
              <a:cs typeface="Times New Roman"/>
            </a:rPr>
            <a:t>         </a:t>
          </a:r>
        </a:p>
      </xdr:txBody>
    </xdr:sp>
    <xdr:clientData/>
  </xdr:oneCellAnchor>
  <xdr:oneCellAnchor>
    <xdr:from>
      <xdr:col>2</xdr:col>
      <xdr:colOff>435586</xdr:colOff>
      <xdr:row>0</xdr:row>
      <xdr:rowOff>42862</xdr:rowOff>
    </xdr:from>
    <xdr:ext cx="1758462" cy="815487"/>
    <xdr:pic>
      <xdr:nvPicPr>
        <xdr:cNvPr id="3"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586" y="42862"/>
          <a:ext cx="1758462"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4763</xdr:colOff>
      <xdr:row>0</xdr:row>
      <xdr:rowOff>42862</xdr:rowOff>
    </xdr:from>
    <xdr:ext cx="1326173" cy="815487"/>
    <xdr:pic>
      <xdr:nvPicPr>
        <xdr:cNvPr id="4" name="Grafik 4" descr="http://www.bmel.de/SiteGlobals/Frontend/Images/logo.png?__blob=normal&amp;v=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1362075</xdr:colOff>
      <xdr:row>0</xdr:row>
      <xdr:rowOff>95250</xdr:rowOff>
    </xdr:from>
    <xdr:to>
      <xdr:col>5</xdr:col>
      <xdr:colOff>6350</xdr:colOff>
      <xdr:row>3</xdr:row>
      <xdr:rowOff>52152</xdr:rowOff>
    </xdr:to>
    <xdr:pic>
      <xdr:nvPicPr>
        <xdr:cNvPr id="5" name="Grafi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48075"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719666</xdr:colOff>
      <xdr:row>52</xdr:row>
      <xdr:rowOff>40216</xdr:rowOff>
    </xdr:from>
    <xdr:ext cx="9753600" cy="414867"/>
    <xdr:sp macro="" textlink="">
      <xdr:nvSpPr>
        <xdr:cNvPr id="2" name="Text Box 2"/>
        <xdr:cNvSpPr txBox="1">
          <a:spLocks noChangeArrowheads="1"/>
        </xdr:cNvSpPr>
      </xdr:nvSpPr>
      <xdr:spPr bwMode="auto">
        <a:xfrm>
          <a:off x="719666" y="8422216"/>
          <a:ext cx="9753600" cy="414867"/>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          </a:t>
          </a:r>
        </a:p>
      </xdr:txBody>
    </xdr:sp>
    <xdr:clientData/>
  </xdr:oneCellAnchor>
  <xdr:oneCellAnchor>
    <xdr:from>
      <xdr:col>1</xdr:col>
      <xdr:colOff>4763</xdr:colOff>
      <xdr:row>0</xdr:row>
      <xdr:rowOff>42862</xdr:rowOff>
    </xdr:from>
    <xdr:ext cx="1326173" cy="815487"/>
    <xdr:pic>
      <xdr:nvPicPr>
        <xdr:cNvPr id="3"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7725"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306917</xdr:colOff>
      <xdr:row>55</xdr:row>
      <xdr:rowOff>107950</xdr:rowOff>
    </xdr:from>
    <xdr:to>
      <xdr:col>16</xdr:col>
      <xdr:colOff>539749</xdr:colOff>
      <xdr:row>93</xdr:row>
      <xdr:rowOff>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6" name="Grafik 5"/>
        <xdr:cNvPicPr>
          <a:picLocks noChangeAspect="1"/>
        </xdr:cNvPicPr>
      </xdr:nvPicPr>
      <xdr:blipFill>
        <a:blip xmlns:r="http://schemas.openxmlformats.org/officeDocument/2006/relationships" r:embed="rId4"/>
        <a:stretch>
          <a:fillRect/>
        </a:stretch>
      </xdr:blipFill>
      <xdr:spPr>
        <a:xfrm>
          <a:off x="2360084" y="119628"/>
          <a:ext cx="1629834" cy="863085"/>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0.09459</cdr:x>
      <cdr:y>0.76224</cdr:y>
    </cdr:from>
    <cdr:to>
      <cdr:x>0.27798</cdr:x>
      <cdr:y>0.8126</cdr:y>
    </cdr:to>
    <cdr:sp macro="" textlink="">
      <cdr:nvSpPr>
        <cdr:cNvPr id="3" name="Textfeld 19"/>
        <cdr:cNvSpPr txBox="1"/>
      </cdr:nvSpPr>
      <cdr:spPr>
        <a:xfrm xmlns:a="http://schemas.openxmlformats.org/drawingml/2006/main">
          <a:off x="858487" y="4491710"/>
          <a:ext cx="1664497" cy="296762"/>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0.29828</cdr:x>
      <cdr:y>0.41131</cdr:y>
    </cdr:from>
    <cdr:to>
      <cdr:x>0.43896</cdr:x>
      <cdr:y>0.50161</cdr:y>
    </cdr:to>
    <cdr:sp macro="" textlink="">
      <cdr:nvSpPr>
        <cdr:cNvPr id="4" name="Textfeld 19"/>
        <cdr:cNvSpPr txBox="1"/>
      </cdr:nvSpPr>
      <cdr:spPr>
        <a:xfrm xmlns:a="http://schemas.openxmlformats.org/drawingml/2006/main">
          <a:off x="2818998" y="2436834"/>
          <a:ext cx="1329554" cy="534965"/>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0.07612</cdr:x>
      <cdr:y>0.5982</cdr:y>
    </cdr:from>
    <cdr:to>
      <cdr:x>0.31512</cdr:x>
      <cdr:y>0.68932</cdr:y>
    </cdr:to>
    <cdr:sp macro="" textlink="">
      <cdr:nvSpPr>
        <cdr:cNvPr id="5" name="Textfeld 19"/>
        <cdr:cNvSpPr txBox="1"/>
      </cdr:nvSpPr>
      <cdr:spPr>
        <a:xfrm xmlns:a="http://schemas.openxmlformats.org/drawingml/2006/main">
          <a:off x="690871" y="3525068"/>
          <a:ext cx="2169228" cy="53695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cdr:x>
      <cdr:y>0.94612</cdr:y>
    </cdr:from>
    <cdr:to>
      <cdr:x>0.84263</cdr:x>
      <cdr:y>0.98022</cdr:y>
    </cdr:to>
    <cdr:sp macro="" textlink="">
      <cdr:nvSpPr>
        <cdr:cNvPr id="17" name="Textfeld 1"/>
        <cdr:cNvSpPr txBox="1"/>
      </cdr:nvSpPr>
      <cdr:spPr>
        <a:xfrm xmlns:a="http://schemas.openxmlformats.org/drawingml/2006/main">
          <a:off x="0" y="5575300"/>
          <a:ext cx="7647935" cy="20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 </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(415)</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userShapes>
</file>

<file path=xl/drawings/drawing12.xml><?xml version="1.0" encoding="utf-8"?>
<xdr:wsDr xmlns:xdr="http://schemas.openxmlformats.org/drawingml/2006/spreadsheetDrawing" xmlns:a="http://schemas.openxmlformats.org/drawingml/2006/main">
  <xdr:oneCellAnchor>
    <xdr:from>
      <xdr:col>0</xdr:col>
      <xdr:colOff>719666</xdr:colOff>
      <xdr:row>52</xdr:row>
      <xdr:rowOff>40216</xdr:rowOff>
    </xdr:from>
    <xdr:ext cx="9753600" cy="414867"/>
    <xdr:sp macro="" textlink="">
      <xdr:nvSpPr>
        <xdr:cNvPr id="2" name="Text Box 2"/>
        <xdr:cNvSpPr txBox="1">
          <a:spLocks noChangeArrowheads="1"/>
        </xdr:cNvSpPr>
      </xdr:nvSpPr>
      <xdr:spPr bwMode="auto">
        <a:xfrm>
          <a:off x="719666" y="8603191"/>
          <a:ext cx="9753600" cy="414867"/>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          </a:t>
          </a:r>
        </a:p>
      </xdr:txBody>
    </xdr:sp>
    <xdr:clientData/>
  </xdr:oneCellAnchor>
  <xdr:oneCellAnchor>
    <xdr:from>
      <xdr:col>1</xdr:col>
      <xdr:colOff>4763</xdr:colOff>
      <xdr:row>0</xdr:row>
      <xdr:rowOff>42862</xdr:rowOff>
    </xdr:from>
    <xdr:ext cx="1326173" cy="815487"/>
    <xdr:pic>
      <xdr:nvPicPr>
        <xdr:cNvPr id="3"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7725"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95248</xdr:colOff>
      <xdr:row>55</xdr:row>
      <xdr:rowOff>139697</xdr:rowOff>
    </xdr:from>
    <xdr:to>
      <xdr:col>16</xdr:col>
      <xdr:colOff>433914</xdr:colOff>
      <xdr:row>93</xdr:row>
      <xdr:rowOff>31747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6" name="Grafik 5"/>
        <xdr:cNvPicPr>
          <a:picLocks noChangeAspect="1"/>
        </xdr:cNvPicPr>
      </xdr:nvPicPr>
      <xdr:blipFill>
        <a:blip xmlns:r="http://schemas.openxmlformats.org/officeDocument/2006/relationships" r:embed="rId4"/>
        <a:stretch>
          <a:fillRect/>
        </a:stretch>
      </xdr:blipFill>
      <xdr:spPr>
        <a:xfrm>
          <a:off x="2360084" y="119628"/>
          <a:ext cx="1629834" cy="86308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0.09459</cdr:x>
      <cdr:y>0.76224</cdr:y>
    </cdr:from>
    <cdr:to>
      <cdr:x>0.27798</cdr:x>
      <cdr:y>0.8126</cdr:y>
    </cdr:to>
    <cdr:sp macro="" textlink="">
      <cdr:nvSpPr>
        <cdr:cNvPr id="3" name="Textfeld 19"/>
        <cdr:cNvSpPr txBox="1"/>
      </cdr:nvSpPr>
      <cdr:spPr>
        <a:xfrm xmlns:a="http://schemas.openxmlformats.org/drawingml/2006/main">
          <a:off x="858487" y="4491710"/>
          <a:ext cx="1664497" cy="296762"/>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0.27151</cdr:x>
      <cdr:y>0.61138</cdr:y>
    </cdr:from>
    <cdr:to>
      <cdr:x>0.41219</cdr:x>
      <cdr:y>0.69632</cdr:y>
    </cdr:to>
    <cdr:sp macro="" textlink="">
      <cdr:nvSpPr>
        <cdr:cNvPr id="4" name="Textfeld 19"/>
        <cdr:cNvSpPr txBox="1"/>
      </cdr:nvSpPr>
      <cdr:spPr>
        <a:xfrm xmlns:a="http://schemas.openxmlformats.org/drawingml/2006/main">
          <a:off x="2589006" y="3622151"/>
          <a:ext cx="1341466" cy="503235"/>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0.07612</cdr:x>
      <cdr:y>0.5982</cdr:y>
    </cdr:from>
    <cdr:to>
      <cdr:x>0.31512</cdr:x>
      <cdr:y>0.68932</cdr:y>
    </cdr:to>
    <cdr:sp macro="" textlink="">
      <cdr:nvSpPr>
        <cdr:cNvPr id="5" name="Textfeld 19"/>
        <cdr:cNvSpPr txBox="1"/>
      </cdr:nvSpPr>
      <cdr:spPr>
        <a:xfrm xmlns:a="http://schemas.openxmlformats.org/drawingml/2006/main">
          <a:off x="690871" y="3525068"/>
          <a:ext cx="2169228" cy="53695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cdr:x>
      <cdr:y>0.94612</cdr:y>
    </cdr:from>
    <cdr:to>
      <cdr:x>0.84263</cdr:x>
      <cdr:y>0.98022</cdr:y>
    </cdr:to>
    <cdr:sp macro="" textlink="">
      <cdr:nvSpPr>
        <cdr:cNvPr id="17" name="Textfeld 1"/>
        <cdr:cNvSpPr txBox="1"/>
      </cdr:nvSpPr>
      <cdr:spPr>
        <a:xfrm xmlns:a="http://schemas.openxmlformats.org/drawingml/2006/main">
          <a:off x="0" y="5575300"/>
          <a:ext cx="7647935" cy="20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 </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(415)</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userShapes>
</file>

<file path=xl/drawings/drawing14.xml><?xml version="1.0" encoding="utf-8"?>
<xdr:wsDr xmlns:xdr="http://schemas.openxmlformats.org/drawingml/2006/spreadsheetDrawing" xmlns:a="http://schemas.openxmlformats.org/drawingml/2006/main">
  <xdr:oneCellAnchor>
    <xdr:from>
      <xdr:col>0</xdr:col>
      <xdr:colOff>719666</xdr:colOff>
      <xdr:row>52</xdr:row>
      <xdr:rowOff>40216</xdr:rowOff>
    </xdr:from>
    <xdr:ext cx="9753600" cy="414867"/>
    <xdr:sp macro="" textlink="">
      <xdr:nvSpPr>
        <xdr:cNvPr id="2" name="Text Box 2"/>
        <xdr:cNvSpPr txBox="1">
          <a:spLocks noChangeArrowheads="1"/>
        </xdr:cNvSpPr>
      </xdr:nvSpPr>
      <xdr:spPr bwMode="auto">
        <a:xfrm>
          <a:off x="719666" y="8603191"/>
          <a:ext cx="9753600" cy="414867"/>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- 1) inklusive Jahresmelder</a:t>
          </a:r>
        </a:p>
        <a:p>
          <a:pPr algn="l" rtl="0">
            <a:defRPr sz="1000"/>
          </a:pPr>
          <a:r>
            <a:rPr lang="de-DE" sz="900" b="0" i="0" u="none" strike="noStrike" baseline="0">
              <a:solidFill>
                <a:srgbClr val="000000"/>
              </a:solidFill>
              <a:latin typeface="Times New Roman"/>
              <a:cs typeface="Times New Roman"/>
            </a:rPr>
            <a:t>1) inklusive Jahresmelder          </a:t>
          </a:r>
        </a:p>
      </xdr:txBody>
    </xdr:sp>
    <xdr:clientData/>
  </xdr:oneCellAnchor>
  <xdr:oneCellAnchor>
    <xdr:from>
      <xdr:col>1</xdr:col>
      <xdr:colOff>4763</xdr:colOff>
      <xdr:row>0</xdr:row>
      <xdr:rowOff>42862</xdr:rowOff>
    </xdr:from>
    <xdr:ext cx="1326173" cy="815487"/>
    <xdr:pic>
      <xdr:nvPicPr>
        <xdr:cNvPr id="3"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92515</xdr:colOff>
      <xdr:row>56</xdr:row>
      <xdr:rowOff>17920</xdr:rowOff>
    </xdr:from>
    <xdr:to>
      <xdr:col>16</xdr:col>
      <xdr:colOff>424470</xdr:colOff>
      <xdr:row>93</xdr:row>
      <xdr:rowOff>78083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6" name="Grafik 5"/>
        <xdr:cNvPicPr>
          <a:picLocks noChangeAspect="1"/>
        </xdr:cNvPicPr>
      </xdr:nvPicPr>
      <xdr:blipFill>
        <a:blip xmlns:r="http://schemas.openxmlformats.org/officeDocument/2006/relationships" r:embed="rId4"/>
        <a:stretch>
          <a:fillRect/>
        </a:stretch>
      </xdr:blipFill>
      <xdr:spPr>
        <a:xfrm>
          <a:off x="2998259" y="119628"/>
          <a:ext cx="1629834" cy="863085"/>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0.09459</cdr:x>
      <cdr:y>0.76224</cdr:y>
    </cdr:from>
    <cdr:to>
      <cdr:x>0.27798</cdr:x>
      <cdr:y>0.8126</cdr:y>
    </cdr:to>
    <cdr:sp macro="" textlink="">
      <cdr:nvSpPr>
        <cdr:cNvPr id="3" name="Textfeld 19"/>
        <cdr:cNvSpPr txBox="1"/>
      </cdr:nvSpPr>
      <cdr:spPr>
        <a:xfrm xmlns:a="http://schemas.openxmlformats.org/drawingml/2006/main">
          <a:off x="858487" y="4491710"/>
          <a:ext cx="1664497" cy="296762"/>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0.27151</cdr:x>
      <cdr:y>0.61138</cdr:y>
    </cdr:from>
    <cdr:to>
      <cdr:x>0.41219</cdr:x>
      <cdr:y>0.69632</cdr:y>
    </cdr:to>
    <cdr:sp macro="" textlink="">
      <cdr:nvSpPr>
        <cdr:cNvPr id="4" name="Textfeld 19"/>
        <cdr:cNvSpPr txBox="1"/>
      </cdr:nvSpPr>
      <cdr:spPr>
        <a:xfrm xmlns:a="http://schemas.openxmlformats.org/drawingml/2006/main">
          <a:off x="2589006" y="3622151"/>
          <a:ext cx="1341466" cy="503235"/>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0.07612</cdr:x>
      <cdr:y>0.5982</cdr:y>
    </cdr:from>
    <cdr:to>
      <cdr:x>0.31512</cdr:x>
      <cdr:y>0.68932</cdr:y>
    </cdr:to>
    <cdr:sp macro="" textlink="">
      <cdr:nvSpPr>
        <cdr:cNvPr id="5" name="Textfeld 19"/>
        <cdr:cNvSpPr txBox="1"/>
      </cdr:nvSpPr>
      <cdr:spPr>
        <a:xfrm xmlns:a="http://schemas.openxmlformats.org/drawingml/2006/main">
          <a:off x="690871" y="3525068"/>
          <a:ext cx="2169228" cy="53695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cdr:x>
      <cdr:y>0.94612</cdr:y>
    </cdr:from>
    <cdr:to>
      <cdr:x>0.84263</cdr:x>
      <cdr:y>0.98022</cdr:y>
    </cdr:to>
    <cdr:sp macro="" textlink="">
      <cdr:nvSpPr>
        <cdr:cNvPr id="17" name="Textfeld 1"/>
        <cdr:cNvSpPr txBox="1"/>
      </cdr:nvSpPr>
      <cdr:spPr>
        <a:xfrm xmlns:a="http://schemas.openxmlformats.org/drawingml/2006/main">
          <a:off x="0" y="5575300"/>
          <a:ext cx="7647935" cy="20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 </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(415)</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userShapes>
</file>

<file path=xl/drawings/drawing16.xml><?xml version="1.0" encoding="utf-8"?>
<xdr:wsDr xmlns:xdr="http://schemas.openxmlformats.org/drawingml/2006/spreadsheetDrawing" xmlns:a="http://schemas.openxmlformats.org/drawingml/2006/main">
  <xdr:oneCellAnchor>
    <xdr:from>
      <xdr:col>0</xdr:col>
      <xdr:colOff>719666</xdr:colOff>
      <xdr:row>31</xdr:row>
      <xdr:rowOff>40216</xdr:rowOff>
    </xdr:from>
    <xdr:ext cx="9753600" cy="567003"/>
    <xdr:sp macro="" textlink="">
      <xdr:nvSpPr>
        <xdr:cNvPr id="2" name="Text Box 2"/>
        <xdr:cNvSpPr txBox="1">
          <a:spLocks noChangeArrowheads="1"/>
        </xdr:cNvSpPr>
      </xdr:nvSpPr>
      <xdr:spPr bwMode="auto">
        <a:xfrm>
          <a:off x="719666" y="4802716"/>
          <a:ext cx="9753600" cy="567003"/>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- 1) inklusive Jahresmelder</a:t>
          </a:r>
        </a:p>
        <a:p>
          <a:pPr algn="l" rtl="0">
            <a:defRPr sz="1000"/>
          </a:pPr>
          <a:r>
            <a:rPr lang="de-DE" sz="900" b="0" i="0" u="none" strike="noStrike" baseline="0">
              <a:solidFill>
                <a:srgbClr val="000000"/>
              </a:solidFill>
              <a:latin typeface="Times New Roman"/>
              <a:cs typeface="Times New Roman"/>
            </a:rPr>
            <a:t>2) Aufgrund der Datenlage können die Verkäufe für Futterzwecke, für technische und chemische Zwecke sowie für Zwecke der Energiegewinnung nicht ausgewiesen/dargestellt werden.        </a:t>
          </a:r>
        </a:p>
      </xdr:txBody>
    </xdr:sp>
    <xdr:clientData/>
  </xdr:oneCellAnchor>
  <xdr:oneCellAnchor>
    <xdr:from>
      <xdr:col>1</xdr:col>
      <xdr:colOff>4763</xdr:colOff>
      <xdr:row>0</xdr:row>
      <xdr:rowOff>42862</xdr:rowOff>
    </xdr:from>
    <xdr:ext cx="1326173" cy="815487"/>
    <xdr:pic>
      <xdr:nvPicPr>
        <xdr:cNvPr id="3"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18</xdr:col>
      <xdr:colOff>200052</xdr:colOff>
      <xdr:row>33</xdr:row>
      <xdr:rowOff>69703</xdr:rowOff>
    </xdr:from>
    <xdr:to>
      <xdr:col>31</xdr:col>
      <xdr:colOff>121525</xdr:colOff>
      <xdr:row>70</xdr:row>
      <xdr:rowOff>125330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6" name="Grafik 5"/>
        <xdr:cNvPicPr>
          <a:picLocks noChangeAspect="1"/>
        </xdr:cNvPicPr>
      </xdr:nvPicPr>
      <xdr:blipFill>
        <a:blip xmlns:r="http://schemas.openxmlformats.org/officeDocument/2006/relationships" r:embed="rId4"/>
        <a:stretch>
          <a:fillRect/>
        </a:stretch>
      </xdr:blipFill>
      <xdr:spPr>
        <a:xfrm>
          <a:off x="2998259" y="119628"/>
          <a:ext cx="1629834" cy="86308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0.94612</cdr:y>
    </cdr:from>
    <cdr:to>
      <cdr:x>0.84263</cdr:x>
      <cdr:y>0.98022</cdr:y>
    </cdr:to>
    <cdr:sp macro="" textlink="">
      <cdr:nvSpPr>
        <cdr:cNvPr id="17" name="Textfeld 1"/>
        <cdr:cNvSpPr txBox="1"/>
      </cdr:nvSpPr>
      <cdr:spPr>
        <a:xfrm xmlns:a="http://schemas.openxmlformats.org/drawingml/2006/main">
          <a:off x="0" y="5575300"/>
          <a:ext cx="7647935" cy="20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a:t>
          </a: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(625)</a:t>
          </a:r>
        </a:p>
        <a:p xmlns:a="http://schemas.openxmlformats.org/drawingml/2006/main">
          <a:pPr algn="r"/>
          <a:r>
            <a:rPr lang="de-DE" sz="800">
              <a:latin typeface="Arial" panose="020B0604020202020204" pitchFamily="34" charset="0"/>
              <a:cs typeface="Arial" panose="020B0604020202020204" pitchFamily="34" charset="0"/>
            </a:rPr>
            <a:t>BZL</a:t>
          </a:r>
        </a:p>
      </cdr:txBody>
    </cdr:sp>
  </cdr:relSizeAnchor>
</c:userShapes>
</file>

<file path=xl/drawings/drawing18.xml><?xml version="1.0" encoding="utf-8"?>
<xdr:wsDr xmlns:xdr="http://schemas.openxmlformats.org/drawingml/2006/spreadsheetDrawing" xmlns:a="http://schemas.openxmlformats.org/drawingml/2006/main">
  <xdr:oneCellAnchor>
    <xdr:from>
      <xdr:col>0</xdr:col>
      <xdr:colOff>719666</xdr:colOff>
      <xdr:row>31</xdr:row>
      <xdr:rowOff>40216</xdr:rowOff>
    </xdr:from>
    <xdr:ext cx="9753600" cy="567003"/>
    <xdr:sp macro="" textlink="">
      <xdr:nvSpPr>
        <xdr:cNvPr id="2" name="Text Box 2"/>
        <xdr:cNvSpPr txBox="1">
          <a:spLocks noChangeArrowheads="1"/>
        </xdr:cNvSpPr>
      </xdr:nvSpPr>
      <xdr:spPr bwMode="auto">
        <a:xfrm>
          <a:off x="719666" y="5130799"/>
          <a:ext cx="9753600" cy="567003"/>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- 1) inklusive Jahresmelder</a:t>
          </a:r>
        </a:p>
        <a:p>
          <a:pPr algn="l" rtl="0">
            <a:defRPr sz="1000"/>
          </a:pPr>
          <a:r>
            <a:rPr lang="de-DE" sz="900" b="0" i="0" u="none" strike="noStrike" baseline="0">
              <a:solidFill>
                <a:srgbClr val="000000"/>
              </a:solidFill>
              <a:latin typeface="Times New Roman"/>
              <a:cs typeface="Times New Roman"/>
            </a:rPr>
            <a:t>2) Aufgrund der Datenlage können die Verkäufe für Futterzwecke, für technische und chemische Zwecke sowie für Zwecke der Energiegewinnung nicht ausgewiesen/dargestellt werden.        </a:t>
          </a:r>
        </a:p>
      </xdr:txBody>
    </xdr:sp>
    <xdr:clientData/>
  </xdr:oneCellAnchor>
  <xdr:oneCellAnchor>
    <xdr:from>
      <xdr:col>1</xdr:col>
      <xdr:colOff>4763</xdr:colOff>
      <xdr:row>0</xdr:row>
      <xdr:rowOff>42862</xdr:rowOff>
    </xdr:from>
    <xdr:ext cx="1326173" cy="815487"/>
    <xdr:pic>
      <xdr:nvPicPr>
        <xdr:cNvPr id="3"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284717</xdr:colOff>
      <xdr:row>35</xdr:row>
      <xdr:rowOff>133203</xdr:rowOff>
    </xdr:from>
    <xdr:to>
      <xdr:col>15</xdr:col>
      <xdr:colOff>364940</xdr:colOff>
      <xdr:row>73</xdr:row>
      <xdr:rowOff>30080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6" name="Grafik 5"/>
        <xdr:cNvPicPr>
          <a:picLocks noChangeAspect="1"/>
        </xdr:cNvPicPr>
      </xdr:nvPicPr>
      <xdr:blipFill>
        <a:blip xmlns:r="http://schemas.openxmlformats.org/officeDocument/2006/relationships" r:embed="rId4"/>
        <a:stretch>
          <a:fillRect/>
        </a:stretch>
      </xdr:blipFill>
      <xdr:spPr>
        <a:xfrm>
          <a:off x="2998259" y="119628"/>
          <a:ext cx="1629834" cy="86308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0.94612</cdr:y>
    </cdr:from>
    <cdr:to>
      <cdr:x>0.84263</cdr:x>
      <cdr:y>0.98022</cdr:y>
    </cdr:to>
    <cdr:sp macro="" textlink="">
      <cdr:nvSpPr>
        <cdr:cNvPr id="17" name="Textfeld 1"/>
        <cdr:cNvSpPr txBox="1"/>
      </cdr:nvSpPr>
      <cdr:spPr>
        <a:xfrm xmlns:a="http://schemas.openxmlformats.org/drawingml/2006/main">
          <a:off x="0" y="5575300"/>
          <a:ext cx="7647935" cy="20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a:t>
          </a: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(625)</a:t>
          </a:r>
        </a:p>
        <a:p xmlns:a="http://schemas.openxmlformats.org/drawingml/2006/main">
          <a:pPr algn="r"/>
          <a:r>
            <a:rPr lang="de-DE" sz="800">
              <a:latin typeface="Arial" panose="020B0604020202020204" pitchFamily="34" charset="0"/>
              <a:cs typeface="Arial" panose="020B0604020202020204" pitchFamily="34" charset="0"/>
            </a:rPr>
            <a:t>BZL</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0</xdr:colOff>
      <xdr:row>52</xdr:row>
      <xdr:rowOff>19050</xdr:rowOff>
    </xdr:from>
    <xdr:to>
      <xdr:col>17</xdr:col>
      <xdr:colOff>161925</xdr:colOff>
      <xdr:row>54</xdr:row>
      <xdr:rowOff>123825</xdr:rowOff>
    </xdr:to>
    <xdr:sp macro="" textlink="">
      <xdr:nvSpPr>
        <xdr:cNvPr id="2" name="Text Box 2"/>
        <xdr:cNvSpPr txBox="1">
          <a:spLocks noChangeArrowheads="1"/>
        </xdr:cNvSpPr>
      </xdr:nvSpPr>
      <xdr:spPr bwMode="auto">
        <a:xfrm>
          <a:off x="762000" y="7953375"/>
          <a:ext cx="9753600" cy="428625"/>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a:t>
          </a:r>
        </a:p>
        <a:p>
          <a:pPr algn="l" rtl="0">
            <a:defRPr sz="1000"/>
          </a:pPr>
          <a:r>
            <a:rPr lang="de-DE" sz="900" b="0" i="0" u="none" strike="noStrike" baseline="0">
              <a:solidFill>
                <a:srgbClr val="000000"/>
              </a:solidFill>
              <a:latin typeface="Times New Roman"/>
              <a:cs typeface="Times New Roman"/>
            </a:rPr>
            <a:t>         </a:t>
          </a:r>
        </a:p>
      </xdr:txBody>
    </xdr:sp>
    <xdr:clientData/>
  </xdr:twoCellAnchor>
  <xdr:twoCellAnchor editAs="oneCell">
    <xdr:from>
      <xdr:col>2</xdr:col>
      <xdr:colOff>435586</xdr:colOff>
      <xdr:row>0</xdr:row>
      <xdr:rowOff>42862</xdr:rowOff>
    </xdr:from>
    <xdr:to>
      <xdr:col>3</xdr:col>
      <xdr:colOff>1432048</xdr:colOff>
      <xdr:row>5</xdr:row>
      <xdr:rowOff>48724</xdr:rowOff>
    </xdr:to>
    <xdr:pic>
      <xdr:nvPicPr>
        <xdr:cNvPr id="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586" y="42862"/>
          <a:ext cx="1758462"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4763</xdr:colOff>
      <xdr:row>0</xdr:row>
      <xdr:rowOff>42862</xdr:rowOff>
    </xdr:from>
    <xdr:to>
      <xdr:col>2</xdr:col>
      <xdr:colOff>568936</xdr:colOff>
      <xdr:row>5</xdr:row>
      <xdr:rowOff>48724</xdr:rowOff>
    </xdr:to>
    <xdr:pic>
      <xdr:nvPicPr>
        <xdr:cNvPr id="7" name="Grafik 4" descr="http://www.bmel.de/SiteGlobals/Frontend/Images/logo.png?__blob=normal&amp;v=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1352550</xdr:colOff>
      <xdr:row>0</xdr:row>
      <xdr:rowOff>95250</xdr:rowOff>
    </xdr:from>
    <xdr:to>
      <xdr:col>4</xdr:col>
      <xdr:colOff>473075</xdr:colOff>
      <xdr:row>3</xdr:row>
      <xdr:rowOff>52152</xdr:rowOff>
    </xdr:to>
    <xdr:pic>
      <xdr:nvPicPr>
        <xdr:cNvPr id="5" name="Grafi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104775</xdr:colOff>
      <xdr:row>58</xdr:row>
      <xdr:rowOff>47625</xdr:rowOff>
    </xdr:from>
    <xdr:to>
      <xdr:col>16</xdr:col>
      <xdr:colOff>104775</xdr:colOff>
      <xdr:row>91</xdr:row>
      <xdr:rowOff>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0.05987</cdr:x>
      <cdr:y>0.16247</cdr:y>
    </cdr:from>
    <cdr:to>
      <cdr:x>0.24326</cdr:x>
      <cdr:y>0.21283</cdr:y>
    </cdr:to>
    <cdr:sp macro="" textlink="">
      <cdr:nvSpPr>
        <cdr:cNvPr id="2" name="Textfeld 19"/>
        <cdr:cNvSpPr txBox="1"/>
      </cdr:nvSpPr>
      <cdr:spPr>
        <a:xfrm xmlns:a="http://schemas.openxmlformats.org/drawingml/2006/main">
          <a:off x="572565" y="860425"/>
          <a:ext cx="1753708" cy="266699"/>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0.06185</cdr:x>
      <cdr:y>0.77758</cdr:y>
    </cdr:from>
    <cdr:to>
      <cdr:x>0.24524</cdr:x>
      <cdr:y>0.82794</cdr:y>
    </cdr:to>
    <cdr:sp macro="" textlink="">
      <cdr:nvSpPr>
        <cdr:cNvPr id="3" name="Textfeld 19"/>
        <cdr:cNvSpPr txBox="1"/>
      </cdr:nvSpPr>
      <cdr:spPr>
        <a:xfrm xmlns:a="http://schemas.openxmlformats.org/drawingml/2006/main">
          <a:off x="591502" y="4117975"/>
          <a:ext cx="1753709" cy="266699"/>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0.06682</cdr:x>
      <cdr:y>0.61751</cdr:y>
    </cdr:from>
    <cdr:to>
      <cdr:x>0.2075</cdr:x>
      <cdr:y>0.66787</cdr:y>
    </cdr:to>
    <cdr:sp macro="" textlink="">
      <cdr:nvSpPr>
        <cdr:cNvPr id="4" name="Textfeld 19"/>
        <cdr:cNvSpPr txBox="1"/>
      </cdr:nvSpPr>
      <cdr:spPr>
        <a:xfrm xmlns:a="http://schemas.openxmlformats.org/drawingml/2006/main">
          <a:off x="638986" y="3270250"/>
          <a:ext cx="1345354" cy="266699"/>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0.06484</cdr:x>
      <cdr:y>0.45564</cdr:y>
    </cdr:from>
    <cdr:to>
      <cdr:x>0.30384</cdr:x>
      <cdr:y>0.54676</cdr:y>
    </cdr:to>
    <cdr:sp macro="" textlink="">
      <cdr:nvSpPr>
        <cdr:cNvPr id="5" name="Textfeld 19"/>
        <cdr:cNvSpPr txBox="1"/>
      </cdr:nvSpPr>
      <cdr:spPr>
        <a:xfrm xmlns:a="http://schemas.openxmlformats.org/drawingml/2006/main">
          <a:off x="620105" y="2413000"/>
          <a:ext cx="2285520" cy="482600"/>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0.9351</cdr:x>
      <cdr:y>0.17146</cdr:y>
    </cdr:from>
    <cdr:to>
      <cdr:x>0.99187</cdr:x>
      <cdr:y>0.22217</cdr:y>
    </cdr:to>
    <cdr:sp macro="" textlink="">
      <cdr:nvSpPr>
        <cdr:cNvPr id="6" name="Textfeld 9"/>
        <cdr:cNvSpPr txBox="1"/>
      </cdr:nvSpPr>
      <cdr:spPr>
        <a:xfrm xmlns:a="http://schemas.openxmlformats.org/drawingml/2006/main">
          <a:off x="8265560" y="908035"/>
          <a:ext cx="501802"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0.57588</cdr:x>
      <cdr:y>0.52757</cdr:y>
    </cdr:from>
    <cdr:to>
      <cdr:x>0.63266</cdr:x>
      <cdr:y>0.57828</cdr:y>
    </cdr:to>
    <cdr:sp macro="" textlink="">
      <cdr:nvSpPr>
        <cdr:cNvPr id="7" name="Textfeld 9"/>
        <cdr:cNvSpPr txBox="1"/>
      </cdr:nvSpPr>
      <cdr:spPr>
        <a:xfrm xmlns:a="http://schemas.openxmlformats.org/drawingml/2006/main">
          <a:off x="5090306" y="2793982"/>
          <a:ext cx="501890"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0.8969</cdr:x>
      <cdr:y>0.64628</cdr:y>
    </cdr:from>
    <cdr:to>
      <cdr:x>0.95367</cdr:x>
      <cdr:y>0.69699</cdr:y>
    </cdr:to>
    <cdr:sp macro="" textlink="">
      <cdr:nvSpPr>
        <cdr:cNvPr id="8" name="Textfeld 9"/>
        <cdr:cNvSpPr txBox="1"/>
      </cdr:nvSpPr>
      <cdr:spPr>
        <a:xfrm xmlns:a="http://schemas.openxmlformats.org/drawingml/2006/main">
          <a:off x="7927894" y="3422641"/>
          <a:ext cx="501801" cy="268556"/>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0.89043</cdr:x>
      <cdr:y>0.81895</cdr:y>
    </cdr:from>
    <cdr:to>
      <cdr:x>0.9472</cdr:x>
      <cdr:y>0.86966</cdr:y>
    </cdr:to>
    <cdr:sp macro="" textlink="">
      <cdr:nvSpPr>
        <cdr:cNvPr id="9" name="Textfeld 9"/>
        <cdr:cNvSpPr txBox="1"/>
      </cdr:nvSpPr>
      <cdr:spPr>
        <a:xfrm xmlns:a="http://schemas.openxmlformats.org/drawingml/2006/main">
          <a:off x="7870655" y="4337061"/>
          <a:ext cx="501802"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0.90904</cdr:x>
      <cdr:y>0.2452</cdr:y>
    </cdr:from>
    <cdr:to>
      <cdr:x>0.96582</cdr:x>
      <cdr:y>0.29591</cdr:y>
    </cdr:to>
    <cdr:sp macro="" textlink="">
      <cdr:nvSpPr>
        <cdr:cNvPr id="10" name="Textfeld 9"/>
        <cdr:cNvSpPr txBox="1"/>
      </cdr:nvSpPr>
      <cdr:spPr>
        <a:xfrm xmlns:a="http://schemas.openxmlformats.org/drawingml/2006/main">
          <a:off x="8035150" y="1298570"/>
          <a:ext cx="501890"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0.89113</cdr:x>
      <cdr:y>0.51499</cdr:y>
    </cdr:from>
    <cdr:to>
      <cdr:x>0.9479</cdr:x>
      <cdr:y>0.5657</cdr:y>
    </cdr:to>
    <cdr:sp macro="" textlink="">
      <cdr:nvSpPr>
        <cdr:cNvPr id="11" name="Textfeld 1"/>
        <cdr:cNvSpPr txBox="1"/>
      </cdr:nvSpPr>
      <cdr:spPr>
        <a:xfrm xmlns:a="http://schemas.openxmlformats.org/drawingml/2006/main">
          <a:off x="7876834" y="2727358"/>
          <a:ext cx="501801"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0.83042</cdr:x>
      <cdr:y>0.78657</cdr:y>
    </cdr:from>
    <cdr:to>
      <cdr:x>0.88719</cdr:x>
      <cdr:y>0.83728</cdr:y>
    </cdr:to>
    <cdr:sp macro="" textlink="">
      <cdr:nvSpPr>
        <cdr:cNvPr id="13" name="Textfeld 1"/>
        <cdr:cNvSpPr txBox="1"/>
      </cdr:nvSpPr>
      <cdr:spPr>
        <a:xfrm xmlns:a="http://schemas.openxmlformats.org/drawingml/2006/main">
          <a:off x="7340270" y="4165573"/>
          <a:ext cx="501801"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0.04515</cdr:x>
      <cdr:y>0.91547</cdr:y>
    </cdr:from>
    <cdr:to>
      <cdr:x>0.97311</cdr:x>
      <cdr:y>0.98741</cdr:y>
    </cdr:to>
    <cdr:sp macro="" textlink="">
      <cdr:nvSpPr>
        <cdr:cNvPr id="15" name="Rechteck 14"/>
        <cdr:cNvSpPr/>
      </cdr:nvSpPr>
      <cdr:spPr bwMode="auto">
        <a:xfrm xmlns:a="http://schemas.openxmlformats.org/drawingml/2006/main">
          <a:off x="431800" y="4848225"/>
          <a:ext cx="8874123" cy="38099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cdr:x>
      <cdr:y>0.93345</cdr:y>
    </cdr:from>
    <cdr:to>
      <cdr:x>0.84263</cdr:x>
      <cdr:y>0.98022</cdr:y>
    </cdr:to>
    <cdr:sp macro="" textlink="">
      <cdr:nvSpPr>
        <cdr:cNvPr id="17" name="Textfeld 1"/>
        <cdr:cNvSpPr txBox="1"/>
      </cdr:nvSpPr>
      <cdr:spPr>
        <a:xfrm xmlns:a="http://schemas.openxmlformats.org/drawingml/2006/main">
          <a:off x="0" y="4943475"/>
          <a:ext cx="8058148"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(423)</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dr:relSizeAnchor xmlns:cdr="http://schemas.openxmlformats.org/drawingml/2006/chartDrawing">
    <cdr:from>
      <cdr:x>0.8157</cdr:x>
      <cdr:y>0.58513</cdr:y>
    </cdr:from>
    <cdr:to>
      <cdr:x>0.87247</cdr:x>
      <cdr:y>0.63584</cdr:y>
    </cdr:to>
    <cdr:sp macro="" textlink="">
      <cdr:nvSpPr>
        <cdr:cNvPr id="18" name="Textfeld 1"/>
        <cdr:cNvSpPr txBox="1"/>
      </cdr:nvSpPr>
      <cdr:spPr>
        <a:xfrm xmlns:a="http://schemas.openxmlformats.org/drawingml/2006/main">
          <a:off x="7210102" y="3098790"/>
          <a:ext cx="501801"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0</xdr:colOff>
      <xdr:row>52</xdr:row>
      <xdr:rowOff>19050</xdr:rowOff>
    </xdr:from>
    <xdr:to>
      <xdr:col>17</xdr:col>
      <xdr:colOff>161925</xdr:colOff>
      <xdr:row>54</xdr:row>
      <xdr:rowOff>123825</xdr:rowOff>
    </xdr:to>
    <xdr:sp macro="" textlink="">
      <xdr:nvSpPr>
        <xdr:cNvPr id="2" name="Text Box 2"/>
        <xdr:cNvSpPr txBox="1">
          <a:spLocks noChangeArrowheads="1"/>
        </xdr:cNvSpPr>
      </xdr:nvSpPr>
      <xdr:spPr bwMode="auto">
        <a:xfrm>
          <a:off x="762000" y="7981950"/>
          <a:ext cx="9753600" cy="428625"/>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a:t>
          </a:r>
        </a:p>
        <a:p>
          <a:pPr algn="l" rtl="0">
            <a:defRPr sz="1000"/>
          </a:pPr>
          <a:r>
            <a:rPr lang="de-DE" sz="900" b="0" i="0" u="none" strike="noStrike" baseline="0">
              <a:solidFill>
                <a:srgbClr val="000000"/>
              </a:solidFill>
              <a:latin typeface="Times New Roman"/>
              <a:cs typeface="Times New Roman"/>
            </a:rPr>
            <a:t>         </a:t>
          </a:r>
        </a:p>
      </xdr:txBody>
    </xdr:sp>
    <xdr:clientData/>
  </xdr:twoCellAnchor>
  <xdr:twoCellAnchor editAs="oneCell">
    <xdr:from>
      <xdr:col>2</xdr:col>
      <xdr:colOff>435586</xdr:colOff>
      <xdr:row>0</xdr:row>
      <xdr:rowOff>42862</xdr:rowOff>
    </xdr:from>
    <xdr:to>
      <xdr:col>3</xdr:col>
      <xdr:colOff>1432048</xdr:colOff>
      <xdr:row>5</xdr:row>
      <xdr:rowOff>48724</xdr:rowOff>
    </xdr:to>
    <xdr:pic>
      <xdr:nvPicPr>
        <xdr:cNvPr id="3"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586" y="42862"/>
          <a:ext cx="1758462"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4763</xdr:colOff>
      <xdr:row>0</xdr:row>
      <xdr:rowOff>42862</xdr:rowOff>
    </xdr:from>
    <xdr:to>
      <xdr:col>2</xdr:col>
      <xdr:colOff>568936</xdr:colOff>
      <xdr:row>5</xdr:row>
      <xdr:rowOff>48724</xdr:rowOff>
    </xdr:to>
    <xdr:pic>
      <xdr:nvPicPr>
        <xdr:cNvPr id="4" name="Grafik 4" descr="http://www.bmel.de/SiteGlobals/Frontend/Images/logo.png?__blob=normal&amp;v=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1352550</xdr:colOff>
      <xdr:row>0</xdr:row>
      <xdr:rowOff>95250</xdr:rowOff>
    </xdr:from>
    <xdr:to>
      <xdr:col>4</xdr:col>
      <xdr:colOff>473075</xdr:colOff>
      <xdr:row>3</xdr:row>
      <xdr:rowOff>52152</xdr:rowOff>
    </xdr:to>
    <xdr:pic>
      <xdr:nvPicPr>
        <xdr:cNvPr id="5" name="Grafi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57</xdr:row>
      <xdr:rowOff>142875</xdr:rowOff>
    </xdr:from>
    <xdr:to>
      <xdr:col>16</xdr:col>
      <xdr:colOff>209550</xdr:colOff>
      <xdr:row>90</xdr:row>
      <xdr:rowOff>95250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0.07478</cdr:x>
      <cdr:y>0.747</cdr:y>
    </cdr:from>
    <cdr:to>
      <cdr:x>0.25817</cdr:x>
      <cdr:y>0.79736</cdr:y>
    </cdr:to>
    <cdr:sp macro="" textlink="">
      <cdr:nvSpPr>
        <cdr:cNvPr id="3" name="Textfeld 19"/>
        <cdr:cNvSpPr txBox="1"/>
      </cdr:nvSpPr>
      <cdr:spPr>
        <a:xfrm xmlns:a="http://schemas.openxmlformats.org/drawingml/2006/main">
          <a:off x="661005" y="3956061"/>
          <a:ext cx="1621020" cy="266701"/>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0.09161</cdr:x>
      <cdr:y>0.44844</cdr:y>
    </cdr:from>
    <cdr:to>
      <cdr:x>0.23229</cdr:x>
      <cdr:y>0.4988</cdr:y>
    </cdr:to>
    <cdr:sp macro="" textlink="">
      <cdr:nvSpPr>
        <cdr:cNvPr id="4" name="Textfeld 19"/>
        <cdr:cNvSpPr txBox="1"/>
      </cdr:nvSpPr>
      <cdr:spPr>
        <a:xfrm xmlns:a="http://schemas.openxmlformats.org/drawingml/2006/main">
          <a:off x="809729" y="2374902"/>
          <a:ext cx="1243498" cy="266701"/>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0.07885</cdr:x>
      <cdr:y>0.6247</cdr:y>
    </cdr:from>
    <cdr:to>
      <cdr:x>0.31785</cdr:x>
      <cdr:y>0.71582</cdr:y>
    </cdr:to>
    <cdr:sp macro="" textlink="">
      <cdr:nvSpPr>
        <cdr:cNvPr id="5" name="Textfeld 19"/>
        <cdr:cNvSpPr txBox="1"/>
      </cdr:nvSpPr>
      <cdr:spPr>
        <a:xfrm xmlns:a="http://schemas.openxmlformats.org/drawingml/2006/main">
          <a:off x="696959" y="3308374"/>
          <a:ext cx="2112569" cy="48256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0.92413</cdr:x>
      <cdr:y>0.2434</cdr:y>
    </cdr:from>
    <cdr:to>
      <cdr:x>0.98091</cdr:x>
      <cdr:y>0.29411</cdr:y>
    </cdr:to>
    <cdr:sp macro="" textlink="">
      <cdr:nvSpPr>
        <cdr:cNvPr id="10" name="Textfeld 9"/>
        <cdr:cNvSpPr txBox="1"/>
      </cdr:nvSpPr>
      <cdr:spPr>
        <a:xfrm xmlns:a="http://schemas.openxmlformats.org/drawingml/2006/main">
          <a:off x="8168564" y="1289035"/>
          <a:ext cx="501890"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0.92346</cdr:x>
      <cdr:y>0.51139</cdr:y>
    </cdr:from>
    <cdr:to>
      <cdr:x>0.98023</cdr:x>
      <cdr:y>0.5621</cdr:y>
    </cdr:to>
    <cdr:sp macro="" textlink="">
      <cdr:nvSpPr>
        <cdr:cNvPr id="11" name="Textfeld 1"/>
        <cdr:cNvSpPr txBox="1"/>
      </cdr:nvSpPr>
      <cdr:spPr>
        <a:xfrm xmlns:a="http://schemas.openxmlformats.org/drawingml/2006/main">
          <a:off x="8162663" y="2708272"/>
          <a:ext cx="501801"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0.93171</cdr:x>
      <cdr:y>0.7524</cdr:y>
    </cdr:from>
    <cdr:to>
      <cdr:x>0.98848</cdr:x>
      <cdr:y>0.80311</cdr:y>
    </cdr:to>
    <cdr:sp macro="" textlink="">
      <cdr:nvSpPr>
        <cdr:cNvPr id="13" name="Textfeld 1"/>
        <cdr:cNvSpPr txBox="1"/>
      </cdr:nvSpPr>
      <cdr:spPr>
        <a:xfrm xmlns:a="http://schemas.openxmlformats.org/drawingml/2006/main">
          <a:off x="8235574" y="3984643"/>
          <a:ext cx="501801"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0.04515</cdr:x>
      <cdr:y>0.91547</cdr:y>
    </cdr:from>
    <cdr:to>
      <cdr:x>0.97311</cdr:x>
      <cdr:y>0.98741</cdr:y>
    </cdr:to>
    <cdr:sp macro="" textlink="">
      <cdr:nvSpPr>
        <cdr:cNvPr id="15" name="Rechteck 14"/>
        <cdr:cNvSpPr/>
      </cdr:nvSpPr>
      <cdr:spPr bwMode="auto">
        <a:xfrm xmlns:a="http://schemas.openxmlformats.org/drawingml/2006/main">
          <a:off x="431800" y="4848225"/>
          <a:ext cx="8874123" cy="38099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cdr:x>
      <cdr:y>0.93345</cdr:y>
    </cdr:from>
    <cdr:to>
      <cdr:x>0.84263</cdr:x>
      <cdr:y>0.98022</cdr:y>
    </cdr:to>
    <cdr:sp macro="" textlink="">
      <cdr:nvSpPr>
        <cdr:cNvPr id="17" name="Textfeld 1"/>
        <cdr:cNvSpPr txBox="1"/>
      </cdr:nvSpPr>
      <cdr:spPr>
        <a:xfrm xmlns:a="http://schemas.openxmlformats.org/drawingml/2006/main">
          <a:off x="0" y="4943475"/>
          <a:ext cx="8058148"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(423)</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dr:relSizeAnchor xmlns:cdr="http://schemas.openxmlformats.org/drawingml/2006/chartDrawing">
    <cdr:from>
      <cdr:x>0.92346</cdr:x>
      <cdr:y>0.60312</cdr:y>
    </cdr:from>
    <cdr:to>
      <cdr:x>0.98023</cdr:x>
      <cdr:y>0.65383</cdr:y>
    </cdr:to>
    <cdr:sp macro="" textlink="">
      <cdr:nvSpPr>
        <cdr:cNvPr id="18" name="Textfeld 1"/>
        <cdr:cNvSpPr txBox="1"/>
      </cdr:nvSpPr>
      <cdr:spPr>
        <a:xfrm xmlns:a="http://schemas.openxmlformats.org/drawingml/2006/main">
          <a:off x="8162626" y="3194049"/>
          <a:ext cx="501802"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0.83872</cdr:x>
      <cdr:y>0.20745</cdr:y>
    </cdr:from>
    <cdr:to>
      <cdr:x>0.8955</cdr:x>
      <cdr:y>0.25816</cdr:y>
    </cdr:to>
    <cdr:sp macro="" textlink="">
      <cdr:nvSpPr>
        <cdr:cNvPr id="14" name="Textfeld 1"/>
        <cdr:cNvSpPr txBox="1"/>
      </cdr:nvSpPr>
      <cdr:spPr>
        <a:xfrm xmlns:a="http://schemas.openxmlformats.org/drawingml/2006/main">
          <a:off x="7413638" y="1098626"/>
          <a:ext cx="501890" cy="268556"/>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0.80531</cdr:x>
      <cdr:y>0.58692</cdr:y>
    </cdr:from>
    <cdr:to>
      <cdr:x>0.86209</cdr:x>
      <cdr:y>0.63763</cdr:y>
    </cdr:to>
    <cdr:sp macro="" textlink="">
      <cdr:nvSpPr>
        <cdr:cNvPr id="19" name="Textfeld 1"/>
        <cdr:cNvSpPr txBox="1"/>
      </cdr:nvSpPr>
      <cdr:spPr>
        <a:xfrm xmlns:a="http://schemas.openxmlformats.org/drawingml/2006/main">
          <a:off x="7118330" y="3108268"/>
          <a:ext cx="501889" cy="268556"/>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0.82147</cdr:x>
      <cdr:y>0.61571</cdr:y>
    </cdr:from>
    <cdr:to>
      <cdr:x>0.87825</cdr:x>
      <cdr:y>0.66642</cdr:y>
    </cdr:to>
    <cdr:sp macro="" textlink="">
      <cdr:nvSpPr>
        <cdr:cNvPr id="20" name="Textfeld 1"/>
        <cdr:cNvSpPr txBox="1"/>
      </cdr:nvSpPr>
      <cdr:spPr>
        <a:xfrm xmlns:a="http://schemas.openxmlformats.org/drawingml/2006/main">
          <a:off x="7261144" y="3260732"/>
          <a:ext cx="501889"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0.83441</cdr:x>
      <cdr:y>0.78657</cdr:y>
    </cdr:from>
    <cdr:to>
      <cdr:x>0.89119</cdr:x>
      <cdr:y>0.83728</cdr:y>
    </cdr:to>
    <cdr:sp macro="" textlink="">
      <cdr:nvSpPr>
        <cdr:cNvPr id="21" name="Textfeld 1"/>
        <cdr:cNvSpPr txBox="1"/>
      </cdr:nvSpPr>
      <cdr:spPr>
        <a:xfrm xmlns:a="http://schemas.openxmlformats.org/drawingml/2006/main">
          <a:off x="7375499" y="4165581"/>
          <a:ext cx="501889"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a:latin typeface="Arial" panose="020B0604020202020204" pitchFamily="34" charset="0"/>
              <a:cs typeface="Arial" panose="020B0604020202020204" pitchFamily="34" charset="0"/>
            </a:rPr>
            <a:t>2018</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xdr:col>
      <xdr:colOff>0</xdr:colOff>
      <xdr:row>52</xdr:row>
      <xdr:rowOff>19050</xdr:rowOff>
    </xdr:from>
    <xdr:to>
      <xdr:col>17</xdr:col>
      <xdr:colOff>161925</xdr:colOff>
      <xdr:row>54</xdr:row>
      <xdr:rowOff>123825</xdr:rowOff>
    </xdr:to>
    <xdr:sp macro="" textlink="">
      <xdr:nvSpPr>
        <xdr:cNvPr id="2" name="Text Box 2"/>
        <xdr:cNvSpPr txBox="1">
          <a:spLocks noChangeArrowheads="1"/>
        </xdr:cNvSpPr>
      </xdr:nvSpPr>
      <xdr:spPr bwMode="auto">
        <a:xfrm>
          <a:off x="762000" y="7981950"/>
          <a:ext cx="9753600" cy="428625"/>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 - 2) der Wert für März ist aus Datenschutzgründen nicht in der Gesamtsumme enthalten.</a:t>
          </a:r>
        </a:p>
        <a:p>
          <a:pPr algn="l" rtl="0">
            <a:defRPr sz="1000"/>
          </a:pPr>
          <a:r>
            <a:rPr lang="de-DE" sz="900" b="0" i="0" u="none" strike="noStrike" baseline="0">
              <a:solidFill>
                <a:srgbClr val="000000"/>
              </a:solidFill>
              <a:latin typeface="Times New Roman"/>
              <a:cs typeface="Times New Roman"/>
            </a:rPr>
            <a:t>         </a:t>
          </a:r>
        </a:p>
      </xdr:txBody>
    </xdr:sp>
    <xdr:clientData/>
  </xdr:twoCellAnchor>
  <xdr:twoCellAnchor editAs="oneCell">
    <xdr:from>
      <xdr:col>2</xdr:col>
      <xdr:colOff>435586</xdr:colOff>
      <xdr:row>0</xdr:row>
      <xdr:rowOff>42862</xdr:rowOff>
    </xdr:from>
    <xdr:to>
      <xdr:col>3</xdr:col>
      <xdr:colOff>1432048</xdr:colOff>
      <xdr:row>5</xdr:row>
      <xdr:rowOff>48724</xdr:rowOff>
    </xdr:to>
    <xdr:pic>
      <xdr:nvPicPr>
        <xdr:cNvPr id="3"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586" y="42862"/>
          <a:ext cx="1758462"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4763</xdr:colOff>
      <xdr:row>0</xdr:row>
      <xdr:rowOff>42862</xdr:rowOff>
    </xdr:from>
    <xdr:to>
      <xdr:col>2</xdr:col>
      <xdr:colOff>568936</xdr:colOff>
      <xdr:row>5</xdr:row>
      <xdr:rowOff>48724</xdr:rowOff>
    </xdr:to>
    <xdr:pic>
      <xdr:nvPicPr>
        <xdr:cNvPr id="4" name="Grafik 4" descr="http://www.bmel.de/SiteGlobals/Frontend/Images/logo.png?__blob=normal&amp;v=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1352550</xdr:colOff>
      <xdr:row>0</xdr:row>
      <xdr:rowOff>95250</xdr:rowOff>
    </xdr:from>
    <xdr:to>
      <xdr:col>4</xdr:col>
      <xdr:colOff>473075</xdr:colOff>
      <xdr:row>3</xdr:row>
      <xdr:rowOff>52152</xdr:rowOff>
    </xdr:to>
    <xdr:pic>
      <xdr:nvPicPr>
        <xdr:cNvPr id="5" name="Grafi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25398</xdr:colOff>
      <xdr:row>55</xdr:row>
      <xdr:rowOff>76198</xdr:rowOff>
    </xdr:from>
    <xdr:to>
      <xdr:col>16</xdr:col>
      <xdr:colOff>433914</xdr:colOff>
      <xdr:row>89</xdr:row>
      <xdr:rowOff>52917</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0.07478</cdr:x>
      <cdr:y>0.747</cdr:y>
    </cdr:from>
    <cdr:to>
      <cdr:x>0.25817</cdr:x>
      <cdr:y>0.79736</cdr:y>
    </cdr:to>
    <cdr:sp macro="" textlink="">
      <cdr:nvSpPr>
        <cdr:cNvPr id="3" name="Textfeld 19"/>
        <cdr:cNvSpPr txBox="1"/>
      </cdr:nvSpPr>
      <cdr:spPr>
        <a:xfrm xmlns:a="http://schemas.openxmlformats.org/drawingml/2006/main">
          <a:off x="661005" y="3956061"/>
          <a:ext cx="1621020" cy="266701"/>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0.10346</cdr:x>
      <cdr:y>0.47542</cdr:y>
    </cdr:from>
    <cdr:to>
      <cdr:x>0.27624</cdr:x>
      <cdr:y>0.52578</cdr:y>
    </cdr:to>
    <cdr:sp macro="" textlink="">
      <cdr:nvSpPr>
        <cdr:cNvPr id="4" name="Textfeld 19"/>
        <cdr:cNvSpPr txBox="1"/>
      </cdr:nvSpPr>
      <cdr:spPr>
        <a:xfrm xmlns:a="http://schemas.openxmlformats.org/drawingml/2006/main">
          <a:off x="957645" y="2555011"/>
          <a:ext cx="1599290" cy="270646"/>
        </a:xfrm>
        <a:prstGeom xmlns:a="http://schemas.openxmlformats.org/drawingml/2006/main" prst="rect">
          <a:avLst/>
        </a:prstGeom>
        <a:solidFill xmlns:a="http://schemas.openxmlformats.org/drawingml/2006/main">
          <a:srgbClr val="FF00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0.07885</cdr:x>
      <cdr:y>0.6247</cdr:y>
    </cdr:from>
    <cdr:to>
      <cdr:x>0.31785</cdr:x>
      <cdr:y>0.71582</cdr:y>
    </cdr:to>
    <cdr:sp macro="" textlink="">
      <cdr:nvSpPr>
        <cdr:cNvPr id="5" name="Textfeld 19"/>
        <cdr:cNvSpPr txBox="1"/>
      </cdr:nvSpPr>
      <cdr:spPr>
        <a:xfrm xmlns:a="http://schemas.openxmlformats.org/drawingml/2006/main">
          <a:off x="696959" y="3308374"/>
          <a:ext cx="2112569" cy="48256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0.02267</cdr:x>
      <cdr:y>0.92566</cdr:y>
    </cdr:from>
    <cdr:to>
      <cdr:x>0.8653</cdr:x>
      <cdr:y>0.97243</cdr:y>
    </cdr:to>
    <cdr:sp macro="" textlink="">
      <cdr:nvSpPr>
        <cdr:cNvPr id="17" name="Textfeld 1"/>
        <cdr:cNvSpPr txBox="1"/>
      </cdr:nvSpPr>
      <cdr:spPr>
        <a:xfrm xmlns:a="http://schemas.openxmlformats.org/drawingml/2006/main">
          <a:off x="209839" y="4974701"/>
          <a:ext cx="7799538" cy="2513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(413)</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dr:relSizeAnchor xmlns:cdr="http://schemas.openxmlformats.org/drawingml/2006/chartDrawing">
    <cdr:from>
      <cdr:x>0.8926</cdr:x>
      <cdr:y>0.75959</cdr:y>
    </cdr:from>
    <cdr:to>
      <cdr:x>0.94938</cdr:x>
      <cdr:y>0.8103</cdr:y>
    </cdr:to>
    <cdr:sp macro="" textlink="">
      <cdr:nvSpPr>
        <cdr:cNvPr id="21" name="Textfeld 1"/>
        <cdr:cNvSpPr txBox="1"/>
      </cdr:nvSpPr>
      <cdr:spPr>
        <a:xfrm xmlns:a="http://schemas.openxmlformats.org/drawingml/2006/main">
          <a:off x="7889867" y="4022721"/>
          <a:ext cx="501890" cy="268555"/>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sz="105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oneCellAnchor>
    <xdr:from>
      <xdr:col>0</xdr:col>
      <xdr:colOff>719666</xdr:colOff>
      <xdr:row>52</xdr:row>
      <xdr:rowOff>40216</xdr:rowOff>
    </xdr:from>
    <xdr:ext cx="9753600" cy="428625"/>
    <xdr:sp macro="" textlink="">
      <xdr:nvSpPr>
        <xdr:cNvPr id="7" name="Text Box 2"/>
        <xdr:cNvSpPr txBox="1">
          <a:spLocks noChangeArrowheads="1"/>
        </xdr:cNvSpPr>
      </xdr:nvSpPr>
      <xdr:spPr bwMode="auto">
        <a:xfrm>
          <a:off x="719666" y="8549216"/>
          <a:ext cx="9753600" cy="428625"/>
        </a:xfrm>
        <a:prstGeom prst="rect">
          <a:avLst/>
        </a:prstGeom>
        <a:noFill/>
        <a:ln w="9525">
          <a:noFill/>
          <a:miter lim="800000"/>
          <a:headEnd/>
          <a:tailEnd/>
        </a:ln>
      </xdr:spPr>
      <xdr:txBody>
        <a:bodyPr vertOverflow="clip" wrap="square" lIns="27432" tIns="22860" rIns="0" bIns="0" anchor="t" upright="1"/>
        <a:lstStyle/>
        <a:p>
          <a:pPr algn="l" rtl="0">
            <a:defRPr sz="1000"/>
          </a:pPr>
          <a:r>
            <a:rPr lang="de-DE" sz="900" b="0" i="0" u="none" strike="noStrike" baseline="0">
              <a:solidFill>
                <a:sysClr val="windowText" lastClr="000000"/>
              </a:solidFill>
              <a:latin typeface="Times New Roman"/>
              <a:cs typeface="Times New Roman"/>
            </a:rPr>
            <a:t>Anm. Datengrundlage ist die Marktordnungswaren-Meldeverordnung, Meldepflichten der Fettwirtschaft. Die Werte der Vormonate können sich durch rückwirkende Korrekturen  sowie durch Nachmeldungen ändern und entsprechen dem bei der Drucklegung aktuellen Stand. Eine gesonderte Kennzeichnung der Änderungen kann aus technischen Gründen nicht erfolgen. </a:t>
          </a:r>
        </a:p>
        <a:p>
          <a:pPr algn="l" rtl="0">
            <a:defRPr sz="1000"/>
          </a:pPr>
          <a:r>
            <a:rPr lang="de-DE" sz="900" b="0" i="0" u="none" strike="noStrike" baseline="0">
              <a:solidFill>
                <a:srgbClr val="000000"/>
              </a:solidFill>
              <a:latin typeface="Times New Roman"/>
              <a:cs typeface="Times New Roman"/>
            </a:rPr>
            <a:t>1) inklusive Jahresmelder          </a:t>
          </a:r>
        </a:p>
      </xdr:txBody>
    </xdr:sp>
    <xdr:clientData/>
  </xdr:oneCellAnchor>
  <xdr:oneCellAnchor>
    <xdr:from>
      <xdr:col>1</xdr:col>
      <xdr:colOff>4763</xdr:colOff>
      <xdr:row>0</xdr:row>
      <xdr:rowOff>42862</xdr:rowOff>
    </xdr:from>
    <xdr:ext cx="1326173" cy="815487"/>
    <xdr:pic>
      <xdr:nvPicPr>
        <xdr:cNvPr id="9" name="Grafik 4"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3" y="42862"/>
          <a:ext cx="1326173" cy="81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95250</xdr:rowOff>
    </xdr:from>
    <xdr:ext cx="1492250" cy="442677"/>
    <xdr:pic>
      <xdr:nvPicPr>
        <xdr:cNvPr id="10" name="Grafik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38550" y="95250"/>
          <a:ext cx="1492250" cy="4426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554565</xdr:colOff>
      <xdr:row>56</xdr:row>
      <xdr:rowOff>107950</xdr:rowOff>
    </xdr:from>
    <xdr:to>
      <xdr:col>17</xdr:col>
      <xdr:colOff>31748</xdr:colOff>
      <xdr:row>93</xdr:row>
      <xdr:rowOff>127000</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74084</xdr:colOff>
      <xdr:row>0</xdr:row>
      <xdr:rowOff>119628</xdr:rowOff>
    </xdr:from>
    <xdr:to>
      <xdr:col>3</xdr:col>
      <xdr:colOff>1703918</xdr:colOff>
      <xdr:row>6</xdr:row>
      <xdr:rowOff>11163</xdr:rowOff>
    </xdr:to>
    <xdr:pic>
      <xdr:nvPicPr>
        <xdr:cNvPr id="12" name="Grafik 11"/>
        <xdr:cNvPicPr>
          <a:picLocks noChangeAspect="1"/>
        </xdr:cNvPicPr>
      </xdr:nvPicPr>
      <xdr:blipFill>
        <a:blip xmlns:r="http://schemas.openxmlformats.org/officeDocument/2006/relationships" r:embed="rId4"/>
        <a:stretch>
          <a:fillRect/>
        </a:stretch>
      </xdr:blipFill>
      <xdr:spPr>
        <a:xfrm>
          <a:off x="2360084" y="119628"/>
          <a:ext cx="1629834" cy="8440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0.08034</cdr:x>
      <cdr:y>0.16966</cdr:y>
    </cdr:from>
    <cdr:to>
      <cdr:x>0.26373</cdr:x>
      <cdr:y>0.22002</cdr:y>
    </cdr:to>
    <cdr:sp macro="" textlink="">
      <cdr:nvSpPr>
        <cdr:cNvPr id="2" name="Textfeld 19"/>
        <cdr:cNvSpPr txBox="1"/>
      </cdr:nvSpPr>
      <cdr:spPr>
        <a:xfrm xmlns:a="http://schemas.openxmlformats.org/drawingml/2006/main">
          <a:off x="710160" y="898504"/>
          <a:ext cx="1621021" cy="266701"/>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accent3">
                  <a:lumMod val="50000"/>
                </a:schemeClr>
              </a:solidFill>
              <a:latin typeface="Arial" panose="020B0604020202020204" pitchFamily="34" charset="0"/>
              <a:cs typeface="Arial" panose="020B0604020202020204" pitchFamily="34" charset="0"/>
            </a:rPr>
            <a:t>für</a:t>
          </a:r>
          <a:r>
            <a:rPr lang="de-DE" sz="1050" b="1" baseline="0">
              <a:solidFill>
                <a:schemeClr val="accent3">
                  <a:lumMod val="50000"/>
                </a:schemeClr>
              </a:solidFill>
              <a:latin typeface="Arial" panose="020B0604020202020204" pitchFamily="34" charset="0"/>
              <a:cs typeface="Arial" panose="020B0604020202020204" pitchFamily="34" charset="0"/>
            </a:rPr>
            <a:t> Nahrungszwecke</a:t>
          </a:r>
          <a:endParaRPr lang="de-DE" sz="1050" b="1">
            <a:solidFill>
              <a:schemeClr val="accent3">
                <a:lumMod val="50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0.09459</cdr:x>
      <cdr:y>0.76224</cdr:y>
    </cdr:from>
    <cdr:to>
      <cdr:x>0.27798</cdr:x>
      <cdr:y>0.8126</cdr:y>
    </cdr:to>
    <cdr:sp macro="" textlink="">
      <cdr:nvSpPr>
        <cdr:cNvPr id="3" name="Textfeld 19"/>
        <cdr:cNvSpPr txBox="1"/>
      </cdr:nvSpPr>
      <cdr:spPr>
        <a:xfrm xmlns:a="http://schemas.openxmlformats.org/drawingml/2006/main">
          <a:off x="858487" y="4491710"/>
          <a:ext cx="1664497" cy="296762"/>
        </a:xfrm>
        <a:prstGeom xmlns:a="http://schemas.openxmlformats.org/drawingml/2006/main" prst="rect">
          <a:avLst/>
        </a:prstGeom>
        <a:solidFill xmlns:a="http://schemas.openxmlformats.org/drawingml/2006/main">
          <a:srgbClr val="663300">
            <a:alpha val="0"/>
          </a:srgb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663300"/>
              </a:solidFill>
              <a:latin typeface="Arial" panose="020B0604020202020204" pitchFamily="34" charset="0"/>
              <a:cs typeface="Arial" panose="020B0604020202020204" pitchFamily="34" charset="0"/>
            </a:rPr>
            <a:t>für</a:t>
          </a:r>
          <a:r>
            <a:rPr lang="de-DE" sz="1050" b="1" baseline="0">
              <a:solidFill>
                <a:srgbClr val="663300"/>
              </a:solidFill>
              <a:latin typeface="Arial" panose="020B0604020202020204" pitchFamily="34" charset="0"/>
              <a:cs typeface="Arial" panose="020B0604020202020204" pitchFamily="34" charset="0"/>
            </a:rPr>
            <a:t> Futterzwecke</a:t>
          </a:r>
          <a:endParaRPr lang="de-DE" sz="1050" b="1">
            <a:solidFill>
              <a:srgbClr val="663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0.28489</cdr:x>
      <cdr:y>0.43959</cdr:y>
    </cdr:from>
    <cdr:to>
      <cdr:x>0.42557</cdr:x>
      <cdr:y>0.48995</cdr:y>
    </cdr:to>
    <cdr:sp macro="" textlink="">
      <cdr:nvSpPr>
        <cdr:cNvPr id="4" name="Textfeld 19"/>
        <cdr:cNvSpPr txBox="1"/>
      </cdr:nvSpPr>
      <cdr:spPr>
        <a:xfrm xmlns:a="http://schemas.openxmlformats.org/drawingml/2006/main">
          <a:off x="2570688" y="2590444"/>
          <a:ext cx="1269405" cy="296761"/>
        </a:xfrm>
        <a:prstGeom xmlns:a="http://schemas.openxmlformats.org/drawingml/2006/main" prst="rect">
          <a:avLst/>
        </a:prstGeom>
        <a:solidFill xmlns:a="http://schemas.openxmlformats.org/drawingml/2006/main">
          <a:schemeClr val="accent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rgbClr val="FF0000"/>
              </a:solidFill>
              <a:latin typeface="Arial" panose="020B0604020202020204" pitchFamily="34" charset="0"/>
              <a:cs typeface="Arial" panose="020B0604020202020204" pitchFamily="34" charset="0"/>
            </a:rPr>
            <a:t>für</a:t>
          </a:r>
          <a:r>
            <a:rPr lang="de-DE" sz="1050" b="1" baseline="0">
              <a:solidFill>
                <a:srgbClr val="FF0000"/>
              </a:solidFill>
              <a:latin typeface="Arial" panose="020B0604020202020204" pitchFamily="34" charset="0"/>
              <a:cs typeface="Arial" panose="020B0604020202020204" pitchFamily="34" charset="0"/>
            </a:rPr>
            <a:t> technische und chemische Zwecke</a:t>
          </a:r>
          <a:endParaRPr lang="de-DE" sz="1050" b="1">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0.07612</cdr:x>
      <cdr:y>0.5982</cdr:y>
    </cdr:from>
    <cdr:to>
      <cdr:x>0.31512</cdr:x>
      <cdr:y>0.68932</cdr:y>
    </cdr:to>
    <cdr:sp macro="" textlink="">
      <cdr:nvSpPr>
        <cdr:cNvPr id="5" name="Textfeld 19"/>
        <cdr:cNvSpPr txBox="1"/>
      </cdr:nvSpPr>
      <cdr:spPr>
        <a:xfrm xmlns:a="http://schemas.openxmlformats.org/drawingml/2006/main">
          <a:off x="690871" y="3525068"/>
          <a:ext cx="2169228" cy="536952"/>
        </a:xfrm>
        <a:prstGeom xmlns:a="http://schemas.openxmlformats.org/drawingml/2006/main" prst="rect">
          <a:avLst/>
        </a:prstGeom>
        <a:solidFill xmlns:a="http://schemas.openxmlformats.org/drawingml/2006/main">
          <a:schemeClr val="accent1">
            <a:lumMod val="75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1050" b="1">
              <a:solidFill>
                <a:schemeClr val="tx2">
                  <a:lumMod val="75000"/>
                </a:schemeClr>
              </a:solidFill>
              <a:latin typeface="Arial" panose="020B0604020202020204" pitchFamily="34" charset="0"/>
              <a:cs typeface="Arial" panose="020B0604020202020204" pitchFamily="34" charset="0"/>
            </a:rPr>
            <a:t>zu Zwecken der Energiegewinnung</a:t>
          </a:r>
        </a:p>
      </cdr:txBody>
    </cdr:sp>
  </cdr:relSizeAnchor>
  <cdr:relSizeAnchor xmlns:cdr="http://schemas.openxmlformats.org/drawingml/2006/chartDrawing">
    <cdr:from>
      <cdr:x>0.01173</cdr:x>
      <cdr:y>0.95323</cdr:y>
    </cdr:from>
    <cdr:to>
      <cdr:x>0.85436</cdr:x>
      <cdr:y>1</cdr:y>
    </cdr:to>
    <cdr:sp macro="" textlink="">
      <cdr:nvSpPr>
        <cdr:cNvPr id="17" name="Textfeld 1"/>
        <cdr:cNvSpPr txBox="1"/>
      </cdr:nvSpPr>
      <cdr:spPr>
        <a:xfrm xmlns:a="http://schemas.openxmlformats.org/drawingml/2006/main">
          <a:off x="105833" y="5617194"/>
          <a:ext cx="7603345" cy="2756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900">
              <a:latin typeface="Arial" panose="020B0604020202020204" pitchFamily="34" charset="0"/>
              <a:cs typeface="Arial" panose="020B0604020202020204" pitchFamily="34" charset="0"/>
            </a:rPr>
            <a:t>Anm.: Es wurden Verkäufe aller Verwendungsrichtungen sowie Ausland und Inland zusammengefasst.Verkäufe zu </a:t>
          </a:r>
          <a:r>
            <a:rPr lang="de-DE" sz="900" baseline="0">
              <a:latin typeface="Arial" panose="020B0604020202020204" pitchFamily="34" charset="0"/>
              <a:cs typeface="Arial" panose="020B0604020202020204" pitchFamily="34" charset="0"/>
            </a:rPr>
            <a:t> Zwecken der Energiegewinnung und für Futterzwecke enthalten keine Ausfuhren.</a:t>
          </a:r>
          <a:endParaRPr lang="de-DE"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0.85375</cdr:x>
      <cdr:y>0.93578</cdr:y>
    </cdr:from>
    <cdr:to>
      <cdr:x>1</cdr:x>
      <cdr:y>1</cdr:y>
    </cdr:to>
    <cdr:sp macro="" textlink="">
      <cdr:nvSpPr>
        <cdr:cNvPr id="16" name="Textfeld 1"/>
        <cdr:cNvSpPr txBox="1"/>
      </cdr:nvSpPr>
      <cdr:spPr>
        <a:xfrm xmlns:a="http://schemas.openxmlformats.org/drawingml/2006/main">
          <a:off x="7562688" y="4955791"/>
          <a:ext cx="1295562" cy="340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800">
              <a:latin typeface="Arial" panose="020B0604020202020204" pitchFamily="34" charset="0"/>
              <a:cs typeface="Arial" panose="020B0604020202020204" pitchFamily="34" charset="0"/>
            </a:rPr>
            <a:t>BLE (413)</a:t>
          </a:r>
        </a:p>
        <a:p xmlns:a="http://schemas.openxmlformats.org/drawingml/2006/main">
          <a:pPr algn="r"/>
          <a:r>
            <a:rPr lang="de-DE" sz="800">
              <a:latin typeface="Arial" panose="020B0604020202020204" pitchFamily="34" charset="0"/>
              <a:cs typeface="Arial" panose="020B0604020202020204" pitchFamily="34" charset="0"/>
            </a:rPr>
            <a:t>BZL-Datenzentrum</a:t>
          </a:r>
        </a:p>
      </cdr:txBody>
    </cdr:sp>
  </cdr:relSizeAnchor>
  <cdr:relSizeAnchor xmlns:cdr="http://schemas.openxmlformats.org/drawingml/2006/chartDrawing">
    <cdr:from>
      <cdr:x>0.74582</cdr:x>
      <cdr:y>0.63034</cdr:y>
    </cdr:from>
    <cdr:to>
      <cdr:x>0.80321</cdr:x>
      <cdr:y>0.68105</cdr:y>
    </cdr:to>
    <cdr:sp macro="" textlink="">
      <cdr:nvSpPr>
        <cdr:cNvPr id="20" name="Textfeld 1"/>
        <cdr:cNvSpPr txBox="1"/>
      </cdr:nvSpPr>
      <cdr:spPr>
        <a:xfrm xmlns:a="http://schemas.openxmlformats.org/drawingml/2006/main">
          <a:off x="6698221" y="3714468"/>
          <a:ext cx="515379" cy="298823"/>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sz="10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0.72035</cdr:x>
      <cdr:y>0.87376</cdr:y>
    </cdr:from>
    <cdr:to>
      <cdr:x>0.77713</cdr:x>
      <cdr:y>0.92447</cdr:y>
    </cdr:to>
    <cdr:sp macro="" textlink="">
      <cdr:nvSpPr>
        <cdr:cNvPr id="21" name="Textfeld 1"/>
        <cdr:cNvSpPr txBox="1"/>
      </cdr:nvSpPr>
      <cdr:spPr>
        <a:xfrm xmlns:a="http://schemas.openxmlformats.org/drawingml/2006/main">
          <a:off x="6373428" y="4535794"/>
          <a:ext cx="502370" cy="263242"/>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sz="10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0.09256</cdr:x>
      <cdr:y>0.4126</cdr:y>
    </cdr:from>
    <cdr:to>
      <cdr:x>0.14934</cdr:x>
      <cdr:y>0.46331</cdr:y>
    </cdr:to>
    <cdr:sp macro="" textlink="">
      <cdr:nvSpPr>
        <cdr:cNvPr id="13" name="Textfeld 1"/>
        <cdr:cNvSpPr txBox="1"/>
      </cdr:nvSpPr>
      <cdr:spPr>
        <a:xfrm xmlns:a="http://schemas.openxmlformats.org/drawingml/2006/main">
          <a:off x="818963" y="2141874"/>
          <a:ext cx="502371" cy="263242"/>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sz="10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0.05355</cdr:x>
      <cdr:y>0.54748</cdr:y>
    </cdr:from>
    <cdr:to>
      <cdr:x>0.11033</cdr:x>
      <cdr:y>0.59819</cdr:y>
    </cdr:to>
    <cdr:sp macro="" textlink="">
      <cdr:nvSpPr>
        <cdr:cNvPr id="22" name="Textfeld 1"/>
        <cdr:cNvSpPr txBox="1"/>
      </cdr:nvSpPr>
      <cdr:spPr>
        <a:xfrm xmlns:a="http://schemas.openxmlformats.org/drawingml/2006/main">
          <a:off x="473809" y="2842025"/>
          <a:ext cx="502371" cy="263242"/>
        </a:xfrm>
        <a:prstGeom xmlns:a="http://schemas.openxmlformats.org/drawingml/2006/main" prst="rect">
          <a:avLst/>
        </a:prstGeom>
        <a:solidFill xmlns:a="http://schemas.openxmlformats.org/drawingml/2006/main">
          <a:schemeClr val="lt1">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de-DE" sz="105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topLeftCell="A4" zoomScaleNormal="100" workbookViewId="0">
      <selection activeCell="S26" sqref="S26"/>
    </sheetView>
  </sheetViews>
  <sheetFormatPr baseColWidth="10" defaultRowHeight="12.75"/>
  <cols>
    <col min="1" max="3" width="11.42578125" style="72"/>
    <col min="4" max="4" width="35.5703125" style="72" customWidth="1"/>
    <col min="5" max="5" width="7.140625" style="72" customWidth="1"/>
    <col min="6" max="8" width="5.5703125" style="72" bestFit="1" customWidth="1"/>
    <col min="9" max="9" width="6.140625" style="72" bestFit="1" customWidth="1"/>
    <col min="10" max="10" width="7.5703125" style="72" bestFit="1" customWidth="1"/>
    <col min="11" max="11" width="6.42578125" style="72" bestFit="1" customWidth="1"/>
    <col min="12" max="12" width="5.5703125" style="72" bestFit="1" customWidth="1"/>
    <col min="13" max="13" width="6" style="72" customWidth="1"/>
    <col min="14" max="14" width="6.28515625" style="72" customWidth="1"/>
    <col min="15" max="15" width="6" style="72" customWidth="1"/>
    <col min="16" max="16" width="7.28515625" style="72" customWidth="1"/>
    <col min="17" max="17" width="11.28515625" style="72" bestFit="1" customWidth="1"/>
    <col min="18" max="16384" width="11.42578125" style="72"/>
  </cols>
  <sheetData>
    <row r="1" spans="2:18">
      <c r="D1" s="106"/>
      <c r="E1" s="106"/>
      <c r="F1" s="51"/>
      <c r="G1" s="52"/>
      <c r="H1" s="52"/>
      <c r="I1" s="52"/>
      <c r="J1" s="52"/>
      <c r="K1" s="52"/>
      <c r="L1" s="51"/>
      <c r="M1" s="106"/>
      <c r="N1" s="106"/>
      <c r="O1" s="106"/>
      <c r="P1" s="106"/>
      <c r="Q1" s="51"/>
      <c r="R1" s="51"/>
    </row>
    <row r="2" spans="2:18">
      <c r="D2" s="106"/>
      <c r="E2" s="106"/>
      <c r="F2" s="51"/>
      <c r="G2" s="52"/>
      <c r="H2" s="52"/>
      <c r="I2" s="52"/>
      <c r="J2" s="52"/>
      <c r="K2" s="52"/>
      <c r="L2" s="51"/>
      <c r="M2" s="106"/>
      <c r="N2" s="106"/>
      <c r="O2" s="106"/>
      <c r="P2" s="106"/>
      <c r="Q2" s="51"/>
      <c r="R2" s="51"/>
    </row>
    <row r="3" spans="2:18">
      <c r="D3" s="106"/>
      <c r="E3" s="106"/>
      <c r="F3" s="51"/>
      <c r="G3" s="52"/>
      <c r="H3" s="52"/>
      <c r="I3" s="52"/>
      <c r="J3" s="52"/>
      <c r="K3" s="52"/>
      <c r="L3" s="51"/>
      <c r="M3" s="106"/>
      <c r="N3" s="106"/>
      <c r="O3" s="106"/>
      <c r="P3" s="106"/>
      <c r="Q3" s="51"/>
      <c r="R3" s="51"/>
    </row>
    <row r="4" spans="2:18">
      <c r="D4" s="106"/>
      <c r="E4" s="106"/>
      <c r="F4" s="51"/>
      <c r="G4" s="52"/>
      <c r="H4" s="52"/>
      <c r="I4" s="52"/>
      <c r="J4" s="52"/>
      <c r="K4" s="52"/>
      <c r="L4" s="51"/>
      <c r="M4" s="106"/>
      <c r="N4" s="106"/>
      <c r="O4" s="106"/>
      <c r="P4" s="106"/>
      <c r="Q4" s="51"/>
      <c r="R4" s="51"/>
    </row>
    <row r="5" spans="2:18">
      <c r="D5" s="106"/>
      <c r="F5" s="51"/>
      <c r="G5" s="52"/>
      <c r="H5" s="52"/>
      <c r="I5" s="137"/>
      <c r="J5" s="106"/>
      <c r="K5" s="52"/>
      <c r="L5" s="51"/>
      <c r="M5" s="106"/>
      <c r="N5" s="106"/>
      <c r="O5" s="106"/>
      <c r="P5" s="106"/>
      <c r="Q5" s="51"/>
      <c r="R5" s="51"/>
    </row>
    <row r="6" spans="2:18">
      <c r="D6" s="106"/>
      <c r="F6" s="51"/>
      <c r="G6" s="52"/>
      <c r="H6" s="52"/>
      <c r="I6" s="52"/>
      <c r="J6" s="52"/>
      <c r="K6" s="52"/>
      <c r="L6" s="51"/>
      <c r="M6" s="106"/>
      <c r="N6" s="106"/>
      <c r="O6" s="106"/>
      <c r="P6" s="106"/>
      <c r="Q6" s="51"/>
      <c r="R6" s="51"/>
    </row>
    <row r="7" spans="2:18" ht="15.75" customHeight="1">
      <c r="D7" s="106"/>
      <c r="E7" s="106"/>
      <c r="F7" s="106"/>
      <c r="G7" s="106"/>
      <c r="H7" s="53"/>
      <c r="I7" s="106"/>
      <c r="J7" s="106"/>
      <c r="K7" s="106"/>
      <c r="L7" s="106"/>
      <c r="M7" s="106"/>
      <c r="N7" s="106"/>
      <c r="O7" s="106"/>
      <c r="P7" s="106"/>
      <c r="Q7" s="51"/>
      <c r="R7" s="51"/>
    </row>
    <row r="8" spans="2:18" ht="15.75" customHeight="1">
      <c r="H8" s="46" t="s">
        <v>34</v>
      </c>
      <c r="I8" s="46"/>
    </row>
    <row r="9" spans="2:18" ht="15.75" customHeight="1">
      <c r="B9" s="72" t="s">
        <v>33</v>
      </c>
      <c r="H9" s="136" t="s">
        <v>23</v>
      </c>
      <c r="I9" s="136"/>
      <c r="Q9" s="135" t="s">
        <v>30</v>
      </c>
    </row>
    <row r="10" spans="2:18" ht="6.75" customHeight="1"/>
    <row r="11" spans="2:18" ht="3" customHeight="1" thickBot="1"/>
    <row r="12" spans="2:18" ht="12.75" customHeight="1">
      <c r="B12" s="369" t="s">
        <v>22</v>
      </c>
      <c r="C12" s="370"/>
      <c r="D12" s="371"/>
      <c r="E12" s="359" t="s">
        <v>21</v>
      </c>
      <c r="F12" s="359" t="s">
        <v>20</v>
      </c>
      <c r="G12" s="359" t="s">
        <v>19</v>
      </c>
      <c r="H12" s="359" t="s">
        <v>18</v>
      </c>
      <c r="I12" s="359" t="s">
        <v>17</v>
      </c>
      <c r="J12" s="361" t="s">
        <v>16</v>
      </c>
      <c r="K12" s="359" t="s">
        <v>15</v>
      </c>
      <c r="L12" s="359" t="s">
        <v>14</v>
      </c>
      <c r="M12" s="359" t="s">
        <v>13</v>
      </c>
      <c r="N12" s="359" t="s">
        <v>12</v>
      </c>
      <c r="O12" s="359" t="s">
        <v>11</v>
      </c>
      <c r="P12" s="361" t="s">
        <v>10</v>
      </c>
      <c r="Q12" s="351" t="s">
        <v>32</v>
      </c>
    </row>
    <row r="13" spans="2:18">
      <c r="B13" s="372"/>
      <c r="C13" s="373"/>
      <c r="D13" s="374"/>
      <c r="E13" s="360"/>
      <c r="F13" s="360"/>
      <c r="G13" s="360"/>
      <c r="H13" s="360"/>
      <c r="I13" s="360"/>
      <c r="J13" s="362"/>
      <c r="K13" s="360"/>
      <c r="L13" s="360"/>
      <c r="M13" s="360"/>
      <c r="N13" s="360"/>
      <c r="O13" s="360"/>
      <c r="P13" s="362"/>
      <c r="Q13" s="352"/>
    </row>
    <row r="14" spans="2:18" ht="14.25">
      <c r="B14" s="372"/>
      <c r="C14" s="373"/>
      <c r="D14" s="374"/>
      <c r="E14" s="134" t="s">
        <v>9</v>
      </c>
      <c r="F14" s="131"/>
      <c r="G14" s="131"/>
      <c r="H14" s="131"/>
      <c r="I14" s="131"/>
      <c r="J14" s="131"/>
      <c r="K14" s="131"/>
      <c r="L14" s="131"/>
      <c r="M14" s="131"/>
      <c r="N14" s="131"/>
      <c r="O14" s="131"/>
      <c r="P14" s="131"/>
      <c r="Q14" s="133"/>
    </row>
    <row r="15" spans="2:18" ht="15">
      <c r="B15" s="375"/>
      <c r="C15" s="376"/>
      <c r="D15" s="377"/>
      <c r="E15" s="132" t="s">
        <v>24</v>
      </c>
      <c r="F15" s="131"/>
      <c r="G15" s="131"/>
      <c r="H15" s="131"/>
      <c r="I15" s="131"/>
      <c r="J15" s="131"/>
      <c r="K15" s="131"/>
      <c r="L15" s="131"/>
      <c r="M15" s="131"/>
      <c r="N15" s="131"/>
      <c r="O15" s="131"/>
      <c r="P15" s="131"/>
      <c r="Q15" s="130"/>
    </row>
    <row r="16" spans="2:18" ht="3" customHeight="1">
      <c r="B16" s="129"/>
      <c r="C16" s="128"/>
      <c r="D16" s="127"/>
      <c r="E16" s="125"/>
      <c r="F16" s="124"/>
      <c r="G16" s="124"/>
      <c r="H16" s="124"/>
      <c r="I16" s="124"/>
      <c r="J16" s="124"/>
      <c r="K16" s="124"/>
      <c r="L16" s="124"/>
      <c r="M16" s="124"/>
      <c r="N16" s="124"/>
      <c r="O16" s="124"/>
      <c r="P16" s="124"/>
      <c r="Q16" s="126"/>
    </row>
    <row r="17" spans="2:18">
      <c r="B17" s="366" t="s">
        <v>8</v>
      </c>
      <c r="C17" s="367"/>
      <c r="D17" s="368"/>
      <c r="E17" s="125"/>
      <c r="F17" s="124"/>
      <c r="G17" s="124"/>
      <c r="H17" s="124"/>
      <c r="I17" s="124"/>
      <c r="J17" s="124"/>
      <c r="K17" s="124"/>
      <c r="L17" s="124"/>
      <c r="M17" s="124"/>
      <c r="N17" s="124"/>
      <c r="O17" s="124"/>
      <c r="P17" s="124"/>
      <c r="Q17" s="123"/>
    </row>
    <row r="18" spans="2:18" ht="3" customHeight="1">
      <c r="B18" s="83"/>
      <c r="C18" s="90"/>
      <c r="D18" s="82"/>
      <c r="E18" s="73"/>
      <c r="F18" s="73"/>
      <c r="G18" s="73"/>
      <c r="H18" s="73"/>
      <c r="I18" s="73"/>
      <c r="J18" s="73"/>
      <c r="K18" s="73"/>
      <c r="L18" s="73"/>
      <c r="M18" s="73"/>
      <c r="N18" s="73"/>
      <c r="O18" s="73"/>
      <c r="P18" s="73"/>
      <c r="Q18" s="79"/>
    </row>
    <row r="19" spans="2:18">
      <c r="B19" s="83" t="s">
        <v>7</v>
      </c>
      <c r="C19" s="73"/>
      <c r="D19" s="122"/>
      <c r="E19" s="115"/>
      <c r="F19" s="115"/>
      <c r="G19" s="115"/>
      <c r="H19" s="115"/>
      <c r="I19" s="115"/>
      <c r="J19" s="115"/>
      <c r="K19" s="115"/>
      <c r="L19" s="115"/>
      <c r="M19" s="115"/>
      <c r="N19" s="115"/>
      <c r="O19" s="115"/>
      <c r="P19" s="115"/>
      <c r="Q19" s="88"/>
    </row>
    <row r="20" spans="2:18" ht="12.75" customHeight="1">
      <c r="B20" s="121" t="s">
        <v>25</v>
      </c>
      <c r="C20" s="117"/>
      <c r="D20" s="116"/>
      <c r="E20" s="119">
        <v>91.248000000000005</v>
      </c>
      <c r="F20" s="119">
        <v>90.882999999999996</v>
      </c>
      <c r="G20" s="119">
        <v>84.126999999999995</v>
      </c>
      <c r="H20" s="119">
        <v>79.503</v>
      </c>
      <c r="I20" s="119">
        <v>87.600999999999999</v>
      </c>
      <c r="J20" s="119">
        <v>89.769000000000005</v>
      </c>
      <c r="K20" s="120">
        <v>85.381</v>
      </c>
      <c r="L20" s="119">
        <v>95.430999999999997</v>
      </c>
      <c r="M20" s="119">
        <v>104.749</v>
      </c>
      <c r="N20" s="119">
        <v>107.139</v>
      </c>
      <c r="O20" s="138">
        <v>107.863</v>
      </c>
      <c r="P20" s="138">
        <v>117.532</v>
      </c>
      <c r="Q20" s="93">
        <v>1141.2259999999999</v>
      </c>
      <c r="R20" s="92"/>
    </row>
    <row r="21" spans="2:18" ht="15" customHeight="1">
      <c r="B21" s="118" t="s">
        <v>27</v>
      </c>
      <c r="C21" s="117"/>
      <c r="D21" s="116"/>
      <c r="E21" s="115">
        <v>70.858000000000004</v>
      </c>
      <c r="F21" s="115">
        <v>71.337999999999994</v>
      </c>
      <c r="G21" s="115">
        <v>63.662999999999997</v>
      </c>
      <c r="H21" s="115">
        <v>61.055</v>
      </c>
      <c r="I21" s="115">
        <v>70.716999999999999</v>
      </c>
      <c r="J21" s="115">
        <v>67.617999999999995</v>
      </c>
      <c r="K21" s="115">
        <v>70.323999999999998</v>
      </c>
      <c r="L21" s="115">
        <v>77.054000000000002</v>
      </c>
      <c r="M21" s="115">
        <v>89.287999999999997</v>
      </c>
      <c r="N21" s="115">
        <v>86.492000000000004</v>
      </c>
      <c r="O21" s="139">
        <v>88.069000000000003</v>
      </c>
      <c r="P21" s="139">
        <v>79.415999999999997</v>
      </c>
      <c r="Q21" s="88">
        <v>895.89199999999983</v>
      </c>
      <c r="R21" s="92"/>
    </row>
    <row r="22" spans="2:18" ht="12.75" customHeight="1">
      <c r="B22" s="83"/>
      <c r="C22" s="73"/>
      <c r="D22" s="82"/>
      <c r="E22" s="80"/>
      <c r="F22" s="80"/>
      <c r="G22" s="80"/>
      <c r="H22" s="80"/>
      <c r="I22" s="80"/>
      <c r="J22" s="80"/>
      <c r="K22" s="80"/>
      <c r="L22" s="80"/>
      <c r="M22" s="80"/>
      <c r="N22" s="80"/>
      <c r="O22" s="96"/>
      <c r="P22" s="96"/>
      <c r="Q22" s="93"/>
      <c r="R22" s="92"/>
    </row>
    <row r="23" spans="2:18">
      <c r="B23" s="353" t="s">
        <v>6</v>
      </c>
      <c r="C23" s="354"/>
      <c r="D23" s="355"/>
      <c r="E23" s="95">
        <v>42.789000000000001</v>
      </c>
      <c r="F23" s="95">
        <v>41.212000000000003</v>
      </c>
      <c r="G23" s="95">
        <v>44.027000000000001</v>
      </c>
      <c r="H23" s="95">
        <v>42.418999999999997</v>
      </c>
      <c r="I23" s="95">
        <v>39.656999999999996</v>
      </c>
      <c r="J23" s="95">
        <v>43.448999999999998</v>
      </c>
      <c r="K23" s="95">
        <v>40.756</v>
      </c>
      <c r="L23" s="95">
        <v>40.99</v>
      </c>
      <c r="M23" s="95">
        <v>40.350999999999999</v>
      </c>
      <c r="N23" s="95">
        <v>36.168999999999997</v>
      </c>
      <c r="O23" s="94">
        <v>47.792000000000002</v>
      </c>
      <c r="P23" s="94">
        <v>39.113</v>
      </c>
      <c r="Q23" s="93">
        <v>498.72399999999999</v>
      </c>
      <c r="R23" s="92"/>
    </row>
    <row r="24" spans="2:18" ht="15" customHeight="1">
      <c r="B24" s="105" t="s">
        <v>27</v>
      </c>
      <c r="C24" s="90"/>
      <c r="D24" s="89"/>
      <c r="E24" s="84">
        <v>34.091000000000001</v>
      </c>
      <c r="F24" s="84">
        <v>31.959</v>
      </c>
      <c r="G24" s="84">
        <v>34.646999999999998</v>
      </c>
      <c r="H24" s="84">
        <v>31.597999999999999</v>
      </c>
      <c r="I24" s="84">
        <v>29.427</v>
      </c>
      <c r="J24" s="84">
        <v>32.280999999999999</v>
      </c>
      <c r="K24" s="115">
        <v>31.605</v>
      </c>
      <c r="L24" s="115">
        <v>31.306000000000001</v>
      </c>
      <c r="M24" s="115">
        <v>31.324000000000002</v>
      </c>
      <c r="N24" s="84">
        <v>27.408999999999999</v>
      </c>
      <c r="O24" s="91">
        <v>32.942999999999998</v>
      </c>
      <c r="P24" s="91">
        <v>24.738</v>
      </c>
      <c r="Q24" s="88">
        <v>373.32799999999997</v>
      </c>
      <c r="R24" s="92"/>
    </row>
    <row r="25" spans="2:18" ht="15" customHeight="1">
      <c r="B25" s="105"/>
      <c r="C25" s="90"/>
      <c r="D25" s="89"/>
      <c r="N25" s="84"/>
      <c r="O25" s="91"/>
      <c r="P25" s="91"/>
      <c r="Q25" s="93"/>
      <c r="R25" s="92"/>
    </row>
    <row r="26" spans="2:18" ht="12.75" customHeight="1">
      <c r="B26" s="356" t="s">
        <v>1</v>
      </c>
      <c r="C26" s="357"/>
      <c r="D26" s="358"/>
      <c r="E26" s="101">
        <v>75.430999999999997</v>
      </c>
      <c r="F26" s="101">
        <v>94.831999999999994</v>
      </c>
      <c r="G26" s="101">
        <v>85.718999999999994</v>
      </c>
      <c r="H26" s="101">
        <v>86.165000000000006</v>
      </c>
      <c r="I26" s="101">
        <v>102.616</v>
      </c>
      <c r="J26" s="101">
        <v>97.894000000000005</v>
      </c>
      <c r="K26" s="101">
        <v>83.424000000000007</v>
      </c>
      <c r="L26" s="101">
        <v>93.325999999999993</v>
      </c>
      <c r="M26" s="101">
        <v>88.486000000000004</v>
      </c>
      <c r="N26" s="108">
        <v>112.996</v>
      </c>
      <c r="O26" s="108">
        <v>68.165999999999997</v>
      </c>
      <c r="P26" s="108">
        <v>86.281999999999996</v>
      </c>
      <c r="Q26" s="107">
        <v>1075.3369999999998</v>
      </c>
      <c r="R26" s="92"/>
    </row>
    <row r="27" spans="2:18">
      <c r="B27" s="83" t="s">
        <v>27</v>
      </c>
      <c r="C27" s="73"/>
      <c r="D27" s="82"/>
      <c r="E27" s="84">
        <v>23.053999999999998</v>
      </c>
      <c r="F27" s="84">
        <v>29.454000000000001</v>
      </c>
      <c r="G27" s="84">
        <v>21.518999999999998</v>
      </c>
      <c r="H27" s="84">
        <v>26.632999999999999</v>
      </c>
      <c r="I27" s="84">
        <v>28.832999999999998</v>
      </c>
      <c r="J27" s="84">
        <v>24.698</v>
      </c>
      <c r="K27" s="84">
        <v>30.763000000000002</v>
      </c>
      <c r="L27" s="84">
        <v>32.140999999999998</v>
      </c>
      <c r="M27" s="84">
        <v>24.588999999999999</v>
      </c>
      <c r="N27" s="91">
        <v>25.209</v>
      </c>
      <c r="O27" s="91">
        <v>20.128</v>
      </c>
      <c r="P27" s="91">
        <v>31.14</v>
      </c>
      <c r="Q27" s="88">
        <v>318.16099999999994</v>
      </c>
      <c r="R27" s="92"/>
    </row>
    <row r="28" spans="2:18">
      <c r="B28" s="104"/>
      <c r="C28" s="103"/>
      <c r="D28" s="102"/>
      <c r="E28" s="80"/>
      <c r="F28" s="80"/>
      <c r="G28" s="80"/>
      <c r="H28" s="80"/>
      <c r="I28" s="80"/>
      <c r="J28" s="80"/>
      <c r="K28" s="80"/>
      <c r="L28" s="80"/>
      <c r="M28" s="80"/>
      <c r="N28" s="80"/>
      <c r="O28" s="80"/>
      <c r="P28" s="96"/>
      <c r="Q28" s="93"/>
      <c r="R28" s="92"/>
    </row>
    <row r="29" spans="2:18">
      <c r="B29" s="363" t="s">
        <v>5</v>
      </c>
      <c r="C29" s="364"/>
      <c r="D29" s="365"/>
      <c r="N29" s="80"/>
      <c r="O29" s="80"/>
      <c r="P29" s="96"/>
      <c r="Q29" s="93"/>
      <c r="R29" s="92"/>
    </row>
    <row r="30" spans="2:18" ht="3.75" customHeight="1">
      <c r="B30" s="83"/>
      <c r="C30" s="98"/>
      <c r="D30" s="82"/>
      <c r="N30" s="80"/>
      <c r="O30" s="80"/>
      <c r="P30" s="96"/>
      <c r="Q30" s="93"/>
      <c r="R30" s="92"/>
    </row>
    <row r="31" spans="2:18" ht="12.75" customHeight="1">
      <c r="B31" s="83" t="s">
        <v>2</v>
      </c>
      <c r="C31" s="98"/>
      <c r="D31" s="82"/>
      <c r="E31" s="95">
        <v>2.7949999999999999</v>
      </c>
      <c r="F31" s="95">
        <v>2.8889999999999998</v>
      </c>
      <c r="G31" s="95">
        <v>3.448</v>
      </c>
      <c r="H31" s="95">
        <v>2.6739999999999999</v>
      </c>
      <c r="I31" s="95">
        <v>3.1150000000000002</v>
      </c>
      <c r="J31" s="95">
        <v>3.4950000000000001</v>
      </c>
      <c r="K31" s="95">
        <v>2.8719999999999999</v>
      </c>
      <c r="L31" s="95">
        <v>3.6339999999999999</v>
      </c>
      <c r="M31" s="95">
        <v>3.367</v>
      </c>
      <c r="N31" s="95">
        <v>2.8210000000000002</v>
      </c>
      <c r="O31" s="95">
        <v>3.0819999999999999</v>
      </c>
      <c r="P31" s="94">
        <v>11.997</v>
      </c>
      <c r="Q31" s="93">
        <v>46.189</v>
      </c>
      <c r="R31" s="92"/>
    </row>
    <row r="32" spans="2:18" ht="12.75" customHeight="1">
      <c r="B32" s="83" t="s">
        <v>27</v>
      </c>
      <c r="C32" s="98"/>
      <c r="D32" s="82"/>
      <c r="E32" s="80" t="s">
        <v>0</v>
      </c>
      <c r="F32" s="80" t="s">
        <v>0</v>
      </c>
      <c r="G32" s="80" t="s">
        <v>0</v>
      </c>
      <c r="H32" s="80" t="s">
        <v>0</v>
      </c>
      <c r="I32" s="80" t="s">
        <v>0</v>
      </c>
      <c r="J32" s="80" t="s">
        <v>0</v>
      </c>
      <c r="K32" s="80" t="s">
        <v>0</v>
      </c>
      <c r="L32" s="91">
        <v>0.42899999999999999</v>
      </c>
      <c r="M32" s="91">
        <v>0.54</v>
      </c>
      <c r="N32" s="91">
        <v>0.379</v>
      </c>
      <c r="O32" s="91">
        <v>0.374</v>
      </c>
      <c r="P32" s="96">
        <v>7.4</v>
      </c>
      <c r="Q32" s="88" t="s">
        <v>0</v>
      </c>
      <c r="R32" s="92"/>
    </row>
    <row r="33" spans="1:21" ht="12.75" customHeight="1">
      <c r="B33" s="83"/>
      <c r="C33" s="98"/>
      <c r="D33" s="82"/>
      <c r="E33" s="80"/>
      <c r="F33" s="80"/>
      <c r="G33" s="80"/>
      <c r="H33" s="80"/>
      <c r="I33" s="80"/>
      <c r="J33" s="80"/>
      <c r="K33" s="80"/>
      <c r="L33" s="80"/>
      <c r="M33" s="80"/>
      <c r="N33" s="80"/>
      <c r="O33" s="80"/>
      <c r="P33" s="96"/>
      <c r="Q33" s="93"/>
      <c r="R33" s="92"/>
    </row>
    <row r="34" spans="1:21" ht="15.75" customHeight="1">
      <c r="B34" s="114" t="s">
        <v>1</v>
      </c>
      <c r="C34" s="113"/>
      <c r="D34" s="112"/>
      <c r="E34" s="80" t="s">
        <v>0</v>
      </c>
      <c r="F34" s="80" t="s">
        <v>0</v>
      </c>
      <c r="G34" s="80" t="s">
        <v>0</v>
      </c>
      <c r="H34" s="80" t="s">
        <v>0</v>
      </c>
      <c r="I34" s="80" t="s">
        <v>0</v>
      </c>
      <c r="J34" s="80" t="s">
        <v>0</v>
      </c>
      <c r="K34" s="80" t="s">
        <v>0</v>
      </c>
      <c r="L34" s="80" t="s">
        <v>0</v>
      </c>
      <c r="M34" s="80" t="s">
        <v>0</v>
      </c>
      <c r="N34" s="80" t="s">
        <v>0</v>
      </c>
      <c r="O34" s="80" t="s">
        <v>0</v>
      </c>
      <c r="P34" s="96" t="s">
        <v>0</v>
      </c>
      <c r="Q34" s="88" t="s">
        <v>0</v>
      </c>
      <c r="R34" s="92"/>
    </row>
    <row r="35" spans="1:21">
      <c r="B35" s="83" t="s">
        <v>27</v>
      </c>
      <c r="C35" s="113"/>
      <c r="D35" s="112"/>
      <c r="E35" s="80" t="s">
        <v>0</v>
      </c>
      <c r="F35" s="80" t="s">
        <v>0</v>
      </c>
      <c r="G35" s="80" t="s">
        <v>0</v>
      </c>
      <c r="H35" s="80" t="s">
        <v>0</v>
      </c>
      <c r="I35" s="80" t="s">
        <v>0</v>
      </c>
      <c r="J35" s="80" t="s">
        <v>0</v>
      </c>
      <c r="K35" s="80" t="s">
        <v>0</v>
      </c>
      <c r="L35" s="80" t="s">
        <v>0</v>
      </c>
      <c r="M35" s="80" t="s">
        <v>0</v>
      </c>
      <c r="N35" s="80" t="s">
        <v>0</v>
      </c>
      <c r="O35" s="80" t="s">
        <v>0</v>
      </c>
      <c r="P35" s="96" t="s">
        <v>0</v>
      </c>
      <c r="Q35" s="88" t="s">
        <v>0</v>
      </c>
      <c r="R35" s="92"/>
    </row>
    <row r="36" spans="1:21">
      <c r="B36" s="83"/>
      <c r="C36" s="73"/>
      <c r="D36" s="82"/>
      <c r="E36" s="80"/>
      <c r="F36" s="80"/>
      <c r="G36" s="80"/>
      <c r="H36" s="80"/>
      <c r="I36" s="80"/>
      <c r="J36" s="80"/>
      <c r="K36" s="80"/>
      <c r="L36" s="80"/>
      <c r="M36" s="80"/>
      <c r="N36" s="80"/>
      <c r="O36" s="80"/>
      <c r="P36" s="96"/>
      <c r="Q36" s="88"/>
      <c r="R36" s="92"/>
    </row>
    <row r="37" spans="1:21" ht="12.75" customHeight="1">
      <c r="B37" s="363" t="s">
        <v>74</v>
      </c>
      <c r="C37" s="364"/>
      <c r="D37" s="365"/>
      <c r="E37" s="80"/>
      <c r="F37" s="80"/>
      <c r="G37" s="80"/>
      <c r="H37" s="80"/>
      <c r="I37" s="80"/>
      <c r="J37" s="80"/>
      <c r="K37" s="80"/>
      <c r="M37" s="80"/>
      <c r="P37" s="96"/>
      <c r="Q37" s="88"/>
      <c r="R37" s="92"/>
    </row>
    <row r="38" spans="1:21" ht="3.75" customHeight="1">
      <c r="B38" s="83"/>
      <c r="C38" s="110"/>
      <c r="D38" s="82"/>
      <c r="E38" s="80"/>
      <c r="F38" s="80"/>
      <c r="G38" s="80"/>
      <c r="H38" s="80"/>
      <c r="I38" s="80"/>
      <c r="J38" s="80"/>
      <c r="K38" s="80"/>
      <c r="L38" s="80"/>
      <c r="M38" s="80"/>
      <c r="P38" s="96"/>
      <c r="Q38" s="88"/>
      <c r="R38" s="92"/>
    </row>
    <row r="39" spans="1:21">
      <c r="B39" s="83" t="s">
        <v>2</v>
      </c>
      <c r="C39" s="73"/>
      <c r="D39" s="82"/>
      <c r="E39" s="95">
        <v>46.978000000000002</v>
      </c>
      <c r="F39" s="95">
        <v>41.722000000000001</v>
      </c>
      <c r="G39" s="95">
        <v>43.668999999999997</v>
      </c>
      <c r="H39" s="95">
        <v>35.194000000000003</v>
      </c>
      <c r="I39" s="95">
        <v>34.606999999999999</v>
      </c>
      <c r="J39" s="95">
        <v>36.850999999999999</v>
      </c>
      <c r="K39" s="95">
        <v>35.125999999999998</v>
      </c>
      <c r="L39" s="95">
        <v>34.323999999999998</v>
      </c>
      <c r="M39" s="95">
        <v>34.119999999999997</v>
      </c>
      <c r="N39" s="95">
        <v>36.365000000000002</v>
      </c>
      <c r="O39" s="95">
        <v>33.284999999999997</v>
      </c>
      <c r="P39" s="94">
        <v>38.704999999999998</v>
      </c>
      <c r="Q39" s="93">
        <v>450.94599999999997</v>
      </c>
      <c r="R39" s="92"/>
    </row>
    <row r="40" spans="1:21">
      <c r="B40" s="83" t="s">
        <v>27</v>
      </c>
      <c r="C40" s="73"/>
      <c r="D40" s="82"/>
      <c r="E40" s="80" t="s">
        <v>0</v>
      </c>
      <c r="F40" s="80" t="s">
        <v>0</v>
      </c>
      <c r="G40" s="80" t="s">
        <v>0</v>
      </c>
      <c r="H40" s="91">
        <v>16.414000000000001</v>
      </c>
      <c r="I40" s="91">
        <v>14.340999999999999</v>
      </c>
      <c r="J40" s="91">
        <v>18.064</v>
      </c>
      <c r="K40" s="91">
        <v>16.29</v>
      </c>
      <c r="L40" s="111">
        <v>15.435</v>
      </c>
      <c r="M40" s="111">
        <v>13.413</v>
      </c>
      <c r="N40" s="111">
        <v>15.269</v>
      </c>
      <c r="O40" s="111">
        <v>12.994999999999999</v>
      </c>
      <c r="P40" s="111">
        <v>23.14</v>
      </c>
      <c r="Q40" s="79" t="s">
        <v>0</v>
      </c>
      <c r="R40" s="92"/>
      <c r="T40" s="106"/>
      <c r="U40" s="106"/>
    </row>
    <row r="41" spans="1:21">
      <c r="B41" s="83"/>
      <c r="C41" s="73"/>
      <c r="D41" s="82"/>
      <c r="E41" s="80"/>
      <c r="F41" s="80"/>
      <c r="G41" s="80"/>
      <c r="H41" s="80"/>
      <c r="I41" s="80"/>
      <c r="J41" s="80"/>
      <c r="K41" s="80"/>
      <c r="N41" s="110"/>
      <c r="O41" s="110"/>
      <c r="P41" s="96"/>
      <c r="Q41" s="88"/>
      <c r="R41" s="92"/>
    </row>
    <row r="42" spans="1:21" ht="12.75" customHeight="1">
      <c r="B42" s="356" t="s">
        <v>1</v>
      </c>
      <c r="C42" s="357"/>
      <c r="D42" s="358"/>
      <c r="E42" s="101">
        <v>42.222000000000001</v>
      </c>
      <c r="F42" s="101">
        <v>48.277999999999999</v>
      </c>
      <c r="G42" s="101">
        <v>29.190999999999999</v>
      </c>
      <c r="H42" s="101">
        <v>24.817</v>
      </c>
      <c r="I42" s="101">
        <v>32.634999999999998</v>
      </c>
      <c r="J42" s="101">
        <v>25.559000000000001</v>
      </c>
      <c r="K42" s="101">
        <v>39.468000000000004</v>
      </c>
      <c r="L42" s="109">
        <v>44.695999999999998</v>
      </c>
      <c r="M42" s="101">
        <v>34.936999999999998</v>
      </c>
      <c r="N42" s="101">
        <v>43.110999999999997</v>
      </c>
      <c r="O42" s="108">
        <v>30.206</v>
      </c>
      <c r="P42" s="108">
        <v>36.554000000000002</v>
      </c>
      <c r="Q42" s="107">
        <v>431.67399999999998</v>
      </c>
      <c r="R42" s="92"/>
      <c r="S42" s="106"/>
    </row>
    <row r="43" spans="1:21" ht="12.75" customHeight="1">
      <c r="B43" s="105" t="s">
        <v>27</v>
      </c>
      <c r="C43" s="90"/>
      <c r="D43" s="89"/>
      <c r="E43" s="84">
        <v>38.786000000000001</v>
      </c>
      <c r="F43" s="84">
        <v>43.19</v>
      </c>
      <c r="G43" s="84">
        <v>23.745000000000001</v>
      </c>
      <c r="H43" s="84">
        <v>20.872</v>
      </c>
      <c r="I43" s="84">
        <v>27.728000000000002</v>
      </c>
      <c r="J43" s="84">
        <v>20.835999999999999</v>
      </c>
      <c r="K43" s="84">
        <v>35.012</v>
      </c>
      <c r="L43" s="84">
        <v>39.887999999999998</v>
      </c>
      <c r="M43" s="84">
        <v>30.875</v>
      </c>
      <c r="N43" s="84">
        <v>39.078000000000003</v>
      </c>
      <c r="O43" s="84">
        <v>25.297999999999998</v>
      </c>
      <c r="P43" s="91">
        <v>32.377000000000002</v>
      </c>
      <c r="Q43" s="88">
        <v>377.685</v>
      </c>
      <c r="R43" s="92"/>
    </row>
    <row r="44" spans="1:21" ht="12.75" customHeight="1">
      <c r="B44" s="104"/>
      <c r="C44" s="103"/>
      <c r="D44" s="102"/>
      <c r="E44" s="80"/>
      <c r="F44" s="80"/>
      <c r="G44" s="80"/>
      <c r="H44" s="80"/>
      <c r="I44" s="80"/>
      <c r="J44" s="80"/>
      <c r="K44" s="80"/>
      <c r="L44" s="80"/>
      <c r="M44" s="80"/>
      <c r="N44" s="101"/>
      <c r="O44" s="101"/>
      <c r="P44" s="96"/>
      <c r="Q44" s="88"/>
      <c r="R44" s="92"/>
    </row>
    <row r="45" spans="1:21" ht="12.75" customHeight="1">
      <c r="A45" s="100"/>
      <c r="B45" s="363" t="s">
        <v>3</v>
      </c>
      <c r="C45" s="364"/>
      <c r="D45" s="365"/>
      <c r="N45" s="84"/>
      <c r="O45" s="84"/>
      <c r="P45" s="96"/>
      <c r="Q45" s="88"/>
      <c r="R45" s="92"/>
    </row>
    <row r="46" spans="1:21" ht="4.5" customHeight="1">
      <c r="B46" s="99"/>
      <c r="C46" s="98"/>
      <c r="D46" s="97"/>
      <c r="N46" s="80"/>
      <c r="O46" s="80"/>
      <c r="P46" s="96"/>
      <c r="Q46" s="88"/>
      <c r="R46" s="92"/>
    </row>
    <row r="47" spans="1:21" ht="12.75" customHeight="1">
      <c r="B47" s="83" t="s">
        <v>2</v>
      </c>
      <c r="C47" s="73"/>
      <c r="D47" s="82"/>
      <c r="E47" s="95">
        <v>110.419</v>
      </c>
      <c r="F47" s="95">
        <v>94.13</v>
      </c>
      <c r="G47" s="95">
        <v>99.524000000000001</v>
      </c>
      <c r="H47" s="95">
        <v>85.167000000000002</v>
      </c>
      <c r="I47" s="95">
        <v>101.866</v>
      </c>
      <c r="J47" s="95">
        <v>79.863</v>
      </c>
      <c r="K47" s="95">
        <v>79.075999999999993</v>
      </c>
      <c r="L47" s="95">
        <v>108.05500000000001</v>
      </c>
      <c r="M47" s="95">
        <v>90.134</v>
      </c>
      <c r="N47" s="95">
        <v>97.337000000000003</v>
      </c>
      <c r="O47" s="95">
        <v>97.162999999999997</v>
      </c>
      <c r="P47" s="94">
        <v>84.751999999999995</v>
      </c>
      <c r="Q47" s="93">
        <v>1127.4860000000001</v>
      </c>
      <c r="R47" s="92"/>
    </row>
    <row r="48" spans="1:21">
      <c r="B48" s="83" t="s">
        <v>27</v>
      </c>
      <c r="C48" s="90"/>
      <c r="D48" s="89"/>
      <c r="E48" s="84" t="s">
        <v>0</v>
      </c>
      <c r="F48" s="84" t="s">
        <v>0</v>
      </c>
      <c r="G48" s="84" t="s">
        <v>0</v>
      </c>
      <c r="H48" s="84" t="s">
        <v>0</v>
      </c>
      <c r="I48" s="84" t="s">
        <v>0</v>
      </c>
      <c r="J48" s="84" t="s">
        <v>0</v>
      </c>
      <c r="K48" s="84" t="s">
        <v>0</v>
      </c>
      <c r="L48" s="84" t="s">
        <v>0</v>
      </c>
      <c r="M48" s="84" t="s">
        <v>0</v>
      </c>
      <c r="N48" s="84" t="s">
        <v>0</v>
      </c>
      <c r="O48" s="84" t="s">
        <v>0</v>
      </c>
      <c r="P48" s="91" t="s">
        <v>0</v>
      </c>
      <c r="Q48" s="88" t="s">
        <v>0</v>
      </c>
    </row>
    <row r="49" spans="2:17">
      <c r="B49" s="83"/>
      <c r="C49" s="90"/>
      <c r="D49" s="89"/>
      <c r="E49" s="84"/>
      <c r="F49" s="84"/>
      <c r="G49" s="84"/>
      <c r="H49" s="84"/>
      <c r="I49" s="84"/>
      <c r="J49" s="84"/>
      <c r="K49" s="84"/>
      <c r="L49" s="84"/>
      <c r="M49" s="84"/>
      <c r="N49" s="84"/>
      <c r="O49" s="84"/>
      <c r="P49" s="84"/>
      <c r="Q49" s="88"/>
    </row>
    <row r="50" spans="2:17">
      <c r="B50" s="87" t="s">
        <v>1</v>
      </c>
      <c r="C50" s="86"/>
      <c r="D50" s="85"/>
      <c r="E50" s="84" t="s">
        <v>0</v>
      </c>
      <c r="F50" s="84" t="s">
        <v>0</v>
      </c>
      <c r="G50" s="84" t="s">
        <v>0</v>
      </c>
      <c r="H50" s="84" t="s">
        <v>0</v>
      </c>
      <c r="I50" s="84" t="s">
        <v>0</v>
      </c>
      <c r="J50" s="84" t="s">
        <v>0</v>
      </c>
      <c r="K50" s="84" t="s">
        <v>0</v>
      </c>
      <c r="L50" s="84" t="s">
        <v>0</v>
      </c>
      <c r="M50" s="84" t="s">
        <v>0</v>
      </c>
      <c r="N50" s="84" t="s">
        <v>0</v>
      </c>
      <c r="O50" s="84" t="s">
        <v>0</v>
      </c>
      <c r="P50" s="84" t="s">
        <v>0</v>
      </c>
      <c r="Q50" s="79" t="s">
        <v>0</v>
      </c>
    </row>
    <row r="51" spans="2:17">
      <c r="B51" s="83" t="s">
        <v>27</v>
      </c>
      <c r="C51" s="73"/>
      <c r="D51" s="82"/>
      <c r="E51" s="81" t="s">
        <v>0</v>
      </c>
      <c r="F51" s="81" t="s">
        <v>0</v>
      </c>
      <c r="G51" s="81" t="s">
        <v>0</v>
      </c>
      <c r="H51" s="81" t="s">
        <v>0</v>
      </c>
      <c r="I51" s="81" t="s">
        <v>0</v>
      </c>
      <c r="J51" s="81" t="s">
        <v>0</v>
      </c>
      <c r="K51" s="81" t="s">
        <v>0</v>
      </c>
      <c r="L51" s="81" t="s">
        <v>0</v>
      </c>
      <c r="M51" s="80" t="s">
        <v>0</v>
      </c>
      <c r="N51" s="80" t="s">
        <v>0</v>
      </c>
      <c r="O51" s="80" t="s">
        <v>0</v>
      </c>
      <c r="P51" s="80" t="s">
        <v>0</v>
      </c>
      <c r="Q51" s="79" t="s">
        <v>0</v>
      </c>
    </row>
    <row r="52" spans="2:17" ht="13.5" thickBot="1">
      <c r="B52" s="78"/>
      <c r="C52" s="77"/>
      <c r="D52" s="76"/>
      <c r="E52" s="77"/>
      <c r="F52" s="77"/>
      <c r="G52" s="77"/>
      <c r="H52" s="77"/>
      <c r="I52" s="77"/>
      <c r="J52" s="77"/>
      <c r="K52" s="77"/>
      <c r="L52" s="77"/>
      <c r="M52" s="77"/>
      <c r="N52" s="77"/>
      <c r="O52" s="77"/>
      <c r="P52" s="76"/>
      <c r="Q52" s="75"/>
    </row>
    <row r="53" spans="2:17">
      <c r="B53" s="73"/>
      <c r="C53" s="73"/>
      <c r="D53" s="73"/>
      <c r="E53" s="73"/>
      <c r="F53" s="73"/>
      <c r="G53" s="73"/>
      <c r="H53" s="73"/>
      <c r="I53" s="73"/>
      <c r="J53" s="73"/>
      <c r="K53" s="73"/>
      <c r="L53" s="73"/>
      <c r="M53" s="73"/>
      <c r="N53" s="73"/>
      <c r="O53" s="73"/>
      <c r="P53" s="73"/>
      <c r="Q53" s="73"/>
    </row>
    <row r="54" spans="2:17">
      <c r="B54" s="73"/>
      <c r="C54" s="73"/>
      <c r="D54" s="73"/>
      <c r="E54" s="73"/>
      <c r="F54" s="73"/>
      <c r="G54" s="73"/>
      <c r="H54" s="73"/>
      <c r="I54" s="73"/>
      <c r="J54" s="73"/>
      <c r="K54" s="73"/>
      <c r="L54" s="73"/>
      <c r="M54" s="73"/>
      <c r="N54" s="73"/>
      <c r="O54" s="73"/>
      <c r="P54" s="73"/>
      <c r="Q54" s="74" t="s">
        <v>26</v>
      </c>
    </row>
    <row r="55" spans="2:17">
      <c r="B55" s="73"/>
      <c r="C55" s="73"/>
      <c r="D55" s="73"/>
      <c r="E55" s="73"/>
      <c r="F55" s="73"/>
      <c r="G55" s="73"/>
      <c r="H55" s="73"/>
      <c r="I55" s="73"/>
      <c r="J55" s="73"/>
      <c r="K55" s="73"/>
      <c r="L55" s="73"/>
      <c r="M55" s="73"/>
      <c r="N55" s="73"/>
      <c r="O55" s="73"/>
      <c r="P55" s="73"/>
      <c r="Q55" s="60" t="s">
        <v>29</v>
      </c>
    </row>
    <row r="56" spans="2:17">
      <c r="B56" s="73"/>
      <c r="C56" s="73"/>
      <c r="D56" s="73"/>
      <c r="E56" s="73"/>
      <c r="F56" s="73"/>
      <c r="G56" s="73"/>
      <c r="H56" s="73"/>
      <c r="I56" s="73"/>
      <c r="J56" s="73"/>
      <c r="K56" s="73"/>
      <c r="L56" s="73"/>
      <c r="M56" s="73"/>
      <c r="N56" s="73"/>
      <c r="O56" s="73"/>
      <c r="P56" s="73"/>
    </row>
    <row r="57" spans="2:17">
      <c r="B57" s="73"/>
      <c r="C57" s="73"/>
      <c r="D57" s="73"/>
      <c r="E57" s="73"/>
      <c r="F57" s="73"/>
      <c r="G57" s="73"/>
      <c r="H57" s="73"/>
      <c r="I57" s="73"/>
      <c r="J57" s="73"/>
      <c r="K57" s="73"/>
      <c r="L57" s="73"/>
      <c r="M57" s="73"/>
      <c r="N57" s="73"/>
      <c r="O57" s="73"/>
      <c r="P57" s="73"/>
      <c r="Q57" s="73"/>
    </row>
    <row r="58" spans="2:17">
      <c r="B58" s="73"/>
      <c r="C58" s="73"/>
      <c r="D58" s="73"/>
      <c r="E58" s="73"/>
      <c r="F58" s="73"/>
      <c r="G58" s="73"/>
      <c r="H58" s="73"/>
      <c r="I58" s="73"/>
      <c r="J58" s="73"/>
      <c r="K58" s="73"/>
      <c r="L58" s="73"/>
      <c r="M58" s="73"/>
      <c r="N58" s="73"/>
      <c r="O58" s="73"/>
      <c r="P58" s="73"/>
      <c r="Q58" s="73"/>
    </row>
    <row r="59" spans="2:17">
      <c r="B59" s="73"/>
      <c r="C59" s="73"/>
      <c r="D59" s="73"/>
      <c r="E59" s="73"/>
      <c r="F59" s="73"/>
      <c r="G59" s="73"/>
      <c r="H59" s="73"/>
      <c r="I59" s="73"/>
      <c r="J59" s="73"/>
      <c r="K59" s="73"/>
      <c r="L59" s="73"/>
      <c r="M59" s="73"/>
      <c r="N59" s="73"/>
      <c r="O59" s="73"/>
      <c r="P59" s="73"/>
      <c r="Q59" s="73"/>
    </row>
    <row r="60" spans="2:17">
      <c r="B60" s="73"/>
      <c r="C60" s="73"/>
      <c r="D60" s="73"/>
      <c r="E60" s="73"/>
      <c r="F60" s="73"/>
      <c r="G60" s="73"/>
      <c r="H60" s="73"/>
      <c r="I60" s="73"/>
      <c r="J60" s="73"/>
      <c r="K60" s="73"/>
      <c r="L60" s="73"/>
      <c r="M60" s="73"/>
      <c r="N60" s="73"/>
      <c r="O60" s="73"/>
      <c r="P60" s="73"/>
      <c r="Q60" s="73"/>
    </row>
    <row r="61" spans="2:17">
      <c r="B61" s="73"/>
      <c r="C61" s="73"/>
      <c r="D61" s="73"/>
      <c r="E61" s="73"/>
      <c r="F61" s="73"/>
      <c r="G61" s="73"/>
      <c r="H61" s="73"/>
      <c r="I61" s="73"/>
      <c r="J61" s="73"/>
      <c r="K61" s="73"/>
      <c r="L61" s="73"/>
      <c r="M61" s="73"/>
      <c r="N61" s="73"/>
      <c r="O61" s="73"/>
      <c r="P61" s="73"/>
      <c r="Q61" s="73"/>
    </row>
    <row r="62" spans="2:17">
      <c r="B62" s="73"/>
      <c r="C62" s="73"/>
      <c r="D62" s="73"/>
      <c r="E62" s="73"/>
      <c r="F62" s="73"/>
      <c r="G62" s="73"/>
      <c r="H62" s="73"/>
      <c r="I62" s="73"/>
      <c r="J62" s="73"/>
      <c r="K62" s="73"/>
      <c r="L62" s="73"/>
      <c r="M62" s="73"/>
      <c r="N62" s="73"/>
      <c r="O62" s="73"/>
      <c r="P62" s="73"/>
      <c r="Q62" s="73"/>
    </row>
    <row r="63" spans="2:17">
      <c r="B63" s="73"/>
      <c r="C63" s="73"/>
      <c r="D63" s="73"/>
      <c r="E63" s="73"/>
      <c r="F63" s="73"/>
      <c r="G63" s="73"/>
      <c r="H63" s="73"/>
      <c r="I63" s="73"/>
      <c r="J63" s="73"/>
      <c r="K63" s="73"/>
      <c r="L63" s="73"/>
      <c r="M63" s="73"/>
      <c r="N63" s="73"/>
      <c r="O63" s="73"/>
      <c r="P63" s="73"/>
      <c r="Q63" s="73"/>
    </row>
    <row r="64" spans="2:17">
      <c r="B64" s="73"/>
      <c r="C64" s="73"/>
      <c r="D64" s="73"/>
      <c r="E64" s="73"/>
      <c r="F64" s="73"/>
      <c r="G64" s="73"/>
      <c r="H64" s="73"/>
      <c r="I64" s="73"/>
      <c r="J64" s="73"/>
      <c r="K64" s="73"/>
      <c r="L64" s="73"/>
      <c r="M64" s="73"/>
      <c r="N64" s="73"/>
      <c r="O64" s="73"/>
      <c r="P64" s="73"/>
      <c r="Q64" s="73"/>
    </row>
    <row r="65" spans="2:17">
      <c r="B65" s="73"/>
      <c r="C65" s="73"/>
      <c r="D65" s="73"/>
      <c r="E65" s="73"/>
      <c r="F65" s="73"/>
      <c r="G65" s="73"/>
      <c r="H65" s="73"/>
      <c r="I65" s="73"/>
      <c r="J65" s="73"/>
      <c r="K65" s="73"/>
      <c r="L65" s="73"/>
      <c r="M65" s="73"/>
      <c r="N65" s="73"/>
      <c r="O65" s="73"/>
      <c r="P65" s="73"/>
      <c r="Q65" s="73"/>
    </row>
    <row r="66" spans="2:17">
      <c r="B66" s="73"/>
      <c r="C66" s="73"/>
      <c r="D66" s="73"/>
      <c r="E66" s="73"/>
      <c r="F66" s="73"/>
      <c r="G66" s="73"/>
      <c r="H66" s="73"/>
      <c r="I66" s="73"/>
      <c r="J66" s="73"/>
      <c r="K66" s="73"/>
      <c r="L66" s="73"/>
      <c r="M66" s="73"/>
      <c r="N66" s="73"/>
      <c r="O66" s="73"/>
      <c r="P66" s="73"/>
      <c r="Q66" s="73"/>
    </row>
    <row r="67" spans="2:17">
      <c r="B67" s="73"/>
      <c r="C67" s="73"/>
      <c r="D67" s="73"/>
      <c r="E67" s="73"/>
      <c r="F67" s="73"/>
      <c r="G67" s="73"/>
      <c r="H67" s="73"/>
      <c r="I67" s="73"/>
      <c r="J67" s="73"/>
      <c r="K67" s="73"/>
      <c r="L67" s="73"/>
      <c r="M67" s="73"/>
      <c r="N67" s="73"/>
      <c r="O67" s="73"/>
      <c r="P67" s="73"/>
      <c r="Q67" s="73"/>
    </row>
    <row r="68" spans="2:17">
      <c r="B68" s="73"/>
      <c r="C68" s="73"/>
      <c r="D68" s="73"/>
      <c r="E68" s="73"/>
      <c r="F68" s="73"/>
      <c r="G68" s="73"/>
      <c r="H68" s="73"/>
      <c r="I68" s="73"/>
      <c r="J68" s="73"/>
      <c r="K68" s="73"/>
      <c r="L68" s="73"/>
      <c r="M68" s="73"/>
      <c r="N68" s="73"/>
      <c r="O68" s="73"/>
      <c r="P68" s="73"/>
      <c r="Q68" s="73"/>
    </row>
    <row r="69" spans="2:17">
      <c r="B69" s="73"/>
      <c r="C69" s="73"/>
      <c r="D69" s="73"/>
      <c r="E69" s="73"/>
      <c r="F69" s="73"/>
      <c r="G69" s="73"/>
      <c r="H69" s="73"/>
      <c r="I69" s="73"/>
      <c r="J69" s="73"/>
      <c r="K69" s="73"/>
      <c r="L69" s="73"/>
      <c r="M69" s="73"/>
      <c r="N69" s="73"/>
      <c r="O69" s="73"/>
      <c r="P69" s="73"/>
      <c r="Q69" s="73"/>
    </row>
    <row r="70" spans="2:17">
      <c r="B70" s="73"/>
      <c r="C70" s="73"/>
      <c r="D70" s="73"/>
      <c r="E70" s="73"/>
      <c r="F70" s="73"/>
      <c r="G70" s="73"/>
      <c r="H70" s="73"/>
      <c r="I70" s="73"/>
      <c r="J70" s="73"/>
      <c r="K70" s="73"/>
      <c r="L70" s="73"/>
      <c r="M70" s="73"/>
      <c r="N70" s="73"/>
      <c r="O70" s="73"/>
      <c r="P70" s="73"/>
      <c r="Q70" s="73"/>
    </row>
    <row r="71" spans="2:17">
      <c r="B71" s="73"/>
    </row>
    <row r="72" spans="2:17">
      <c r="B72" s="73"/>
    </row>
  </sheetData>
  <mergeCells count="21">
    <mergeCell ref="B45:D45"/>
    <mergeCell ref="B37:D37"/>
    <mergeCell ref="B29:D29"/>
    <mergeCell ref="B17:D17"/>
    <mergeCell ref="P12:P13"/>
    <mergeCell ref="B42:D42"/>
    <mergeCell ref="B12:D15"/>
    <mergeCell ref="E12:E13"/>
    <mergeCell ref="F12:F13"/>
    <mergeCell ref="G12:G13"/>
    <mergeCell ref="H12:H13"/>
    <mergeCell ref="Q12:Q13"/>
    <mergeCell ref="B23:D23"/>
    <mergeCell ref="B26:D26"/>
    <mergeCell ref="N12:N13"/>
    <mergeCell ref="O12:O13"/>
    <mergeCell ref="I12:I13"/>
    <mergeCell ref="J12:J13"/>
    <mergeCell ref="K12:K13"/>
    <mergeCell ref="L12:L13"/>
    <mergeCell ref="M12:M13"/>
  </mergeCells>
  <pageMargins left="0.7" right="0.7" top="0.78740157499999996" bottom="0.78740157499999996"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abSelected="1" zoomScale="90" zoomScaleNormal="90" workbookViewId="0">
      <selection activeCell="S32" sqref="A1:XFD1048576"/>
    </sheetView>
  </sheetViews>
  <sheetFormatPr baseColWidth="10" defaultRowHeight="12.75"/>
  <cols>
    <col min="1" max="2" width="11.42578125" style="1"/>
    <col min="3" max="3" width="21" style="1" customWidth="1"/>
    <col min="4" max="4" width="35.5703125" style="1" customWidth="1"/>
    <col min="5" max="5" width="7.140625" style="1" customWidth="1"/>
    <col min="6" max="7" width="8.28515625" style="1" bestFit="1" customWidth="1"/>
    <col min="8" max="9" width="8.140625" style="268" bestFit="1" customWidth="1"/>
    <col min="10" max="10" width="6.5703125" style="268" customWidth="1"/>
    <col min="11" max="11" width="6.5703125" style="1" customWidth="1"/>
    <col min="12" max="14" width="6.42578125" style="268" customWidth="1"/>
    <col min="15" max="15" width="5.85546875" style="268" customWidth="1"/>
    <col min="16" max="16" width="7.28515625" style="1" customWidth="1"/>
    <col min="17" max="17" width="11.42578125" style="1" customWidth="1"/>
    <col min="18" max="18" width="9.42578125" style="1" customWidth="1"/>
    <col min="19" max="23" width="11.42578125" style="1"/>
  </cols>
  <sheetData>
    <row r="1" spans="1:23">
      <c r="D1" s="50"/>
      <c r="E1" s="50"/>
      <c r="F1" s="51"/>
      <c r="G1" s="52"/>
      <c r="H1" s="310"/>
      <c r="I1" s="310"/>
      <c r="J1" s="310"/>
      <c r="K1" s="52"/>
      <c r="L1" s="284"/>
      <c r="M1" s="295"/>
      <c r="N1" s="295"/>
      <c r="O1" s="295"/>
      <c r="P1" s="50"/>
      <c r="Q1" s="51"/>
    </row>
    <row r="2" spans="1:23">
      <c r="D2" s="50"/>
      <c r="E2" s="50"/>
      <c r="F2" s="51"/>
      <c r="G2" s="52"/>
      <c r="H2" s="310"/>
      <c r="I2" s="310"/>
      <c r="J2" s="310"/>
      <c r="K2" s="52"/>
      <c r="L2" s="284"/>
      <c r="M2" s="295"/>
      <c r="N2" s="295"/>
      <c r="O2" s="295"/>
      <c r="P2" s="50"/>
      <c r="Q2" s="51"/>
    </row>
    <row r="3" spans="1:23">
      <c r="D3" s="50"/>
      <c r="E3" s="50"/>
      <c r="F3" s="51"/>
      <c r="G3" s="52"/>
      <c r="H3" s="310"/>
      <c r="I3" s="310"/>
      <c r="J3" s="310"/>
      <c r="K3" s="52"/>
      <c r="L3" s="284"/>
      <c r="M3" s="295"/>
      <c r="N3" s="295"/>
      <c r="O3" s="295"/>
      <c r="P3" s="50"/>
      <c r="Q3" s="51"/>
    </row>
    <row r="4" spans="1:23">
      <c r="D4" s="50"/>
      <c r="E4" s="50"/>
      <c r="F4" s="51"/>
      <c r="G4" s="52"/>
      <c r="H4" s="310"/>
      <c r="I4" s="311"/>
      <c r="J4" s="311"/>
      <c r="K4" s="52"/>
      <c r="L4" s="284"/>
      <c r="M4" s="295"/>
      <c r="N4" s="295"/>
      <c r="O4" s="295"/>
      <c r="P4" s="50"/>
      <c r="Q4" s="51"/>
    </row>
    <row r="5" spans="1:23">
      <c r="D5" s="50"/>
      <c r="F5" s="51"/>
      <c r="G5" s="52"/>
      <c r="I5" s="312"/>
      <c r="J5" s="295"/>
      <c r="K5" s="52"/>
      <c r="L5" s="284"/>
      <c r="M5" s="295"/>
      <c r="N5" s="295"/>
      <c r="O5" s="295"/>
      <c r="P5" s="50"/>
      <c r="Q5" s="51"/>
    </row>
    <row r="6" spans="1:23">
      <c r="D6" s="50"/>
      <c r="E6" s="146"/>
      <c r="F6" s="51"/>
      <c r="G6" s="52"/>
      <c r="I6" s="310"/>
      <c r="J6" s="310"/>
      <c r="K6" s="52"/>
      <c r="L6" s="284"/>
      <c r="M6" s="295"/>
      <c r="N6" s="295"/>
      <c r="O6" s="295"/>
      <c r="P6" s="50"/>
      <c r="Q6" s="51"/>
    </row>
    <row r="7" spans="1:23" ht="14.25">
      <c r="C7" s="71"/>
      <c r="D7" s="50"/>
      <c r="E7" s="50"/>
      <c r="F7" s="50"/>
      <c r="G7" s="50"/>
      <c r="H7" s="313"/>
      <c r="I7" s="295"/>
      <c r="J7" s="295"/>
      <c r="K7" s="50"/>
      <c r="L7" s="295"/>
      <c r="M7" s="295"/>
      <c r="O7" s="295"/>
    </row>
    <row r="8" spans="1:23" ht="14.25">
      <c r="A8" s="437" t="s">
        <v>89</v>
      </c>
      <c r="B8" s="437"/>
      <c r="C8" s="437"/>
      <c r="D8" s="437"/>
      <c r="E8" s="437"/>
      <c r="F8" s="437"/>
      <c r="G8" s="437"/>
      <c r="H8" s="437"/>
      <c r="I8" s="437"/>
      <c r="J8" s="437"/>
      <c r="K8" s="437"/>
      <c r="L8" s="437"/>
      <c r="M8" s="437"/>
      <c r="N8" s="437"/>
      <c r="O8" s="437"/>
      <c r="P8" s="437"/>
      <c r="Q8" s="437"/>
    </row>
    <row r="9" spans="1:23">
      <c r="A9" s="436" t="s">
        <v>96</v>
      </c>
      <c r="B9" s="436"/>
      <c r="C9" s="436"/>
      <c r="D9" s="436"/>
      <c r="E9" s="436"/>
      <c r="F9" s="436"/>
      <c r="G9" s="436"/>
      <c r="H9" s="436"/>
      <c r="I9" s="436"/>
      <c r="J9" s="436"/>
      <c r="K9" s="436"/>
      <c r="L9" s="436"/>
      <c r="M9" s="436"/>
      <c r="N9" s="436"/>
      <c r="O9" s="436"/>
      <c r="P9" s="436"/>
      <c r="Q9" s="436"/>
    </row>
    <row r="10" spans="1:23">
      <c r="A10" s="436">
        <v>2025</v>
      </c>
      <c r="B10" s="436"/>
      <c r="C10" s="436"/>
      <c r="D10" s="436"/>
      <c r="E10" s="436"/>
      <c r="F10" s="436"/>
      <c r="G10" s="436"/>
      <c r="H10" s="436"/>
      <c r="I10" s="436"/>
      <c r="J10" s="436"/>
      <c r="K10" s="436"/>
      <c r="L10" s="436"/>
      <c r="M10" s="436"/>
      <c r="N10" s="436"/>
      <c r="O10" s="436"/>
      <c r="P10" s="436"/>
      <c r="Q10" s="436"/>
    </row>
    <row r="11" spans="1:23">
      <c r="A11" s="436" t="s">
        <v>97</v>
      </c>
      <c r="B11" s="436"/>
      <c r="C11" s="436"/>
      <c r="D11" s="436"/>
      <c r="E11" s="436"/>
      <c r="F11" s="436"/>
      <c r="G11" s="436"/>
      <c r="H11" s="436"/>
      <c r="I11" s="436"/>
      <c r="J11" s="436"/>
      <c r="K11" s="436"/>
      <c r="L11" s="436"/>
      <c r="M11" s="436"/>
      <c r="N11" s="436"/>
      <c r="O11" s="436"/>
      <c r="P11" s="436"/>
      <c r="Q11" s="436"/>
    </row>
    <row r="12" spans="1:23">
      <c r="A12" s="436" t="s">
        <v>98</v>
      </c>
      <c r="B12" s="436"/>
      <c r="C12" s="436"/>
      <c r="D12" s="436"/>
      <c r="E12" s="436"/>
      <c r="F12" s="436"/>
      <c r="G12" s="436"/>
      <c r="H12" s="436"/>
      <c r="I12" s="436"/>
      <c r="J12" s="436"/>
      <c r="K12" s="436"/>
      <c r="L12" s="436"/>
      <c r="M12" s="436"/>
      <c r="N12" s="436"/>
      <c r="O12" s="436"/>
      <c r="P12" s="436"/>
      <c r="Q12" s="436"/>
    </row>
    <row r="13" spans="1:23">
      <c r="A13" s="436" t="s">
        <v>106</v>
      </c>
      <c r="B13" s="436"/>
      <c r="C13" s="436"/>
      <c r="D13" s="436"/>
      <c r="E13" s="436"/>
      <c r="F13" s="436"/>
      <c r="G13" s="436"/>
      <c r="H13" s="436"/>
      <c r="I13" s="436"/>
      <c r="J13" s="436"/>
      <c r="K13" s="436"/>
      <c r="L13" s="436"/>
      <c r="M13" s="436"/>
      <c r="N13" s="436"/>
      <c r="O13" s="436"/>
      <c r="P13" s="436"/>
      <c r="Q13" s="436"/>
    </row>
    <row r="14" spans="1:23" ht="13.5" thickBot="1"/>
    <row r="15" spans="1:23" ht="12.75" customHeight="1">
      <c r="B15" s="396" t="s">
        <v>22</v>
      </c>
      <c r="C15" s="397"/>
      <c r="D15" s="398"/>
      <c r="E15" s="394" t="s">
        <v>21</v>
      </c>
      <c r="F15" s="394" t="s">
        <v>20</v>
      </c>
      <c r="G15" s="394" t="s">
        <v>19</v>
      </c>
      <c r="H15" s="434" t="s">
        <v>18</v>
      </c>
      <c r="I15" s="434" t="s">
        <v>17</v>
      </c>
      <c r="J15" s="434" t="s">
        <v>16</v>
      </c>
      <c r="K15" s="394" t="s">
        <v>15</v>
      </c>
      <c r="L15" s="434" t="s">
        <v>14</v>
      </c>
      <c r="M15" s="434" t="s">
        <v>13</v>
      </c>
      <c r="N15" s="434" t="s">
        <v>12</v>
      </c>
      <c r="O15" s="434" t="s">
        <v>11</v>
      </c>
      <c r="P15" s="384" t="s">
        <v>63</v>
      </c>
      <c r="Q15" s="389" t="s">
        <v>105</v>
      </c>
      <c r="W15" s="266"/>
    </row>
    <row r="16" spans="1:23">
      <c r="B16" s="399"/>
      <c r="C16" s="400"/>
      <c r="D16" s="401"/>
      <c r="E16" s="395"/>
      <c r="F16" s="395"/>
      <c r="G16" s="395"/>
      <c r="H16" s="435"/>
      <c r="I16" s="435"/>
      <c r="J16" s="435"/>
      <c r="K16" s="395"/>
      <c r="L16" s="435"/>
      <c r="M16" s="435"/>
      <c r="N16" s="435"/>
      <c r="O16" s="435"/>
      <c r="P16" s="385"/>
      <c r="Q16" s="390"/>
      <c r="W16" s="267"/>
    </row>
    <row r="17" spans="2:23" ht="14.25">
      <c r="B17" s="399"/>
      <c r="C17" s="400"/>
      <c r="D17" s="401"/>
      <c r="E17" s="44" t="s">
        <v>9</v>
      </c>
      <c r="F17" s="43"/>
      <c r="G17" s="43"/>
      <c r="H17" s="306"/>
      <c r="I17" s="306"/>
      <c r="J17" s="306"/>
      <c r="K17" s="43"/>
      <c r="L17" s="306"/>
      <c r="M17" s="306"/>
      <c r="N17" s="306"/>
      <c r="O17" s="306"/>
      <c r="P17" s="333"/>
      <c r="Q17" s="48"/>
      <c r="W17" s="267"/>
    </row>
    <row r="18" spans="2:23" ht="15">
      <c r="B18" s="402"/>
      <c r="C18" s="403"/>
      <c r="D18" s="404"/>
      <c r="E18" s="49" t="s">
        <v>24</v>
      </c>
      <c r="F18" s="43"/>
      <c r="G18" s="43"/>
      <c r="H18" s="306"/>
      <c r="I18" s="306"/>
      <c r="J18" s="306"/>
      <c r="K18" s="43"/>
      <c r="L18" s="306"/>
      <c r="M18" s="306"/>
      <c r="N18" s="306"/>
      <c r="O18" s="306"/>
      <c r="P18" s="334"/>
      <c r="Q18" s="42"/>
      <c r="W18" s="267"/>
    </row>
    <row r="19" spans="2:23">
      <c r="B19" s="346"/>
      <c r="C19" s="347"/>
      <c r="D19" s="348"/>
      <c r="E19" s="37"/>
      <c r="F19" s="36"/>
      <c r="G19" s="36"/>
      <c r="H19" s="307"/>
      <c r="I19" s="307"/>
      <c r="J19" s="307"/>
      <c r="K19" s="36"/>
      <c r="L19" s="307"/>
      <c r="M19" s="307"/>
      <c r="N19" s="307"/>
      <c r="O19" s="307"/>
      <c r="P19" s="36"/>
      <c r="Q19" s="38"/>
      <c r="W19" s="255"/>
    </row>
    <row r="20" spans="2:23" ht="15.75">
      <c r="B20" s="381" t="s">
        <v>94</v>
      </c>
      <c r="C20" s="382"/>
      <c r="D20" s="383"/>
      <c r="E20" s="37"/>
      <c r="F20" s="36"/>
      <c r="G20" s="36"/>
      <c r="H20" s="307"/>
      <c r="I20" s="307"/>
      <c r="J20" s="307"/>
      <c r="K20" s="36"/>
      <c r="L20" s="307"/>
      <c r="M20" s="307"/>
      <c r="N20" s="307"/>
      <c r="O20" s="307"/>
      <c r="P20" s="36"/>
      <c r="Q20" s="35"/>
      <c r="W20" s="256"/>
    </row>
    <row r="21" spans="2:23">
      <c r="B21" s="8"/>
      <c r="C21" s="17"/>
      <c r="D21" s="7"/>
      <c r="E21" s="2"/>
      <c r="F21" s="2"/>
      <c r="G21" s="2"/>
      <c r="H21" s="144"/>
      <c r="I21" s="144"/>
      <c r="J21" s="144"/>
      <c r="K21" s="2"/>
      <c r="L21" s="144"/>
      <c r="M21" s="144"/>
      <c r="N21" s="144"/>
      <c r="O21" s="144"/>
      <c r="P21" s="2"/>
      <c r="Q21" s="34"/>
      <c r="W21" s="257"/>
    </row>
    <row r="22" spans="2:23">
      <c r="B22" s="8" t="s">
        <v>7</v>
      </c>
      <c r="C22" s="2" t="s">
        <v>64</v>
      </c>
      <c r="D22" s="33"/>
      <c r="F22" s="2"/>
      <c r="G22" s="2"/>
      <c r="H22" s="2"/>
      <c r="I22" s="2"/>
      <c r="J22" s="2"/>
      <c r="K22" s="2"/>
      <c r="L22" s="2"/>
      <c r="M22" s="2"/>
      <c r="N22" s="2"/>
      <c r="O22" s="2"/>
      <c r="P22" s="2"/>
      <c r="Q22" s="326"/>
      <c r="W22" s="257"/>
    </row>
    <row r="23" spans="2:23">
      <c r="B23" s="32" t="s">
        <v>65</v>
      </c>
      <c r="C23" s="29"/>
      <c r="D23" s="28"/>
      <c r="E23" s="67">
        <v>55.103000000000002</v>
      </c>
      <c r="F23" s="67"/>
      <c r="G23" s="67"/>
      <c r="H23" s="67"/>
      <c r="I23" s="67"/>
      <c r="J23" s="67"/>
      <c r="K23" s="67"/>
      <c r="L23" s="67"/>
      <c r="M23" s="67"/>
      <c r="N23" s="67"/>
      <c r="O23" s="67"/>
      <c r="P23" s="67"/>
      <c r="Q23" s="327">
        <v>55.103000000000002</v>
      </c>
      <c r="T23" s="268"/>
      <c r="W23" s="258"/>
    </row>
    <row r="24" spans="2:23">
      <c r="B24" s="30" t="s">
        <v>27</v>
      </c>
      <c r="C24" s="29"/>
      <c r="D24" s="28"/>
      <c r="E24" s="63">
        <v>38.238</v>
      </c>
      <c r="F24" s="63"/>
      <c r="G24" s="63"/>
      <c r="H24" s="63"/>
      <c r="I24" s="63"/>
      <c r="J24" s="63"/>
      <c r="K24" s="63"/>
      <c r="L24" s="63"/>
      <c r="M24" s="63"/>
      <c r="N24" s="63"/>
      <c r="O24" s="63"/>
      <c r="P24" s="63"/>
      <c r="Q24" s="328">
        <v>38.238</v>
      </c>
      <c r="T24" s="268"/>
      <c r="W24" s="259"/>
    </row>
    <row r="25" spans="2:23">
      <c r="B25" s="8"/>
      <c r="C25" s="2"/>
      <c r="D25" s="7"/>
      <c r="E25" s="63"/>
      <c r="F25" s="2"/>
      <c r="G25" s="67"/>
      <c r="H25" s="2"/>
      <c r="I25" s="2"/>
      <c r="J25" s="2"/>
      <c r="K25" s="2"/>
      <c r="L25" s="2"/>
      <c r="M25" s="2"/>
      <c r="N25" s="2"/>
      <c r="O25" s="2"/>
      <c r="P25" s="2"/>
      <c r="Q25" s="328"/>
      <c r="T25" s="268"/>
      <c r="W25" s="257"/>
    </row>
    <row r="26" spans="2:23">
      <c r="B26" s="391" t="s">
        <v>6</v>
      </c>
      <c r="C26" s="392"/>
      <c r="D26" s="393"/>
      <c r="E26" s="67">
        <v>30.63</v>
      </c>
      <c r="F26" s="67"/>
      <c r="G26" s="67"/>
      <c r="H26" s="67"/>
      <c r="I26" s="67"/>
      <c r="J26" s="67"/>
      <c r="K26" s="67"/>
      <c r="L26" s="67"/>
      <c r="M26" s="67"/>
      <c r="N26" s="67"/>
      <c r="O26" s="67"/>
      <c r="P26" s="67"/>
      <c r="Q26" s="327">
        <v>30.63</v>
      </c>
      <c r="T26" s="268"/>
      <c r="U26" s="268"/>
      <c r="V26" s="268"/>
      <c r="W26" s="260"/>
    </row>
    <row r="27" spans="2:23">
      <c r="B27" s="18" t="s">
        <v>27</v>
      </c>
      <c r="C27" s="17"/>
      <c r="D27" s="16"/>
      <c r="E27" s="63">
        <v>22.073</v>
      </c>
      <c r="F27" s="63"/>
      <c r="G27" s="63"/>
      <c r="H27" s="63"/>
      <c r="I27" s="63"/>
      <c r="J27" s="63"/>
      <c r="K27" s="63"/>
      <c r="L27" s="63"/>
      <c r="M27" s="63"/>
      <c r="N27" s="63"/>
      <c r="O27" s="63"/>
      <c r="P27" s="63"/>
      <c r="Q27" s="328">
        <v>22.073</v>
      </c>
      <c r="T27" s="268"/>
      <c r="W27" s="261"/>
    </row>
    <row r="28" spans="2:23">
      <c r="B28" s="18"/>
      <c r="C28" s="17"/>
      <c r="D28" s="16"/>
      <c r="E28" s="295"/>
      <c r="F28" s="2"/>
      <c r="G28" s="2"/>
      <c r="H28" s="2"/>
      <c r="I28" s="2"/>
      <c r="J28" s="2"/>
      <c r="K28" s="2"/>
      <c r="L28" s="2"/>
      <c r="M28" s="2"/>
      <c r="N28" s="2"/>
      <c r="O28" s="2"/>
      <c r="P28" s="2"/>
      <c r="Q28" s="329"/>
      <c r="T28" s="268"/>
      <c r="W28" s="261"/>
    </row>
    <row r="29" spans="2:23" ht="13.5">
      <c r="B29" s="386" t="s">
        <v>1</v>
      </c>
      <c r="C29" s="387"/>
      <c r="D29" s="388"/>
      <c r="E29" s="65">
        <v>60.41</v>
      </c>
      <c r="F29" s="65"/>
      <c r="G29" s="65"/>
      <c r="H29" s="65"/>
      <c r="I29" s="65"/>
      <c r="J29" s="65"/>
      <c r="K29" s="65"/>
      <c r="L29" s="65"/>
      <c r="M29" s="65"/>
      <c r="N29" s="65"/>
      <c r="O29" s="65"/>
      <c r="P29" s="65"/>
      <c r="Q29" s="335">
        <v>60.41</v>
      </c>
      <c r="T29" s="268"/>
      <c r="W29" s="262"/>
    </row>
    <row r="30" spans="2:23">
      <c r="B30" s="25" t="s">
        <v>27</v>
      </c>
      <c r="C30" s="2"/>
      <c r="D30" s="7"/>
      <c r="E30" s="155">
        <v>28.838999999999999</v>
      </c>
      <c r="F30" s="155"/>
      <c r="G30" s="155"/>
      <c r="H30" s="155"/>
      <c r="I30" s="155"/>
      <c r="J30" s="155"/>
      <c r="K30" s="155"/>
      <c r="L30" s="155"/>
      <c r="M30" s="155"/>
      <c r="N30" s="155"/>
      <c r="O30" s="155"/>
      <c r="P30" s="341"/>
      <c r="Q30" s="324">
        <v>28.838999999999999</v>
      </c>
      <c r="T30" s="268"/>
      <c r="W30" s="263"/>
    </row>
    <row r="31" spans="2:23" ht="13.5" thickBot="1">
      <c r="B31" s="5"/>
      <c r="C31" s="3"/>
      <c r="D31" s="4"/>
      <c r="E31" s="3"/>
      <c r="F31" s="3"/>
      <c r="G31" s="3"/>
      <c r="H31" s="308"/>
      <c r="I31" s="308"/>
      <c r="J31" s="308"/>
      <c r="K31" s="3"/>
      <c r="L31" s="3"/>
      <c r="M31" s="308"/>
      <c r="N31" s="308"/>
      <c r="O31" s="308"/>
      <c r="P31" s="3"/>
      <c r="Q31" s="54"/>
      <c r="W31" s="257"/>
    </row>
    <row r="32" spans="2:23">
      <c r="B32" s="2"/>
      <c r="C32" s="2"/>
      <c r="D32" s="2"/>
      <c r="E32" s="2"/>
      <c r="F32" s="2"/>
      <c r="G32" s="2"/>
      <c r="H32" s="144"/>
      <c r="I32" s="144"/>
      <c r="J32" s="144"/>
      <c r="K32" s="2"/>
      <c r="L32" s="144"/>
      <c r="M32" s="144"/>
      <c r="N32" s="144"/>
      <c r="O32" s="144"/>
      <c r="P32" s="2"/>
      <c r="Q32" s="2"/>
      <c r="W32" s="2"/>
    </row>
    <row r="33" spans="1:23">
      <c r="B33" s="2"/>
      <c r="C33" s="2"/>
      <c r="D33" s="2"/>
      <c r="E33" s="2"/>
      <c r="F33" s="2"/>
      <c r="G33" s="2"/>
      <c r="H33" s="144"/>
      <c r="I33" s="144"/>
      <c r="J33" s="144"/>
      <c r="K33" s="2"/>
      <c r="L33" s="144"/>
      <c r="M33" s="144"/>
      <c r="N33" s="144"/>
      <c r="O33" s="144"/>
      <c r="P33" s="2"/>
      <c r="Q33" s="61" t="s">
        <v>95</v>
      </c>
      <c r="W33" s="2"/>
    </row>
    <row r="34" spans="1:23">
      <c r="B34" s="2"/>
      <c r="C34" s="2"/>
      <c r="D34" s="2"/>
      <c r="E34" s="2"/>
      <c r="F34" s="2"/>
      <c r="G34" s="2"/>
      <c r="H34" s="144"/>
      <c r="I34" s="144"/>
      <c r="J34" s="144"/>
      <c r="K34" s="2"/>
      <c r="L34" s="144"/>
      <c r="M34" s="144"/>
      <c r="N34" s="144"/>
      <c r="O34" s="144"/>
      <c r="P34" s="2"/>
      <c r="Q34" s="60" t="s">
        <v>99</v>
      </c>
      <c r="W34" s="2"/>
    </row>
    <row r="35" spans="1:23">
      <c r="B35" s="158"/>
      <c r="C35" s="248"/>
      <c r="D35" s="248"/>
      <c r="E35" s="248"/>
      <c r="F35" s="248"/>
      <c r="G35" s="248"/>
      <c r="H35" s="250"/>
      <c r="I35" s="250"/>
      <c r="J35" s="250"/>
      <c r="K35" s="248"/>
      <c r="L35" s="250"/>
      <c r="M35" s="250"/>
      <c r="N35" s="250"/>
      <c r="O35" s="250"/>
      <c r="P35" s="248"/>
      <c r="Q35" s="282"/>
      <c r="R35" s="282"/>
      <c r="W35" s="2"/>
    </row>
    <row r="36" spans="1:23">
      <c r="A36" s="159"/>
      <c r="B36" s="158"/>
      <c r="C36" s="158"/>
      <c r="D36" s="158"/>
      <c r="E36" s="158"/>
      <c r="F36" s="158"/>
      <c r="G36" s="158"/>
      <c r="H36" s="336"/>
      <c r="I36" s="336"/>
      <c r="J36" s="336"/>
      <c r="K36" s="158"/>
      <c r="L36" s="336"/>
      <c r="M36" s="336"/>
      <c r="N36" s="336"/>
      <c r="O36" s="336"/>
      <c r="P36" s="158"/>
      <c r="Q36" s="158"/>
      <c r="R36" s="159"/>
      <c r="S36" s="159"/>
      <c r="T36" s="159"/>
      <c r="W36" s="2"/>
    </row>
    <row r="37" spans="1:23">
      <c r="A37" s="159"/>
      <c r="B37" s="158"/>
      <c r="C37" s="158"/>
      <c r="D37" s="158"/>
      <c r="E37" s="158"/>
      <c r="F37" s="158"/>
      <c r="G37" s="158"/>
      <c r="H37" s="336"/>
      <c r="I37" s="336"/>
      <c r="J37" s="336"/>
      <c r="K37" s="158"/>
      <c r="L37" s="336"/>
      <c r="M37" s="336"/>
      <c r="N37" s="336"/>
      <c r="O37" s="336"/>
      <c r="P37" s="158"/>
      <c r="Q37" s="158"/>
      <c r="R37" s="159"/>
      <c r="S37" s="159"/>
      <c r="T37" s="159"/>
      <c r="W37" s="2"/>
    </row>
    <row r="38" spans="1:23">
      <c r="A38" s="159"/>
      <c r="B38" s="158"/>
      <c r="C38" s="158"/>
      <c r="D38" s="158"/>
      <c r="E38" s="158"/>
      <c r="F38" s="158"/>
      <c r="G38" s="158"/>
      <c r="H38" s="336"/>
      <c r="I38" s="336"/>
      <c r="J38" s="336"/>
      <c r="K38" s="158"/>
      <c r="L38" s="336"/>
      <c r="M38" s="336"/>
      <c r="N38" s="336"/>
      <c r="O38" s="336"/>
      <c r="P38" s="158"/>
      <c r="Q38" s="158"/>
      <c r="R38" s="159"/>
      <c r="S38" s="159"/>
      <c r="T38" s="159"/>
      <c r="W38" s="2"/>
    </row>
    <row r="39" spans="1:23">
      <c r="A39" s="282"/>
      <c r="B39" s="248"/>
      <c r="C39" s="248"/>
      <c r="D39" s="239"/>
      <c r="E39" s="239"/>
      <c r="F39" s="239"/>
      <c r="G39" s="239"/>
      <c r="H39" s="241"/>
      <c r="I39" s="241"/>
      <c r="J39" s="241"/>
      <c r="K39" s="239"/>
      <c r="L39" s="241"/>
      <c r="M39" s="241"/>
      <c r="N39" s="241"/>
      <c r="O39" s="241"/>
      <c r="P39" s="239"/>
      <c r="Q39" s="271"/>
      <c r="R39" s="159"/>
      <c r="S39" s="159"/>
      <c r="T39" s="159"/>
      <c r="W39" s="248"/>
    </row>
    <row r="40" spans="1:23">
      <c r="A40" s="282"/>
      <c r="B40" s="248"/>
      <c r="C40" s="248"/>
      <c r="D40" s="239"/>
      <c r="E40" s="239"/>
      <c r="F40" s="239"/>
      <c r="G40" s="239"/>
      <c r="H40" s="241"/>
      <c r="I40" s="241"/>
      <c r="J40" s="241"/>
      <c r="K40" s="239"/>
      <c r="L40" s="241"/>
      <c r="M40" s="241"/>
      <c r="N40" s="241"/>
      <c r="O40" s="241"/>
      <c r="P40" s="239"/>
      <c r="Q40" s="271"/>
      <c r="R40" s="159"/>
      <c r="S40" s="159"/>
      <c r="T40" s="159"/>
      <c r="W40" s="248"/>
    </row>
    <row r="41" spans="1:23">
      <c r="A41" s="282"/>
      <c r="B41" s="248" t="s">
        <v>101</v>
      </c>
      <c r="C41" s="248"/>
      <c r="D41" s="240">
        <v>2025</v>
      </c>
      <c r="E41" s="241">
        <v>146.143</v>
      </c>
      <c r="F41" s="241" t="s">
        <v>107</v>
      </c>
      <c r="G41" s="241" t="s">
        <v>107</v>
      </c>
      <c r="H41" s="241" t="s">
        <v>107</v>
      </c>
      <c r="I41" s="241" t="s">
        <v>107</v>
      </c>
      <c r="J41" s="241" t="s">
        <v>107</v>
      </c>
      <c r="K41" s="241" t="s">
        <v>107</v>
      </c>
      <c r="L41" s="241" t="s">
        <v>107</v>
      </c>
      <c r="M41" s="241" t="s">
        <v>107</v>
      </c>
      <c r="N41" s="241" t="s">
        <v>107</v>
      </c>
      <c r="O41" s="241" t="s">
        <v>107</v>
      </c>
      <c r="P41" s="241" t="s">
        <v>107</v>
      </c>
      <c r="Q41" s="271"/>
      <c r="R41" s="159"/>
      <c r="S41" s="159"/>
      <c r="T41" s="159"/>
      <c r="W41" s="248"/>
    </row>
    <row r="42" spans="1:23">
      <c r="A42" s="282"/>
      <c r="B42" s="248" t="s">
        <v>90</v>
      </c>
      <c r="C42" s="248"/>
      <c r="D42" s="240">
        <v>2024</v>
      </c>
      <c r="E42" s="241">
        <v>169.85500000000002</v>
      </c>
      <c r="F42" s="241">
        <v>164.99099999999999</v>
      </c>
      <c r="G42" s="241">
        <v>156.31700000000001</v>
      </c>
      <c r="H42" s="241">
        <v>164.542</v>
      </c>
      <c r="I42" s="241">
        <v>157.83699999999999</v>
      </c>
      <c r="J42" s="241">
        <v>151.99700000000001</v>
      </c>
      <c r="K42" s="241">
        <v>168.74599999999998</v>
      </c>
      <c r="L42" s="241">
        <v>150.63300000000001</v>
      </c>
      <c r="M42" s="241">
        <v>134.55599999999998</v>
      </c>
      <c r="N42" s="241">
        <v>166.44800000000001</v>
      </c>
      <c r="O42" s="241">
        <v>150.084</v>
      </c>
      <c r="P42" s="241">
        <v>170.40299999999999</v>
      </c>
      <c r="Q42" s="271"/>
      <c r="R42" s="159"/>
      <c r="S42" s="159"/>
      <c r="T42" s="159"/>
      <c r="W42" s="248"/>
    </row>
    <row r="43" spans="1:23">
      <c r="A43" s="282"/>
      <c r="B43" s="248" t="s">
        <v>102</v>
      </c>
      <c r="C43" s="248"/>
      <c r="D43" s="240">
        <v>2025</v>
      </c>
      <c r="E43" s="241" t="e">
        <v>#REF!</v>
      </c>
      <c r="F43" s="241" t="e">
        <v>#REF!</v>
      </c>
      <c r="G43" s="241" t="e">
        <v>#REF!</v>
      </c>
      <c r="H43" s="241" t="e">
        <v>#REF!</v>
      </c>
      <c r="I43" s="241" t="e">
        <v>#REF!</v>
      </c>
      <c r="J43" s="241" t="e">
        <v>#REF!</v>
      </c>
      <c r="K43" s="241" t="e">
        <v>#REF!</v>
      </c>
      <c r="L43" s="241" t="e">
        <v>#REF!</v>
      </c>
      <c r="M43" s="241" t="e">
        <v>#REF!</v>
      </c>
      <c r="N43" s="241" t="e">
        <v>#REF!</v>
      </c>
      <c r="O43" s="241" t="e">
        <v>#REF!</v>
      </c>
      <c r="P43" s="241" t="e">
        <v>#REF!</v>
      </c>
      <c r="Q43" s="271"/>
      <c r="R43" s="159"/>
      <c r="S43" s="159"/>
      <c r="T43" s="159"/>
      <c r="W43" s="248"/>
    </row>
    <row r="44" spans="1:23">
      <c r="A44" s="282"/>
      <c r="B44" s="248" t="s">
        <v>91</v>
      </c>
      <c r="C44" s="248"/>
      <c r="D44" s="240">
        <v>2024</v>
      </c>
      <c r="E44" s="241" t="s">
        <v>0</v>
      </c>
      <c r="F44" s="241" t="s">
        <v>0</v>
      </c>
      <c r="G44" s="241" t="s">
        <v>0</v>
      </c>
      <c r="H44" s="241" t="s">
        <v>0</v>
      </c>
      <c r="I44" s="241" t="s">
        <v>0</v>
      </c>
      <c r="J44" s="241" t="s">
        <v>0</v>
      </c>
      <c r="K44" s="241" t="s">
        <v>0</v>
      </c>
      <c r="L44" s="241" t="s">
        <v>0</v>
      </c>
      <c r="M44" s="241" t="s">
        <v>0</v>
      </c>
      <c r="N44" s="241" t="s">
        <v>0</v>
      </c>
      <c r="O44" s="241" t="s">
        <v>0</v>
      </c>
      <c r="P44" s="241" t="s">
        <v>0</v>
      </c>
      <c r="Q44" s="271"/>
      <c r="R44" s="159"/>
      <c r="S44" s="159"/>
      <c r="T44" s="159"/>
      <c r="W44" s="248"/>
    </row>
    <row r="45" spans="1:23">
      <c r="A45" s="282"/>
      <c r="B45" s="248" t="s">
        <v>103</v>
      </c>
      <c r="C45" s="248"/>
      <c r="D45" s="240">
        <v>2025</v>
      </c>
      <c r="E45" s="241" t="s">
        <v>0</v>
      </c>
      <c r="F45" s="241" t="s">
        <v>0</v>
      </c>
      <c r="G45" s="241" t="s">
        <v>0</v>
      </c>
      <c r="H45" s="241" t="s">
        <v>0</v>
      </c>
      <c r="I45" s="241" t="s">
        <v>0</v>
      </c>
      <c r="J45" s="241" t="s">
        <v>0</v>
      </c>
      <c r="K45" s="241" t="s">
        <v>0</v>
      </c>
      <c r="L45" s="241" t="s">
        <v>0</v>
      </c>
      <c r="M45" s="241" t="s">
        <v>0</v>
      </c>
      <c r="N45" s="241" t="s">
        <v>0</v>
      </c>
      <c r="O45" s="241" t="s">
        <v>0</v>
      </c>
      <c r="P45" s="241" t="s">
        <v>0</v>
      </c>
      <c r="Q45" s="271"/>
      <c r="R45" s="159"/>
      <c r="S45" s="159"/>
      <c r="T45" s="159"/>
      <c r="W45" s="248"/>
    </row>
    <row r="46" spans="1:23">
      <c r="A46" s="282"/>
      <c r="B46" s="248" t="s">
        <v>92</v>
      </c>
      <c r="C46" s="248"/>
      <c r="D46" s="240">
        <v>2024</v>
      </c>
      <c r="E46" s="241" t="s">
        <v>0</v>
      </c>
      <c r="F46" s="241" t="s">
        <v>0</v>
      </c>
      <c r="G46" s="241" t="s">
        <v>0</v>
      </c>
      <c r="H46" s="241" t="s">
        <v>0</v>
      </c>
      <c r="I46" s="241" t="s">
        <v>0</v>
      </c>
      <c r="J46" s="241" t="s">
        <v>0</v>
      </c>
      <c r="K46" s="241" t="s">
        <v>0</v>
      </c>
      <c r="L46" s="241" t="s">
        <v>0</v>
      </c>
      <c r="M46" s="241" t="s">
        <v>0</v>
      </c>
      <c r="N46" s="241" t="s">
        <v>0</v>
      </c>
      <c r="O46" s="241" t="s">
        <v>0</v>
      </c>
      <c r="P46" s="241" t="s">
        <v>0</v>
      </c>
      <c r="Q46" s="271"/>
      <c r="R46" s="159"/>
      <c r="S46" s="159"/>
      <c r="T46" s="159"/>
      <c r="W46" s="248"/>
    </row>
    <row r="47" spans="1:23">
      <c r="A47" s="282"/>
      <c r="B47" s="248" t="s">
        <v>104</v>
      </c>
      <c r="C47" s="248"/>
      <c r="D47" s="240">
        <v>2025</v>
      </c>
      <c r="E47" s="241" t="e">
        <v>#REF!</v>
      </c>
      <c r="F47" s="241" t="e">
        <v>#REF!</v>
      </c>
      <c r="G47" s="241" t="e">
        <v>#REF!</v>
      </c>
      <c r="H47" s="241" t="e">
        <v>#REF!</v>
      </c>
      <c r="I47" s="241" t="e">
        <v>#REF!</v>
      </c>
      <c r="J47" s="241" t="e">
        <v>#REF!</v>
      </c>
      <c r="K47" s="241" t="e">
        <v>#REF!</v>
      </c>
      <c r="L47" s="241" t="e">
        <v>#REF!</v>
      </c>
      <c r="M47" s="241" t="e">
        <v>#REF!</v>
      </c>
      <c r="N47" s="241" t="e">
        <v>#REF!</v>
      </c>
      <c r="O47" s="241" t="e">
        <v>#REF!</v>
      </c>
      <c r="P47" s="241" t="e">
        <v>#REF!</v>
      </c>
      <c r="Q47" s="271"/>
      <c r="R47" s="159"/>
      <c r="S47" s="159"/>
      <c r="T47" s="159"/>
      <c r="W47" s="248"/>
    </row>
    <row r="48" spans="1:23">
      <c r="A48" s="282"/>
      <c r="B48" s="248" t="s">
        <v>93</v>
      </c>
      <c r="C48" s="248"/>
      <c r="D48" s="240">
        <v>2024</v>
      </c>
      <c r="E48" s="241" t="s">
        <v>0</v>
      </c>
      <c r="F48" s="241" t="s">
        <v>0</v>
      </c>
      <c r="G48" s="241" t="s">
        <v>0</v>
      </c>
      <c r="H48" s="241" t="s">
        <v>0</v>
      </c>
      <c r="I48" s="241" t="s">
        <v>0</v>
      </c>
      <c r="J48" s="241" t="s">
        <v>0</v>
      </c>
      <c r="K48" s="241" t="s">
        <v>0</v>
      </c>
      <c r="L48" s="241" t="s">
        <v>0</v>
      </c>
      <c r="M48" s="241" t="s">
        <v>0</v>
      </c>
      <c r="N48" s="241" t="s">
        <v>0</v>
      </c>
      <c r="O48" s="241" t="s">
        <v>0</v>
      </c>
      <c r="P48" s="241" t="s">
        <v>0</v>
      </c>
      <c r="Q48" s="271"/>
      <c r="R48" s="159"/>
      <c r="S48" s="159"/>
      <c r="T48" s="159"/>
      <c r="W48" s="248"/>
    </row>
    <row r="49" spans="1:23">
      <c r="A49" s="159"/>
      <c r="B49" s="158"/>
      <c r="C49" s="158"/>
      <c r="D49" s="271"/>
      <c r="E49" s="271"/>
      <c r="F49" s="271"/>
      <c r="G49" s="271"/>
      <c r="H49" s="349"/>
      <c r="I49" s="349"/>
      <c r="J49" s="349"/>
      <c r="K49" s="271"/>
      <c r="L49" s="349"/>
      <c r="M49" s="349"/>
      <c r="N49" s="349"/>
      <c r="O49" s="349"/>
      <c r="P49" s="271"/>
      <c r="Q49" s="271"/>
      <c r="R49" s="159"/>
      <c r="S49" s="159"/>
      <c r="T49" s="159"/>
      <c r="W49" s="248"/>
    </row>
    <row r="50" spans="1:23">
      <c r="A50" s="159"/>
      <c r="B50" s="158"/>
      <c r="C50" s="158"/>
      <c r="D50" s="271"/>
      <c r="E50" s="271"/>
      <c r="F50" s="271"/>
      <c r="G50" s="271"/>
      <c r="H50" s="349"/>
      <c r="I50" s="349"/>
      <c r="J50" s="349"/>
      <c r="K50" s="271"/>
      <c r="L50" s="349"/>
      <c r="M50" s="349"/>
      <c r="N50" s="349"/>
      <c r="O50" s="349"/>
      <c r="P50" s="271"/>
      <c r="Q50" s="271"/>
      <c r="R50" s="159"/>
      <c r="S50" s="159"/>
      <c r="T50" s="159"/>
      <c r="W50" s="2"/>
    </row>
    <row r="51" spans="1:23">
      <c r="A51" s="159"/>
      <c r="B51" s="158"/>
      <c r="C51" s="158"/>
      <c r="D51" s="158"/>
      <c r="E51" s="158"/>
      <c r="F51" s="158"/>
      <c r="G51" s="158"/>
      <c r="H51" s="336"/>
      <c r="I51" s="336"/>
      <c r="J51" s="336"/>
      <c r="K51" s="158"/>
      <c r="L51" s="336"/>
      <c r="M51" s="336"/>
      <c r="N51" s="336"/>
      <c r="O51" s="336"/>
      <c r="P51" s="158"/>
      <c r="Q51" s="158"/>
      <c r="R51" s="159"/>
      <c r="S51" s="159"/>
      <c r="T51" s="159"/>
      <c r="W51" s="2"/>
    </row>
    <row r="52" spans="1:23">
      <c r="A52" s="159"/>
      <c r="B52" s="158"/>
      <c r="C52" s="158"/>
      <c r="D52" s="158"/>
      <c r="E52" s="158"/>
      <c r="F52" s="159"/>
      <c r="G52" s="158"/>
      <c r="H52" s="336"/>
      <c r="I52" s="336"/>
      <c r="J52" s="336"/>
      <c r="K52" s="158"/>
      <c r="L52" s="336"/>
      <c r="M52" s="336"/>
      <c r="N52" s="336"/>
      <c r="O52" s="336"/>
      <c r="P52" s="158"/>
      <c r="Q52" s="158"/>
      <c r="R52" s="159"/>
      <c r="S52" s="159"/>
      <c r="T52" s="159"/>
      <c r="W52" s="2"/>
    </row>
    <row r="53" spans="1:23">
      <c r="A53" s="159"/>
      <c r="B53" s="158"/>
      <c r="C53" s="159"/>
      <c r="D53" s="159"/>
      <c r="E53" s="159"/>
      <c r="F53" s="159"/>
      <c r="G53" s="159"/>
      <c r="H53" s="293"/>
      <c r="I53" s="293"/>
      <c r="J53" s="293"/>
      <c r="K53" s="159"/>
      <c r="L53" s="293"/>
      <c r="M53" s="293"/>
      <c r="N53" s="293"/>
      <c r="O53" s="293"/>
      <c r="P53" s="159"/>
      <c r="Q53" s="159"/>
      <c r="R53" s="159"/>
      <c r="S53" s="159"/>
      <c r="T53" s="159"/>
      <c r="W53" s="2"/>
    </row>
    <row r="54" spans="1:23">
      <c r="A54" s="159"/>
      <c r="B54" s="158"/>
      <c r="C54" s="159"/>
      <c r="D54" s="159"/>
      <c r="E54" s="159"/>
      <c r="F54" s="159"/>
      <c r="G54" s="159"/>
      <c r="H54" s="293"/>
      <c r="I54" s="293"/>
      <c r="J54" s="293"/>
      <c r="K54" s="159"/>
      <c r="L54" s="293"/>
      <c r="M54" s="293"/>
      <c r="N54" s="293"/>
      <c r="O54" s="293"/>
      <c r="P54" s="159"/>
      <c r="Q54" s="159"/>
      <c r="R54" s="159"/>
      <c r="S54" s="159"/>
      <c r="T54" s="159"/>
      <c r="W54" s="2"/>
    </row>
    <row r="55" spans="1:23">
      <c r="A55" s="159"/>
      <c r="B55" s="159"/>
      <c r="C55" s="159"/>
      <c r="D55" s="159"/>
      <c r="E55" s="159"/>
      <c r="F55" s="159"/>
      <c r="G55" s="159"/>
      <c r="H55" s="293"/>
      <c r="I55" s="293"/>
      <c r="J55" s="293"/>
      <c r="K55" s="159"/>
      <c r="L55" s="293"/>
      <c r="M55" s="293"/>
      <c r="N55" s="293"/>
      <c r="O55" s="293"/>
      <c r="P55" s="159"/>
      <c r="Q55" s="159"/>
      <c r="R55" s="159"/>
      <c r="S55" s="159"/>
      <c r="T55" s="159"/>
    </row>
    <row r="56" spans="1:23">
      <c r="A56" s="159"/>
      <c r="B56" s="159"/>
      <c r="C56" s="159"/>
      <c r="D56" s="159"/>
      <c r="E56" s="159"/>
      <c r="F56" s="159"/>
      <c r="G56" s="159"/>
      <c r="H56" s="293"/>
      <c r="I56" s="293"/>
      <c r="J56" s="293"/>
      <c r="K56" s="159"/>
      <c r="L56" s="293"/>
      <c r="M56" s="293"/>
      <c r="N56" s="293"/>
      <c r="O56" s="293"/>
      <c r="P56" s="159"/>
      <c r="Q56" s="159"/>
      <c r="R56" s="159"/>
      <c r="S56" s="159"/>
    </row>
    <row r="57" spans="1:23">
      <c r="A57" s="159"/>
      <c r="B57" s="159"/>
      <c r="C57" s="159"/>
      <c r="D57" s="159"/>
      <c r="E57" s="159"/>
      <c r="F57" s="159"/>
      <c r="G57" s="159"/>
      <c r="H57" s="293"/>
      <c r="I57" s="293"/>
      <c r="J57" s="293"/>
      <c r="K57" s="159"/>
      <c r="L57" s="293"/>
      <c r="M57" s="293"/>
      <c r="N57" s="293"/>
      <c r="O57" s="293"/>
      <c r="P57" s="159"/>
      <c r="Q57" s="159"/>
      <c r="R57" s="159"/>
      <c r="S57" s="159"/>
    </row>
    <row r="58" spans="1:23">
      <c r="A58" s="159"/>
      <c r="B58" s="159"/>
      <c r="C58" s="159"/>
      <c r="D58" s="159"/>
      <c r="E58" s="159"/>
      <c r="F58" s="159"/>
      <c r="G58" s="159"/>
      <c r="H58" s="293"/>
      <c r="I58" s="293"/>
      <c r="J58" s="293"/>
      <c r="K58" s="159"/>
      <c r="L58" s="293"/>
      <c r="M58" s="293"/>
      <c r="N58" s="293"/>
      <c r="O58" s="293"/>
      <c r="P58" s="159"/>
      <c r="Q58" s="159"/>
      <c r="R58" s="159"/>
      <c r="S58" s="159"/>
    </row>
    <row r="59" spans="1:23">
      <c r="A59" s="159"/>
      <c r="B59" s="159"/>
      <c r="C59" s="159"/>
      <c r="D59" s="159"/>
      <c r="E59" s="159"/>
      <c r="F59" s="159"/>
      <c r="G59" s="159"/>
      <c r="H59" s="293"/>
      <c r="I59" s="293"/>
      <c r="J59" s="293"/>
      <c r="K59" s="159"/>
      <c r="L59" s="293"/>
      <c r="M59" s="293"/>
      <c r="N59" s="293"/>
      <c r="O59" s="293"/>
      <c r="P59" s="159"/>
      <c r="Q59" s="159"/>
      <c r="R59" s="159"/>
      <c r="S59" s="159"/>
    </row>
    <row r="60" spans="1:23">
      <c r="A60" s="159"/>
      <c r="B60" s="159"/>
      <c r="C60" s="159"/>
      <c r="D60" s="159"/>
      <c r="E60" s="159"/>
      <c r="F60" s="159"/>
      <c r="G60" s="159"/>
      <c r="H60" s="293"/>
      <c r="I60" s="293"/>
      <c r="J60" s="293"/>
      <c r="K60" s="159"/>
      <c r="L60" s="293"/>
      <c r="M60" s="293"/>
      <c r="N60" s="293"/>
      <c r="O60" s="293"/>
      <c r="P60" s="159"/>
      <c r="Q60" s="159"/>
      <c r="R60" s="159"/>
      <c r="S60" s="159"/>
    </row>
    <row r="61" spans="1:23">
      <c r="A61" s="159"/>
      <c r="B61" s="159"/>
      <c r="C61" s="159"/>
      <c r="D61" s="159"/>
      <c r="E61" s="159"/>
      <c r="F61" s="159"/>
      <c r="G61" s="159"/>
      <c r="H61" s="293"/>
      <c r="I61" s="293"/>
      <c r="J61" s="293"/>
      <c r="K61" s="159"/>
      <c r="L61" s="293"/>
      <c r="M61" s="293"/>
      <c r="N61" s="293"/>
      <c r="O61" s="293"/>
      <c r="P61" s="159"/>
      <c r="Q61" s="159"/>
      <c r="R61" s="159"/>
      <c r="S61" s="159"/>
    </row>
    <row r="62" spans="1:23">
      <c r="A62" s="159"/>
      <c r="B62" s="159"/>
      <c r="C62" s="159"/>
      <c r="D62" s="159"/>
      <c r="E62" s="159"/>
      <c r="F62" s="159"/>
      <c r="G62" s="159"/>
      <c r="H62" s="293"/>
      <c r="I62" s="293"/>
      <c r="J62" s="293"/>
      <c r="K62" s="159"/>
      <c r="L62" s="293"/>
      <c r="M62" s="293"/>
      <c r="N62" s="293"/>
      <c r="O62" s="293"/>
      <c r="P62" s="159"/>
      <c r="Q62" s="159"/>
      <c r="R62" s="159"/>
      <c r="S62" s="159"/>
    </row>
    <row r="63" spans="1:23">
      <c r="A63" s="159"/>
      <c r="B63" s="159"/>
      <c r="C63" s="159"/>
      <c r="D63" s="159"/>
      <c r="E63" s="159"/>
      <c r="F63" s="159"/>
      <c r="G63" s="159"/>
      <c r="H63" s="293"/>
      <c r="I63" s="293"/>
      <c r="J63" s="293"/>
      <c r="K63" s="159"/>
      <c r="L63" s="293"/>
      <c r="M63" s="293"/>
      <c r="N63" s="293"/>
      <c r="O63" s="293"/>
      <c r="P63" s="159"/>
      <c r="Q63" s="159"/>
      <c r="R63" s="159"/>
      <c r="S63" s="159"/>
    </row>
    <row r="64" spans="1:23">
      <c r="A64" s="159"/>
      <c r="B64" s="159"/>
      <c r="C64" s="159"/>
      <c r="D64" s="159"/>
      <c r="E64" s="159"/>
      <c r="F64" s="159"/>
      <c r="G64" s="159"/>
      <c r="H64" s="293"/>
      <c r="I64" s="293"/>
      <c r="J64" s="293"/>
      <c r="K64" s="159"/>
      <c r="L64" s="293"/>
      <c r="M64" s="293"/>
      <c r="N64" s="293"/>
      <c r="O64" s="293"/>
      <c r="P64" s="159"/>
      <c r="Q64" s="159"/>
      <c r="R64" s="159"/>
      <c r="S64" s="159"/>
    </row>
    <row r="65" spans="1:23">
      <c r="A65" s="159"/>
      <c r="B65" s="159"/>
      <c r="C65" s="159"/>
      <c r="D65" s="159"/>
      <c r="E65" s="159"/>
      <c r="F65" s="159"/>
      <c r="G65" s="159"/>
      <c r="H65" s="293"/>
      <c r="I65" s="293"/>
      <c r="J65" s="293"/>
      <c r="K65" s="159"/>
      <c r="L65" s="293"/>
      <c r="M65" s="293"/>
      <c r="N65" s="293"/>
      <c r="O65" s="293"/>
      <c r="P65" s="159"/>
      <c r="Q65" s="159"/>
      <c r="R65" s="159"/>
      <c r="S65" s="159"/>
    </row>
    <row r="66" spans="1:23">
      <c r="A66" s="159"/>
      <c r="B66" s="159"/>
      <c r="C66" s="159"/>
      <c r="D66" s="159"/>
      <c r="E66" s="159"/>
      <c r="F66" s="159"/>
      <c r="G66" s="159"/>
      <c r="H66" s="293"/>
      <c r="I66" s="293"/>
      <c r="J66" s="293"/>
      <c r="K66" s="159"/>
      <c r="L66" s="293"/>
      <c r="M66" s="293"/>
      <c r="N66" s="293"/>
      <c r="O66" s="293"/>
      <c r="P66" s="159"/>
      <c r="Q66" s="159"/>
      <c r="R66" s="159"/>
      <c r="S66" s="159"/>
    </row>
    <row r="67" spans="1:23">
      <c r="A67" s="159"/>
      <c r="B67" s="159"/>
      <c r="C67" s="159"/>
      <c r="D67" s="159"/>
      <c r="E67" s="159"/>
      <c r="F67" s="159"/>
      <c r="G67" s="159"/>
      <c r="H67" s="293"/>
      <c r="I67" s="293"/>
      <c r="J67" s="293"/>
      <c r="K67" s="159"/>
      <c r="L67" s="293"/>
      <c r="M67" s="293"/>
      <c r="N67" s="293"/>
      <c r="O67" s="293"/>
      <c r="P67" s="159"/>
      <c r="Q67" s="159"/>
      <c r="R67" s="159"/>
      <c r="S67" s="159"/>
    </row>
    <row r="68" spans="1:23">
      <c r="A68" s="159"/>
      <c r="B68" s="159"/>
      <c r="C68" s="159"/>
      <c r="D68" s="159"/>
      <c r="E68" s="159"/>
      <c r="F68" s="159"/>
      <c r="G68" s="159"/>
      <c r="H68" s="293"/>
      <c r="I68" s="293"/>
      <c r="J68" s="293"/>
      <c r="K68" s="159"/>
      <c r="L68" s="293"/>
      <c r="M68" s="293"/>
      <c r="N68" s="293"/>
      <c r="O68" s="293"/>
      <c r="P68" s="159"/>
      <c r="Q68" s="159"/>
      <c r="R68" s="159"/>
      <c r="S68" s="159"/>
    </row>
    <row r="69" spans="1:23">
      <c r="B69" s="159"/>
      <c r="C69" s="159"/>
      <c r="D69" s="159"/>
      <c r="E69" s="159"/>
      <c r="F69" s="159"/>
      <c r="G69" s="159"/>
      <c r="H69" s="293"/>
      <c r="I69" s="293"/>
      <c r="J69" s="293"/>
      <c r="K69" s="159"/>
      <c r="L69" s="293"/>
      <c r="M69" s="293"/>
      <c r="N69" s="293"/>
      <c r="O69" s="293"/>
      <c r="P69" s="159"/>
      <c r="Q69" s="159"/>
      <c r="R69" s="159"/>
      <c r="S69" s="159"/>
    </row>
    <row r="78" spans="1:23">
      <c r="B78" s="2"/>
      <c r="C78" s="2"/>
      <c r="D78" s="6"/>
      <c r="E78" s="144"/>
      <c r="F78" s="144"/>
      <c r="G78" s="144"/>
      <c r="H78" s="144"/>
      <c r="I78" s="144"/>
      <c r="J78" s="144"/>
      <c r="K78" s="144"/>
      <c r="L78" s="144"/>
      <c r="M78" s="144"/>
      <c r="N78" s="144"/>
      <c r="O78" s="144"/>
      <c r="P78" s="144"/>
      <c r="W78" s="2"/>
    </row>
    <row r="79" spans="1:23">
      <c r="B79" s="2"/>
      <c r="C79" s="2"/>
      <c r="D79" s="6"/>
      <c r="E79" s="144"/>
      <c r="F79" s="144"/>
      <c r="G79" s="144"/>
      <c r="H79" s="144"/>
      <c r="I79" s="144"/>
      <c r="J79" s="144"/>
      <c r="K79" s="144"/>
      <c r="L79" s="144"/>
      <c r="M79" s="144"/>
      <c r="N79" s="144"/>
      <c r="O79" s="144"/>
      <c r="P79" s="144"/>
      <c r="W79" s="2"/>
    </row>
    <row r="80" spans="1:23">
      <c r="B80" s="2"/>
      <c r="C80" s="2"/>
      <c r="D80" s="6"/>
      <c r="E80" s="144"/>
      <c r="F80" s="144"/>
      <c r="G80" s="144"/>
      <c r="H80" s="144"/>
      <c r="I80" s="144"/>
      <c r="J80" s="144"/>
      <c r="K80" s="144"/>
      <c r="L80" s="144"/>
      <c r="M80" s="144"/>
      <c r="N80" s="144"/>
      <c r="O80" s="144"/>
      <c r="P80" s="144"/>
      <c r="W80" s="2"/>
    </row>
    <row r="81" spans="2:23">
      <c r="B81" s="2"/>
      <c r="C81" s="2"/>
      <c r="D81" s="6"/>
      <c r="E81" s="144"/>
      <c r="F81" s="144"/>
      <c r="G81" s="144"/>
      <c r="H81" s="144"/>
      <c r="I81" s="144"/>
      <c r="J81" s="144"/>
      <c r="K81" s="144"/>
      <c r="L81" s="144"/>
      <c r="M81" s="144"/>
      <c r="N81" s="144"/>
      <c r="O81" s="144"/>
      <c r="P81" s="144"/>
      <c r="W81" s="2"/>
    </row>
    <row r="82" spans="2:23">
      <c r="B82" s="2"/>
      <c r="C82" s="2"/>
      <c r="D82" s="6"/>
      <c r="E82" s="144"/>
      <c r="F82" s="144"/>
      <c r="G82" s="144"/>
      <c r="H82" s="144"/>
      <c r="I82" s="144"/>
      <c r="J82" s="144"/>
      <c r="K82" s="144"/>
      <c r="L82" s="144"/>
      <c r="M82" s="144"/>
      <c r="N82" s="144"/>
      <c r="O82" s="144"/>
      <c r="P82" s="144"/>
      <c r="W82" s="2"/>
    </row>
    <row r="83" spans="2:23">
      <c r="B83" s="2"/>
      <c r="C83" s="2"/>
      <c r="D83" s="6"/>
      <c r="E83" s="145"/>
      <c r="F83" s="145"/>
      <c r="G83" s="145"/>
      <c r="H83" s="144"/>
      <c r="I83" s="144"/>
      <c r="J83" s="144"/>
      <c r="K83" s="144"/>
      <c r="L83" s="144"/>
      <c r="M83" s="144"/>
      <c r="N83" s="144"/>
      <c r="O83" s="144"/>
      <c r="P83" s="144"/>
      <c r="Q83" s="146"/>
      <c r="W83" s="2"/>
    </row>
    <row r="84" spans="2:23">
      <c r="B84" s="2"/>
      <c r="C84" s="2"/>
      <c r="D84" s="6"/>
      <c r="E84" s="144"/>
      <c r="F84" s="144"/>
      <c r="G84" s="144"/>
      <c r="H84" s="144"/>
      <c r="I84" s="144"/>
      <c r="J84" s="144"/>
      <c r="K84" s="144"/>
      <c r="L84" s="144"/>
      <c r="M84" s="144"/>
      <c r="N84" s="144"/>
      <c r="O84" s="144"/>
      <c r="P84" s="144"/>
      <c r="W84" s="2"/>
    </row>
    <row r="85" spans="2:23">
      <c r="B85" s="2"/>
      <c r="C85" s="2"/>
      <c r="D85" s="6"/>
      <c r="E85" s="144"/>
      <c r="F85" s="144"/>
      <c r="G85" s="144"/>
      <c r="H85" s="144"/>
      <c r="I85" s="144"/>
      <c r="J85" s="144"/>
      <c r="K85" s="144"/>
      <c r="L85" s="144"/>
      <c r="M85" s="144"/>
      <c r="N85" s="144"/>
      <c r="O85" s="144"/>
      <c r="P85" s="144"/>
      <c r="W85" s="2"/>
    </row>
    <row r="91" spans="2:23">
      <c r="D91" s="2"/>
    </row>
  </sheetData>
  <mergeCells count="23">
    <mergeCell ref="B20:D20"/>
    <mergeCell ref="B26:D26"/>
    <mergeCell ref="B29:D29"/>
    <mergeCell ref="J15:J16"/>
    <mergeCell ref="K15:K16"/>
    <mergeCell ref="B15:D18"/>
    <mergeCell ref="E15:E16"/>
    <mergeCell ref="F15:F16"/>
    <mergeCell ref="G15:G16"/>
    <mergeCell ref="H15:H16"/>
    <mergeCell ref="I15:I16"/>
    <mergeCell ref="A8:Q8"/>
    <mergeCell ref="A9:Q9"/>
    <mergeCell ref="A10:Q10"/>
    <mergeCell ref="A11:Q11"/>
    <mergeCell ref="A12:Q12"/>
    <mergeCell ref="A13:Q13"/>
    <mergeCell ref="P15:P16"/>
    <mergeCell ref="Q15:Q16"/>
    <mergeCell ref="L15:L16"/>
    <mergeCell ref="M15:M16"/>
    <mergeCell ref="N15:N16"/>
    <mergeCell ref="O15:O16"/>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zoomScaleNormal="100" workbookViewId="0">
      <selection activeCell="S23" sqref="S23"/>
    </sheetView>
  </sheetViews>
  <sheetFormatPr baseColWidth="10" defaultRowHeight="12.75"/>
  <cols>
    <col min="1" max="3" width="11.42578125" style="1"/>
    <col min="4" max="4" width="35.5703125" style="1" customWidth="1"/>
    <col min="5" max="5" width="7.140625" style="1" customWidth="1"/>
    <col min="6" max="8" width="5.5703125" style="1" bestFit="1" customWidth="1"/>
    <col min="9" max="9" width="6.140625" style="1" bestFit="1" customWidth="1"/>
    <col min="10" max="10" width="6.5703125" style="1" customWidth="1"/>
    <col min="11" max="11" width="6.42578125" style="1" customWidth="1"/>
    <col min="12" max="12" width="5.5703125" style="1" bestFit="1" customWidth="1"/>
    <col min="13" max="13" width="6" style="1" customWidth="1"/>
    <col min="14" max="14" width="6.28515625" style="1" customWidth="1"/>
    <col min="15" max="15" width="6" style="1" customWidth="1"/>
    <col min="16" max="16" width="7.28515625" style="1" customWidth="1"/>
    <col min="17" max="17" width="11.28515625" style="1" bestFit="1" customWidth="1"/>
    <col min="18" max="16384" width="11.42578125" style="1"/>
  </cols>
  <sheetData>
    <row r="1" spans="2:18">
      <c r="D1" s="50"/>
      <c r="E1" s="50"/>
      <c r="F1" s="51"/>
      <c r="G1" s="52"/>
      <c r="H1" s="52"/>
      <c r="I1" s="52"/>
      <c r="J1" s="52"/>
      <c r="K1" s="52"/>
      <c r="L1" s="51"/>
      <c r="M1" s="50"/>
      <c r="N1" s="50"/>
      <c r="O1" s="50"/>
      <c r="P1" s="50"/>
      <c r="Q1" s="51"/>
      <c r="R1" s="51"/>
    </row>
    <row r="2" spans="2:18">
      <c r="D2" s="50"/>
      <c r="E2" s="50"/>
      <c r="F2" s="51"/>
      <c r="G2" s="52"/>
      <c r="H2" s="52"/>
      <c r="I2" s="52"/>
      <c r="J2" s="52"/>
      <c r="K2" s="52"/>
      <c r="L2" s="51"/>
      <c r="M2" s="50"/>
      <c r="N2" s="50"/>
      <c r="O2" s="50"/>
      <c r="P2" s="50"/>
      <c r="Q2" s="51"/>
      <c r="R2" s="51"/>
    </row>
    <row r="3" spans="2:18">
      <c r="D3" s="50"/>
      <c r="E3" s="50"/>
      <c r="F3" s="51"/>
      <c r="G3" s="52"/>
      <c r="H3" s="52"/>
      <c r="I3" s="52"/>
      <c r="J3" s="52"/>
      <c r="K3" s="52"/>
      <c r="L3" s="51"/>
      <c r="M3" s="50"/>
      <c r="N3" s="50"/>
      <c r="O3" s="50"/>
      <c r="P3" s="50"/>
      <c r="Q3" s="51"/>
      <c r="R3" s="51"/>
    </row>
    <row r="4" spans="2:18">
      <c r="D4" s="50"/>
      <c r="E4" s="50"/>
      <c r="F4" s="51"/>
      <c r="G4" s="52"/>
      <c r="H4" s="52"/>
      <c r="I4" s="71"/>
      <c r="J4" s="71"/>
      <c r="K4" s="52"/>
      <c r="L4" s="51"/>
      <c r="M4" s="50"/>
      <c r="N4" s="50"/>
      <c r="O4" s="50"/>
      <c r="P4" s="50"/>
      <c r="Q4" s="51"/>
      <c r="R4" s="51"/>
    </row>
    <row r="5" spans="2:18">
      <c r="D5" s="50"/>
      <c r="F5" s="51"/>
      <c r="G5" s="52"/>
      <c r="I5" s="62"/>
      <c r="J5" s="50"/>
      <c r="K5" s="52"/>
      <c r="L5" s="51"/>
      <c r="M5" s="50"/>
      <c r="N5" s="50"/>
      <c r="O5" s="50"/>
      <c r="P5" s="50"/>
      <c r="Q5" s="51"/>
      <c r="R5" s="51"/>
    </row>
    <row r="6" spans="2:18">
      <c r="D6" s="50"/>
      <c r="E6" s="146"/>
      <c r="F6" s="51"/>
      <c r="G6" s="52"/>
      <c r="I6" s="52"/>
      <c r="J6" s="52"/>
      <c r="K6" s="52"/>
      <c r="L6" s="51"/>
      <c r="M6" s="50"/>
      <c r="N6" s="50"/>
      <c r="O6" s="50"/>
      <c r="P6" s="50"/>
      <c r="Q6" s="51"/>
      <c r="R6" s="51"/>
    </row>
    <row r="7" spans="2:18" ht="15.75" customHeight="1">
      <c r="C7" s="71"/>
      <c r="D7" s="50"/>
      <c r="E7" s="50"/>
      <c r="F7" s="50"/>
      <c r="G7" s="50"/>
      <c r="H7" s="53"/>
      <c r="I7" s="50"/>
      <c r="J7" s="50"/>
      <c r="K7" s="50"/>
      <c r="L7" s="50"/>
      <c r="M7" s="50"/>
      <c r="O7" s="50"/>
      <c r="R7" s="51"/>
    </row>
    <row r="8" spans="2:18" ht="15.75" customHeight="1">
      <c r="H8" s="46" t="s">
        <v>28</v>
      </c>
      <c r="I8" s="46"/>
    </row>
    <row r="9" spans="2:18" ht="15.75" customHeight="1">
      <c r="B9" s="1" t="s">
        <v>35</v>
      </c>
      <c r="H9" s="45" t="s">
        <v>23</v>
      </c>
      <c r="I9" s="45"/>
      <c r="Q9" s="69" t="s">
        <v>30</v>
      </c>
    </row>
    <row r="10" spans="2:18" ht="6.75" customHeight="1"/>
    <row r="11" spans="2:18" ht="3" customHeight="1" thickBot="1"/>
    <row r="12" spans="2:18" ht="12.75" customHeight="1">
      <c r="B12" s="396" t="s">
        <v>22</v>
      </c>
      <c r="C12" s="397"/>
      <c r="D12" s="398"/>
      <c r="E12" s="394" t="s">
        <v>21</v>
      </c>
      <c r="F12" s="394" t="s">
        <v>20</v>
      </c>
      <c r="G12" s="394" t="s">
        <v>19</v>
      </c>
      <c r="H12" s="394" t="s">
        <v>18</v>
      </c>
      <c r="I12" s="394" t="s">
        <v>17</v>
      </c>
      <c r="J12" s="384" t="s">
        <v>16</v>
      </c>
      <c r="K12" s="394" t="s">
        <v>15</v>
      </c>
      <c r="L12" s="394" t="s">
        <v>14</v>
      </c>
      <c r="M12" s="394" t="s">
        <v>13</v>
      </c>
      <c r="N12" s="394" t="s">
        <v>12</v>
      </c>
      <c r="O12" s="394" t="s">
        <v>11</v>
      </c>
      <c r="P12" s="384" t="s">
        <v>10</v>
      </c>
      <c r="Q12" s="389" t="s">
        <v>31</v>
      </c>
    </row>
    <row r="13" spans="2:18">
      <c r="B13" s="399"/>
      <c r="C13" s="400"/>
      <c r="D13" s="401"/>
      <c r="E13" s="395"/>
      <c r="F13" s="395"/>
      <c r="G13" s="395"/>
      <c r="H13" s="395"/>
      <c r="I13" s="395"/>
      <c r="J13" s="385"/>
      <c r="K13" s="395"/>
      <c r="L13" s="395"/>
      <c r="M13" s="395"/>
      <c r="N13" s="395"/>
      <c r="O13" s="395"/>
      <c r="P13" s="385"/>
      <c r="Q13" s="390"/>
    </row>
    <row r="14" spans="2:18" ht="14.25">
      <c r="B14" s="399"/>
      <c r="C14" s="400"/>
      <c r="D14" s="401"/>
      <c r="E14" s="44" t="s">
        <v>9</v>
      </c>
      <c r="F14" s="43"/>
      <c r="G14" s="43"/>
      <c r="H14" s="43"/>
      <c r="I14" s="43"/>
      <c r="J14" s="43"/>
      <c r="K14" s="43"/>
      <c r="L14" s="43"/>
      <c r="M14" s="43"/>
      <c r="N14" s="43"/>
      <c r="O14" s="43"/>
      <c r="P14" s="43"/>
      <c r="Q14" s="48"/>
    </row>
    <row r="15" spans="2:18" ht="15">
      <c r="B15" s="402"/>
      <c r="C15" s="403"/>
      <c r="D15" s="404"/>
      <c r="E15" s="49" t="s">
        <v>24</v>
      </c>
      <c r="F15" s="43"/>
      <c r="G15" s="43"/>
      <c r="H15" s="43"/>
      <c r="I15" s="43"/>
      <c r="J15" s="43"/>
      <c r="K15" s="43"/>
      <c r="L15" s="43"/>
      <c r="M15" s="43"/>
      <c r="N15" s="43"/>
      <c r="O15" s="43"/>
      <c r="P15" s="43"/>
      <c r="Q15" s="42"/>
    </row>
    <row r="16" spans="2:18" ht="3" customHeight="1">
      <c r="B16" s="41"/>
      <c r="C16" s="40"/>
      <c r="D16" s="39"/>
      <c r="E16" s="37"/>
      <c r="F16" s="36"/>
      <c r="G16" s="36"/>
      <c r="H16" s="36"/>
      <c r="I16" s="36"/>
      <c r="J16" s="36"/>
      <c r="K16" s="36"/>
      <c r="L16" s="36"/>
      <c r="M16" s="36"/>
      <c r="N16" s="36"/>
      <c r="O16" s="36"/>
      <c r="P16" s="36"/>
      <c r="Q16" s="38"/>
    </row>
    <row r="17" spans="2:18">
      <c r="B17" s="381" t="s">
        <v>8</v>
      </c>
      <c r="C17" s="382"/>
      <c r="D17" s="383"/>
      <c r="E17" s="37"/>
      <c r="F17" s="36"/>
      <c r="G17" s="36"/>
      <c r="H17" s="36"/>
      <c r="I17" s="36"/>
      <c r="J17" s="36"/>
      <c r="K17" s="36"/>
      <c r="L17" s="36"/>
      <c r="M17" s="36"/>
      <c r="N17" s="36"/>
      <c r="O17" s="36"/>
      <c r="P17" s="36"/>
      <c r="Q17" s="35"/>
    </row>
    <row r="18" spans="2:18" ht="3" customHeight="1">
      <c r="B18" s="8"/>
      <c r="C18" s="17"/>
      <c r="D18" s="7"/>
      <c r="E18" s="2"/>
      <c r="F18" s="2"/>
      <c r="G18" s="2"/>
      <c r="H18" s="2"/>
      <c r="I18" s="2"/>
      <c r="J18" s="2"/>
      <c r="K18" s="2"/>
      <c r="L18" s="2"/>
      <c r="M18" s="2"/>
      <c r="N18" s="2"/>
      <c r="O18" s="2"/>
      <c r="P18" s="2"/>
      <c r="Q18" s="34"/>
    </row>
    <row r="19" spans="2:18">
      <c r="B19" s="8" t="s">
        <v>7</v>
      </c>
      <c r="C19" s="2"/>
      <c r="D19" s="33"/>
      <c r="E19" s="31"/>
      <c r="F19" s="31"/>
      <c r="G19" s="31"/>
      <c r="H19" s="31"/>
      <c r="I19" s="31"/>
      <c r="J19" s="31"/>
      <c r="K19" s="31"/>
      <c r="L19" s="31"/>
      <c r="M19" s="31"/>
      <c r="N19" s="31"/>
      <c r="O19" s="31"/>
      <c r="P19" s="31"/>
      <c r="Q19" s="14"/>
    </row>
    <row r="20" spans="2:18" ht="12.75" customHeight="1">
      <c r="B20" s="32" t="s">
        <v>25</v>
      </c>
      <c r="C20" s="29"/>
      <c r="D20" s="28"/>
      <c r="E20" s="67">
        <v>81.331000000000003</v>
      </c>
      <c r="F20" s="67">
        <v>73.141000000000005</v>
      </c>
      <c r="G20" s="140">
        <v>82.683000000000007</v>
      </c>
      <c r="H20" s="140">
        <v>75.739999999999995</v>
      </c>
      <c r="I20" s="27">
        <v>77.015000000000001</v>
      </c>
      <c r="J20" s="27">
        <v>76.075999999999993</v>
      </c>
      <c r="K20" s="58">
        <v>65.875</v>
      </c>
      <c r="L20" s="27">
        <v>63.866</v>
      </c>
      <c r="M20" s="27">
        <v>70.253</v>
      </c>
      <c r="N20" s="27">
        <v>76.337000000000003</v>
      </c>
      <c r="O20" s="27">
        <v>78.167000000000002</v>
      </c>
      <c r="P20" s="27">
        <v>77.965999999999994</v>
      </c>
      <c r="Q20" s="142">
        <v>898.45</v>
      </c>
      <c r="R20" s="59"/>
    </row>
    <row r="21" spans="2:18" ht="15" customHeight="1">
      <c r="B21" s="30" t="s">
        <v>27</v>
      </c>
      <c r="C21" s="29"/>
      <c r="D21" s="28"/>
      <c r="E21" s="63">
        <v>60.753</v>
      </c>
      <c r="F21" s="63">
        <v>52.095999999999997</v>
      </c>
      <c r="G21" s="141">
        <v>57.524000000000001</v>
      </c>
      <c r="H21" s="141">
        <v>51.235999999999997</v>
      </c>
      <c r="I21" s="31">
        <v>52.155999999999999</v>
      </c>
      <c r="J21" s="31">
        <v>51.29</v>
      </c>
      <c r="K21" s="31">
        <v>43.642000000000003</v>
      </c>
      <c r="L21" s="31">
        <v>44.290999999999997</v>
      </c>
      <c r="M21" s="31">
        <v>51.22</v>
      </c>
      <c r="N21" s="31">
        <v>52.817</v>
      </c>
      <c r="O21" s="31">
        <v>56.040999999999997</v>
      </c>
      <c r="P21" s="31">
        <v>56.180999999999997</v>
      </c>
      <c r="Q21" s="70">
        <v>629.24700000000007</v>
      </c>
      <c r="R21" s="59"/>
    </row>
    <row r="22" spans="2:18" ht="12.75" customHeight="1">
      <c r="B22" s="8"/>
      <c r="C22" s="2"/>
      <c r="D22" s="7"/>
      <c r="E22" s="66"/>
      <c r="F22" s="66"/>
      <c r="G22" s="66"/>
      <c r="H22" s="66"/>
      <c r="I22" s="6"/>
      <c r="J22" s="6"/>
      <c r="K22" s="6"/>
      <c r="L22" s="6"/>
      <c r="M22" s="6"/>
      <c r="N22" s="6"/>
      <c r="O22" s="6"/>
      <c r="P22" s="6"/>
      <c r="Q22" s="142"/>
      <c r="R22" s="59"/>
    </row>
    <row r="23" spans="2:18">
      <c r="B23" s="391" t="s">
        <v>6</v>
      </c>
      <c r="C23" s="392"/>
      <c r="D23" s="393"/>
      <c r="E23" s="67">
        <v>43.396999999999998</v>
      </c>
      <c r="F23" s="67">
        <v>39.798999999999999</v>
      </c>
      <c r="G23" s="67">
        <v>48.843000000000004</v>
      </c>
      <c r="H23" s="67">
        <v>41.585999999999999</v>
      </c>
      <c r="I23" s="67">
        <v>48.924999999999997</v>
      </c>
      <c r="J23" s="67">
        <v>46.113</v>
      </c>
      <c r="K23" s="67">
        <v>43.579000000000001</v>
      </c>
      <c r="L23" s="67">
        <v>44.834000000000003</v>
      </c>
      <c r="M23" s="67">
        <v>42.079000000000001</v>
      </c>
      <c r="N23" s="67">
        <v>41.597999999999999</v>
      </c>
      <c r="O23" s="67">
        <v>47.430999999999997</v>
      </c>
      <c r="P23" s="9">
        <v>42.243000000000002</v>
      </c>
      <c r="Q23" s="142">
        <v>530.42700000000002</v>
      </c>
      <c r="R23" s="59"/>
    </row>
    <row r="24" spans="2:18" ht="15" customHeight="1">
      <c r="B24" s="18" t="s">
        <v>27</v>
      </c>
      <c r="C24" s="17"/>
      <c r="D24" s="16"/>
      <c r="E24" s="63">
        <v>27.911999999999999</v>
      </c>
      <c r="F24" s="63">
        <v>25.71</v>
      </c>
      <c r="G24" s="63">
        <v>32.588999999999999</v>
      </c>
      <c r="H24" s="63">
        <v>29.059000000000001</v>
      </c>
      <c r="I24" s="15">
        <v>33.003</v>
      </c>
      <c r="J24" s="15">
        <v>31.187999999999999</v>
      </c>
      <c r="K24" s="31">
        <v>29.786999999999999</v>
      </c>
      <c r="L24" s="31">
        <v>30.49</v>
      </c>
      <c r="M24" s="31">
        <v>27.963000000000001</v>
      </c>
      <c r="N24" s="15">
        <v>27.667999999999999</v>
      </c>
      <c r="O24" s="15">
        <v>29.873999999999999</v>
      </c>
      <c r="P24" s="63">
        <v>27.788</v>
      </c>
      <c r="Q24" s="70">
        <v>353.03100000000006</v>
      </c>
      <c r="R24" s="59"/>
    </row>
    <row r="25" spans="2:18" ht="15" customHeight="1">
      <c r="B25" s="18"/>
      <c r="C25" s="17"/>
      <c r="D25" s="16"/>
      <c r="E25" s="50"/>
      <c r="F25" s="50"/>
      <c r="G25" s="50"/>
      <c r="H25" s="50"/>
      <c r="N25" s="15"/>
      <c r="O25" s="15"/>
      <c r="P25" s="63"/>
      <c r="Q25" s="142"/>
      <c r="R25" s="59"/>
    </row>
    <row r="26" spans="2:18" ht="12.75" customHeight="1">
      <c r="B26" s="386" t="s">
        <v>1</v>
      </c>
      <c r="C26" s="387"/>
      <c r="D26" s="388"/>
      <c r="E26" s="65">
        <v>80.409000000000006</v>
      </c>
      <c r="F26" s="65">
        <v>71.462000000000003</v>
      </c>
      <c r="G26" s="65">
        <v>91.25</v>
      </c>
      <c r="H26" s="65">
        <v>86.367000000000004</v>
      </c>
      <c r="I26" s="65">
        <v>86.731999999999999</v>
      </c>
      <c r="J26" s="65">
        <v>82.884</v>
      </c>
      <c r="K26" s="65">
        <v>92.838999999999999</v>
      </c>
      <c r="L26" s="65">
        <v>86.088999999999999</v>
      </c>
      <c r="M26" s="65">
        <v>77.831999999999994</v>
      </c>
      <c r="N26" s="65">
        <v>81.966999999999999</v>
      </c>
      <c r="O26" s="65">
        <v>86.242999999999995</v>
      </c>
      <c r="P26" s="65">
        <v>74.153000000000006</v>
      </c>
      <c r="Q26" s="143">
        <v>998.22699999999986</v>
      </c>
      <c r="R26" s="59"/>
    </row>
    <row r="27" spans="2:18">
      <c r="B27" s="8" t="s">
        <v>27</v>
      </c>
      <c r="C27" s="2"/>
      <c r="D27" s="7"/>
      <c r="E27" s="63">
        <v>27.74</v>
      </c>
      <c r="F27" s="63">
        <v>23.875</v>
      </c>
      <c r="G27" s="63">
        <v>29.234000000000002</v>
      </c>
      <c r="H27" s="63">
        <v>28.1</v>
      </c>
      <c r="I27" s="63">
        <v>24.134</v>
      </c>
      <c r="J27" s="15">
        <v>24.919</v>
      </c>
      <c r="K27" s="63">
        <v>42.902000000000001</v>
      </c>
      <c r="L27" s="15">
        <v>31.187000000000001</v>
      </c>
      <c r="M27" s="15">
        <v>28.157</v>
      </c>
      <c r="N27" s="63">
        <v>24.547999999999998</v>
      </c>
      <c r="O27" s="63">
        <v>24.716000000000001</v>
      </c>
      <c r="P27" s="63">
        <v>18.314</v>
      </c>
      <c r="Q27" s="70">
        <v>327.82600000000002</v>
      </c>
      <c r="R27" s="59"/>
    </row>
    <row r="28" spans="2:18" ht="13.5">
      <c r="B28" s="22"/>
      <c r="C28" s="21"/>
      <c r="D28" s="20"/>
      <c r="E28" s="66"/>
      <c r="F28" s="66"/>
      <c r="G28" s="66"/>
      <c r="H28" s="66"/>
      <c r="I28" s="66"/>
      <c r="J28" s="6"/>
      <c r="K28" s="6"/>
      <c r="L28" s="6"/>
      <c r="M28" s="6"/>
      <c r="N28" s="6"/>
      <c r="O28" s="6"/>
      <c r="P28" s="66"/>
      <c r="Q28" s="143"/>
      <c r="R28" s="59"/>
    </row>
    <row r="29" spans="2:18" ht="13.5">
      <c r="B29" s="378" t="s">
        <v>5</v>
      </c>
      <c r="C29" s="379"/>
      <c r="D29" s="380"/>
      <c r="E29" s="50"/>
      <c r="F29" s="50"/>
      <c r="G29" s="50"/>
      <c r="H29" s="50"/>
      <c r="I29" s="50"/>
      <c r="N29" s="6"/>
      <c r="O29" s="6"/>
      <c r="P29" s="66"/>
      <c r="Q29" s="143"/>
      <c r="R29" s="59"/>
    </row>
    <row r="30" spans="2:18" ht="3.75" customHeight="1">
      <c r="B30" s="8"/>
      <c r="C30" s="26"/>
      <c r="D30" s="7"/>
      <c r="E30" s="50"/>
      <c r="F30" s="50"/>
      <c r="G30" s="50"/>
      <c r="H30" s="50"/>
      <c r="I30" s="50"/>
      <c r="N30" s="6"/>
      <c r="O30" s="6"/>
      <c r="P30" s="66"/>
      <c r="Q30" s="143"/>
      <c r="R30" s="59"/>
    </row>
    <row r="31" spans="2:18" ht="12.75" customHeight="1">
      <c r="B31" s="8" t="s">
        <v>2</v>
      </c>
      <c r="C31" s="26"/>
      <c r="D31" s="7"/>
      <c r="E31" s="67">
        <v>3.698</v>
      </c>
      <c r="F31" s="67">
        <v>4.1230000000000002</v>
      </c>
      <c r="G31" s="67">
        <v>4.1280000000000001</v>
      </c>
      <c r="H31" s="67">
        <v>5.4050000000000002</v>
      </c>
      <c r="I31" s="67">
        <v>5.2439999999999998</v>
      </c>
      <c r="J31" s="9">
        <v>4.5110000000000001</v>
      </c>
      <c r="K31" s="9">
        <v>4.03</v>
      </c>
      <c r="L31" s="9">
        <v>5.0839999999999996</v>
      </c>
      <c r="M31" s="9">
        <v>3.286</v>
      </c>
      <c r="N31" s="9">
        <v>4.8310000000000004</v>
      </c>
      <c r="O31" s="67">
        <v>6.2729999999999997</v>
      </c>
      <c r="P31" s="67">
        <v>14.188000000000001</v>
      </c>
      <c r="Q31" s="142">
        <v>64.801000000000002</v>
      </c>
      <c r="R31" s="59"/>
    </row>
    <row r="32" spans="2:18" ht="12.75" customHeight="1">
      <c r="B32" s="8" t="s">
        <v>27</v>
      </c>
      <c r="C32" s="26"/>
      <c r="D32" s="7"/>
      <c r="E32" s="63" t="s">
        <v>0</v>
      </c>
      <c r="F32" s="63" t="s">
        <v>0</v>
      </c>
      <c r="G32" s="63" t="s">
        <v>0</v>
      </c>
      <c r="H32" s="63" t="s">
        <v>0</v>
      </c>
      <c r="I32" s="63" t="s">
        <v>0</v>
      </c>
      <c r="J32" s="63" t="s">
        <v>0</v>
      </c>
      <c r="K32" s="63" t="s">
        <v>0</v>
      </c>
      <c r="L32" s="63" t="s">
        <v>0</v>
      </c>
      <c r="M32" s="63" t="s">
        <v>0</v>
      </c>
      <c r="N32" s="63" t="s">
        <v>0</v>
      </c>
      <c r="O32" s="63" t="s">
        <v>0</v>
      </c>
      <c r="P32" s="63" t="s">
        <v>0</v>
      </c>
      <c r="Q32" s="150" t="s">
        <v>0</v>
      </c>
      <c r="R32" s="59"/>
    </row>
    <row r="33" spans="1:21" ht="12.75" customHeight="1">
      <c r="B33" s="8"/>
      <c r="C33" s="26"/>
      <c r="D33" s="7"/>
      <c r="E33" s="66"/>
      <c r="F33" s="66"/>
      <c r="G33" s="66"/>
      <c r="H33" s="66"/>
      <c r="I33" s="66"/>
      <c r="J33" s="6"/>
      <c r="K33" s="6"/>
      <c r="L33" s="6"/>
      <c r="M33" s="6"/>
      <c r="N33" s="6"/>
      <c r="O33" s="6"/>
      <c r="P33" s="66"/>
      <c r="Q33" s="142"/>
      <c r="R33" s="59"/>
    </row>
    <row r="34" spans="1:21" ht="15.75" customHeight="1">
      <c r="B34" s="25" t="s">
        <v>1</v>
      </c>
      <c r="C34" s="24"/>
      <c r="D34" s="23"/>
      <c r="E34" s="65">
        <v>1.129</v>
      </c>
      <c r="F34" s="65">
        <v>6.6159999999999997</v>
      </c>
      <c r="G34" s="65">
        <v>3.355</v>
      </c>
      <c r="H34" s="65" t="s">
        <v>0</v>
      </c>
      <c r="I34" s="65" t="s">
        <v>0</v>
      </c>
      <c r="J34" s="65">
        <v>5.03</v>
      </c>
      <c r="K34" s="67">
        <v>7.2629999999999999</v>
      </c>
      <c r="L34" s="67">
        <v>5.3440000000000003</v>
      </c>
      <c r="M34" s="67">
        <v>1.9850000000000001</v>
      </c>
      <c r="N34" s="67">
        <v>1.873</v>
      </c>
      <c r="O34" s="67" t="s">
        <v>0</v>
      </c>
      <c r="P34" s="147" t="s">
        <v>0</v>
      </c>
      <c r="Q34" s="151" t="s">
        <v>0</v>
      </c>
      <c r="R34" s="59"/>
    </row>
    <row r="35" spans="1:21">
      <c r="B35" s="8" t="s">
        <v>27</v>
      </c>
      <c r="C35" s="24"/>
      <c r="D35" s="23"/>
      <c r="E35" s="68" t="s">
        <v>0</v>
      </c>
      <c r="F35" s="66" t="s">
        <v>0</v>
      </c>
      <c r="G35" s="66" t="s">
        <v>0</v>
      </c>
      <c r="H35" s="66" t="s">
        <v>0</v>
      </c>
      <c r="I35" s="66" t="s">
        <v>0</v>
      </c>
      <c r="J35" s="66" t="s">
        <v>0</v>
      </c>
      <c r="K35" s="6" t="s">
        <v>0</v>
      </c>
      <c r="L35" s="6" t="s">
        <v>0</v>
      </c>
      <c r="M35" s="6" t="s">
        <v>0</v>
      </c>
      <c r="N35" s="6" t="s">
        <v>0</v>
      </c>
      <c r="O35" s="6" t="s">
        <v>0</v>
      </c>
      <c r="P35" s="66" t="s">
        <v>0</v>
      </c>
      <c r="Q35" s="70" t="s">
        <v>0</v>
      </c>
      <c r="R35" s="59"/>
    </row>
    <row r="36" spans="1:21">
      <c r="B36" s="8"/>
      <c r="C36" s="2"/>
      <c r="D36" s="7"/>
      <c r="E36" s="66"/>
      <c r="F36" s="66"/>
      <c r="G36" s="66"/>
      <c r="H36" s="66"/>
      <c r="I36" s="66"/>
      <c r="J36" s="6"/>
      <c r="K36" s="6"/>
      <c r="L36" s="6"/>
      <c r="M36" s="6"/>
      <c r="N36" s="6"/>
      <c r="O36" s="6"/>
      <c r="P36" s="66"/>
      <c r="Q36" s="142"/>
      <c r="R36" s="59"/>
    </row>
    <row r="37" spans="1:21" ht="12.75" customHeight="1">
      <c r="B37" s="378" t="s">
        <v>74</v>
      </c>
      <c r="C37" s="379"/>
      <c r="D37" s="380"/>
      <c r="E37" s="66"/>
      <c r="F37" s="66"/>
      <c r="G37" s="66"/>
      <c r="H37" s="66"/>
      <c r="I37" s="66"/>
      <c r="J37" s="6"/>
      <c r="K37" s="6"/>
      <c r="M37" s="6"/>
      <c r="P37" s="66"/>
      <c r="Q37" s="142"/>
      <c r="R37" s="59"/>
    </row>
    <row r="38" spans="1:21" ht="3.75" customHeight="1">
      <c r="B38" s="8"/>
      <c r="C38" s="19"/>
      <c r="D38" s="7"/>
      <c r="E38" s="66"/>
      <c r="F38" s="66"/>
      <c r="G38" s="66"/>
      <c r="H38" s="66"/>
      <c r="I38" s="66"/>
      <c r="J38" s="6"/>
      <c r="K38" s="6"/>
      <c r="L38" s="6"/>
      <c r="M38" s="6"/>
      <c r="P38" s="66"/>
      <c r="Q38" s="142"/>
      <c r="R38" s="59"/>
    </row>
    <row r="39" spans="1:21">
      <c r="B39" s="8" t="s">
        <v>2</v>
      </c>
      <c r="C39" s="2"/>
      <c r="D39" s="7"/>
      <c r="E39" s="67">
        <v>36.933</v>
      </c>
      <c r="F39" s="67">
        <v>33.856999999999999</v>
      </c>
      <c r="G39" s="67">
        <v>53.424999999999997</v>
      </c>
      <c r="H39" s="67">
        <v>40.68</v>
      </c>
      <c r="I39" s="67">
        <v>33.491999999999997</v>
      </c>
      <c r="J39" s="67">
        <v>38.96</v>
      </c>
      <c r="K39" s="67">
        <v>48.085000000000001</v>
      </c>
      <c r="L39" s="67">
        <v>36.985999999999997</v>
      </c>
      <c r="M39" s="67">
        <v>49.264000000000003</v>
      </c>
      <c r="N39" s="67">
        <v>48.308</v>
      </c>
      <c r="O39" s="67">
        <v>60.86</v>
      </c>
      <c r="P39" s="67">
        <v>49.478000000000002</v>
      </c>
      <c r="Q39" s="142">
        <v>530.32799999999997</v>
      </c>
      <c r="R39" s="59"/>
    </row>
    <row r="40" spans="1:21">
      <c r="B40" s="8" t="s">
        <v>27</v>
      </c>
      <c r="C40" s="2"/>
      <c r="D40" s="7"/>
      <c r="E40" s="63">
        <v>20.625</v>
      </c>
      <c r="F40" s="63">
        <v>17.460999999999999</v>
      </c>
      <c r="G40" s="63">
        <v>32.055</v>
      </c>
      <c r="H40" s="63">
        <v>21.585000000000001</v>
      </c>
      <c r="I40" s="63">
        <v>18.902999999999999</v>
      </c>
      <c r="J40" s="63">
        <v>20.338999999999999</v>
      </c>
      <c r="K40" s="63">
        <v>21.994</v>
      </c>
      <c r="L40" s="64">
        <v>18.576000000000001</v>
      </c>
      <c r="M40" s="64">
        <v>34.613999999999997</v>
      </c>
      <c r="N40" s="64">
        <v>30.07</v>
      </c>
      <c r="O40" s="64">
        <v>39.073999999999998</v>
      </c>
      <c r="P40" s="64" t="s">
        <v>0</v>
      </c>
      <c r="Q40" s="150" t="s">
        <v>0</v>
      </c>
      <c r="R40" s="59"/>
      <c r="T40" s="50"/>
      <c r="U40" s="50"/>
    </row>
    <row r="41" spans="1:21">
      <c r="B41" s="8"/>
      <c r="C41" s="2"/>
      <c r="D41" s="7"/>
      <c r="E41" s="66"/>
      <c r="F41" s="66"/>
      <c r="G41" s="66"/>
      <c r="H41" s="66"/>
      <c r="I41" s="6"/>
      <c r="J41" s="6"/>
      <c r="K41" s="6"/>
      <c r="N41" s="19"/>
      <c r="O41" s="19"/>
      <c r="P41" s="66"/>
      <c r="Q41" s="70"/>
      <c r="R41" s="59"/>
    </row>
    <row r="42" spans="1:21" ht="12.75" customHeight="1">
      <c r="B42" s="386" t="s">
        <v>1</v>
      </c>
      <c r="C42" s="387"/>
      <c r="D42" s="388"/>
      <c r="E42" s="65">
        <v>53.029000000000003</v>
      </c>
      <c r="F42" s="65">
        <v>59.451999999999998</v>
      </c>
      <c r="G42" s="65">
        <v>85.045000000000002</v>
      </c>
      <c r="H42" s="65">
        <v>61.862000000000002</v>
      </c>
      <c r="I42" s="65">
        <v>68.281000000000006</v>
      </c>
      <c r="J42" s="65">
        <v>51.283999999999999</v>
      </c>
      <c r="K42" s="65">
        <v>17.09</v>
      </c>
      <c r="L42" s="147">
        <v>53.732999999999997</v>
      </c>
      <c r="M42" s="65">
        <v>60.866999999999997</v>
      </c>
      <c r="N42" s="65">
        <v>60.887</v>
      </c>
      <c r="O42" s="65">
        <v>43.764000000000003</v>
      </c>
      <c r="P42" s="65">
        <v>52.191000000000003</v>
      </c>
      <c r="Q42" s="142">
        <v>667.48500000000001</v>
      </c>
      <c r="R42" s="59"/>
      <c r="S42" s="50"/>
    </row>
    <row r="43" spans="1:21" ht="12.75" customHeight="1">
      <c r="B43" s="18" t="s">
        <v>27</v>
      </c>
      <c r="C43" s="17"/>
      <c r="D43" s="16"/>
      <c r="E43" s="63">
        <v>44.6</v>
      </c>
      <c r="F43" s="63">
        <v>54.853999999999999</v>
      </c>
      <c r="G43" s="63">
        <v>74.171999999999997</v>
      </c>
      <c r="H43" s="63" t="s">
        <v>0</v>
      </c>
      <c r="I43" s="63" t="s">
        <v>0</v>
      </c>
      <c r="J43" s="63" t="s">
        <v>0</v>
      </c>
      <c r="K43" s="63" t="s">
        <v>0</v>
      </c>
      <c r="L43" s="63" t="s">
        <v>0</v>
      </c>
      <c r="M43" s="63" t="s">
        <v>0</v>
      </c>
      <c r="N43" s="63" t="s">
        <v>0</v>
      </c>
      <c r="O43" s="63" t="s">
        <v>0</v>
      </c>
      <c r="P43" s="63" t="s">
        <v>0</v>
      </c>
      <c r="Q43" s="150" t="s">
        <v>0</v>
      </c>
      <c r="R43" s="59"/>
    </row>
    <row r="44" spans="1:21" ht="12.75" customHeight="1">
      <c r="B44" s="22"/>
      <c r="C44" s="21"/>
      <c r="D44" s="20"/>
      <c r="E44" s="66"/>
      <c r="F44" s="66"/>
      <c r="G44" s="66"/>
      <c r="H44" s="66"/>
      <c r="I44" s="6"/>
      <c r="J44" s="6"/>
      <c r="K44" s="6"/>
      <c r="L44" s="6"/>
      <c r="M44" s="6"/>
      <c r="N44" s="47"/>
      <c r="O44" s="47"/>
      <c r="P44" s="66"/>
      <c r="Q44" s="70"/>
      <c r="R44" s="59"/>
    </row>
    <row r="45" spans="1:21" ht="12.75" customHeight="1">
      <c r="A45" s="57"/>
      <c r="B45" s="378" t="s">
        <v>3</v>
      </c>
      <c r="C45" s="379"/>
      <c r="D45" s="380"/>
      <c r="E45" s="50"/>
      <c r="F45" s="50"/>
      <c r="G45" s="50"/>
      <c r="H45" s="50"/>
      <c r="N45" s="15"/>
      <c r="O45" s="15"/>
      <c r="P45" s="66"/>
      <c r="Q45" s="70"/>
      <c r="R45" s="59"/>
    </row>
    <row r="46" spans="1:21" ht="4.5" customHeight="1">
      <c r="B46" s="55"/>
      <c r="C46" s="26"/>
      <c r="D46" s="56"/>
      <c r="E46" s="50"/>
      <c r="F46" s="50"/>
      <c r="G46" s="50"/>
      <c r="H46" s="50"/>
      <c r="N46" s="6"/>
      <c r="O46" s="6"/>
      <c r="P46" s="66"/>
      <c r="Q46" s="70"/>
      <c r="R46" s="59"/>
    </row>
    <row r="47" spans="1:21" ht="12.75" customHeight="1">
      <c r="B47" s="8" t="s">
        <v>2</v>
      </c>
      <c r="C47" s="2"/>
      <c r="D47" s="7"/>
      <c r="E47" s="67">
        <v>95.257000000000005</v>
      </c>
      <c r="F47" s="67">
        <v>83.662000000000006</v>
      </c>
      <c r="G47" s="67">
        <v>85.046000000000006</v>
      </c>
      <c r="H47" s="67">
        <v>73.14</v>
      </c>
      <c r="I47" s="67">
        <v>89.400999999999996</v>
      </c>
      <c r="J47" s="67">
        <v>79.716999999999999</v>
      </c>
      <c r="K47" s="9">
        <v>73.311999999999998</v>
      </c>
      <c r="L47" s="9">
        <v>94.100999999999999</v>
      </c>
      <c r="M47" s="9">
        <v>90.405000000000001</v>
      </c>
      <c r="N47" s="9">
        <v>92.361000000000004</v>
      </c>
      <c r="O47" s="9">
        <v>94.263000000000005</v>
      </c>
      <c r="P47" s="67">
        <v>95.100999999999999</v>
      </c>
      <c r="Q47" s="142">
        <v>1045.7660000000001</v>
      </c>
      <c r="R47" s="59"/>
    </row>
    <row r="48" spans="1:21">
      <c r="B48" s="8" t="s">
        <v>27</v>
      </c>
      <c r="C48" s="17"/>
      <c r="D48" s="16"/>
      <c r="E48" s="63" t="s">
        <v>0</v>
      </c>
      <c r="F48" s="63">
        <v>80.108999999999995</v>
      </c>
      <c r="G48" s="63">
        <v>79.564999999999998</v>
      </c>
      <c r="H48" s="63">
        <v>63.402000000000001</v>
      </c>
      <c r="I48" s="63">
        <v>74.492000000000004</v>
      </c>
      <c r="J48" s="63" t="s">
        <v>0</v>
      </c>
      <c r="K48" s="15" t="s">
        <v>0</v>
      </c>
      <c r="L48" s="15" t="s">
        <v>0</v>
      </c>
      <c r="M48" s="15" t="s">
        <v>0</v>
      </c>
      <c r="N48" s="15" t="s">
        <v>0</v>
      </c>
      <c r="O48" s="15" t="s">
        <v>0</v>
      </c>
      <c r="P48" s="63" t="s">
        <v>0</v>
      </c>
      <c r="Q48" s="14" t="s">
        <v>0</v>
      </c>
    </row>
    <row r="49" spans="2:17">
      <c r="B49" s="8"/>
      <c r="C49" s="17"/>
      <c r="D49" s="16"/>
      <c r="E49" s="15"/>
      <c r="F49" s="15"/>
      <c r="G49" s="63"/>
      <c r="H49" s="63"/>
      <c r="I49" s="15"/>
      <c r="J49" s="15"/>
      <c r="K49" s="15"/>
      <c r="L49" s="15"/>
      <c r="M49" s="15"/>
      <c r="N49" s="15"/>
      <c r="O49" s="15"/>
      <c r="P49" s="15"/>
      <c r="Q49" s="14"/>
    </row>
    <row r="50" spans="2:17" ht="13.5">
      <c r="B50" s="13" t="s">
        <v>1</v>
      </c>
      <c r="C50" s="12"/>
      <c r="D50" s="11"/>
      <c r="E50" s="47" t="s">
        <v>0</v>
      </c>
      <c r="F50" s="9" t="s">
        <v>0</v>
      </c>
      <c r="G50" s="9" t="s">
        <v>0</v>
      </c>
      <c r="H50" s="9" t="s">
        <v>0</v>
      </c>
      <c r="I50" s="9" t="s">
        <v>0</v>
      </c>
      <c r="J50" s="9" t="s">
        <v>0</v>
      </c>
      <c r="K50" s="9" t="s">
        <v>0</v>
      </c>
      <c r="L50" s="9" t="s">
        <v>0</v>
      </c>
      <c r="M50" s="9" t="s">
        <v>0</v>
      </c>
      <c r="N50" s="9" t="s">
        <v>0</v>
      </c>
      <c r="O50" s="9" t="s">
        <v>0</v>
      </c>
      <c r="P50" s="9" t="s">
        <v>0</v>
      </c>
      <c r="Q50" s="148" t="s">
        <v>0</v>
      </c>
    </row>
    <row r="51" spans="2:17">
      <c r="B51" s="8" t="s">
        <v>27</v>
      </c>
      <c r="C51" s="2"/>
      <c r="D51" s="7"/>
      <c r="E51" s="10" t="s">
        <v>0</v>
      </c>
      <c r="F51" s="10" t="s">
        <v>0</v>
      </c>
      <c r="G51" s="10" t="s">
        <v>0</v>
      </c>
      <c r="H51" s="10" t="s">
        <v>0</v>
      </c>
      <c r="I51" s="10" t="s">
        <v>0</v>
      </c>
      <c r="J51" s="10" t="s">
        <v>0</v>
      </c>
      <c r="K51" s="10" t="s">
        <v>0</v>
      </c>
      <c r="L51" s="10" t="s">
        <v>0</v>
      </c>
      <c r="M51" s="10" t="s">
        <v>0</v>
      </c>
      <c r="N51" s="10" t="s">
        <v>0</v>
      </c>
      <c r="O51" s="10" t="s">
        <v>0</v>
      </c>
      <c r="P51" s="6" t="s">
        <v>0</v>
      </c>
      <c r="Q51" s="34" t="s">
        <v>0</v>
      </c>
    </row>
    <row r="52" spans="2:17" ht="13.5" thickBot="1">
      <c r="B52" s="5"/>
      <c r="C52" s="3"/>
      <c r="D52" s="4"/>
      <c r="E52" s="3"/>
      <c r="F52" s="3"/>
      <c r="G52" s="3"/>
      <c r="H52" s="3"/>
      <c r="I52" s="3"/>
      <c r="J52" s="3"/>
      <c r="K52" s="3"/>
      <c r="L52" s="3"/>
      <c r="M52" s="3"/>
      <c r="N52" s="3"/>
      <c r="O52" s="3"/>
      <c r="P52" s="4"/>
      <c r="Q52" s="54"/>
    </row>
    <row r="53" spans="2:17">
      <c r="B53" s="2"/>
      <c r="C53" s="2"/>
      <c r="D53" s="2"/>
      <c r="E53" s="2"/>
      <c r="F53" s="2"/>
      <c r="G53" s="2"/>
      <c r="H53" s="2"/>
      <c r="I53" s="2"/>
      <c r="J53" s="2"/>
      <c r="K53" s="2"/>
      <c r="L53" s="2"/>
      <c r="M53" s="2"/>
      <c r="N53" s="2"/>
      <c r="O53" s="2"/>
      <c r="P53" s="2"/>
      <c r="Q53" s="2"/>
    </row>
    <row r="54" spans="2:17">
      <c r="B54" s="2"/>
      <c r="C54" s="2"/>
      <c r="D54" s="2"/>
      <c r="E54" s="2"/>
      <c r="F54" s="2"/>
      <c r="G54" s="2"/>
      <c r="H54" s="2"/>
      <c r="I54" s="2"/>
      <c r="J54" s="2"/>
      <c r="K54" s="2"/>
      <c r="L54" s="2"/>
      <c r="M54" s="2"/>
      <c r="N54" s="2"/>
      <c r="O54" s="2"/>
      <c r="P54" s="2"/>
      <c r="Q54" s="61" t="s">
        <v>26</v>
      </c>
    </row>
    <row r="55" spans="2:17">
      <c r="B55" s="2"/>
      <c r="C55" s="2"/>
      <c r="D55" s="2"/>
      <c r="E55" s="2"/>
      <c r="F55" s="2"/>
      <c r="G55" s="2"/>
      <c r="H55" s="2"/>
      <c r="I55" s="2"/>
      <c r="J55" s="2"/>
      <c r="K55" s="2"/>
      <c r="L55" s="2"/>
      <c r="M55" s="2"/>
      <c r="N55" s="2"/>
      <c r="O55" s="2"/>
      <c r="P55" s="2"/>
      <c r="Q55" s="60" t="s">
        <v>29</v>
      </c>
    </row>
    <row r="56" spans="2:17">
      <c r="B56" s="2"/>
      <c r="C56" s="2"/>
      <c r="D56" s="2"/>
      <c r="E56" s="2"/>
      <c r="F56" s="2"/>
      <c r="G56" s="2"/>
      <c r="H56" s="2"/>
      <c r="I56" s="2"/>
      <c r="J56" s="2"/>
      <c r="K56" s="2"/>
      <c r="L56" s="2"/>
      <c r="M56" s="2"/>
      <c r="N56" s="2"/>
      <c r="O56" s="2"/>
      <c r="P56" s="2"/>
    </row>
    <row r="57" spans="2:17">
      <c r="B57" s="2"/>
      <c r="C57" s="2"/>
      <c r="D57" s="2"/>
      <c r="E57" s="2"/>
      <c r="F57" s="2"/>
      <c r="G57" s="2"/>
      <c r="H57" s="2"/>
      <c r="I57" s="2"/>
      <c r="J57" s="2"/>
      <c r="K57" s="2"/>
      <c r="L57" s="2"/>
      <c r="M57" s="2"/>
      <c r="N57" s="2"/>
      <c r="O57" s="2"/>
      <c r="P57" s="2"/>
      <c r="Q57" s="2"/>
    </row>
    <row r="58" spans="2:17">
      <c r="B58" s="2"/>
      <c r="C58" s="2"/>
      <c r="D58" s="2"/>
      <c r="E58" s="2"/>
      <c r="F58" s="2"/>
      <c r="G58" s="2"/>
      <c r="H58" s="2"/>
      <c r="I58" s="2"/>
      <c r="J58" s="2"/>
      <c r="K58" s="2"/>
      <c r="L58" s="2"/>
      <c r="M58" s="2"/>
      <c r="N58" s="2"/>
      <c r="O58" s="2"/>
      <c r="P58" s="2"/>
      <c r="Q58" s="2"/>
    </row>
    <row r="59" spans="2:17">
      <c r="B59" s="2"/>
      <c r="C59" s="2"/>
      <c r="D59" s="2"/>
      <c r="E59" s="2"/>
      <c r="F59" s="2"/>
      <c r="G59" s="2"/>
      <c r="H59" s="2"/>
      <c r="I59" s="2"/>
      <c r="J59" s="2"/>
      <c r="K59" s="2"/>
      <c r="L59" s="2"/>
      <c r="M59" s="2"/>
      <c r="N59" s="2"/>
      <c r="O59" s="2"/>
      <c r="P59" s="2"/>
      <c r="Q59" s="2"/>
    </row>
    <row r="60" spans="2:17">
      <c r="B60" s="2"/>
      <c r="C60" s="2"/>
      <c r="D60" s="2"/>
      <c r="E60" s="2"/>
      <c r="F60" s="2"/>
      <c r="G60" s="2"/>
      <c r="H60" s="2"/>
      <c r="I60" s="2"/>
      <c r="J60" s="2"/>
      <c r="K60" s="2"/>
      <c r="L60" s="2"/>
      <c r="M60" s="2"/>
      <c r="N60" s="2"/>
      <c r="O60" s="2"/>
      <c r="P60" s="2"/>
      <c r="Q60" s="2"/>
    </row>
    <row r="61" spans="2:17">
      <c r="B61" s="2"/>
      <c r="C61" s="2"/>
      <c r="D61" s="2"/>
      <c r="E61" s="2"/>
      <c r="F61" s="2"/>
      <c r="G61" s="2"/>
      <c r="H61" s="2"/>
      <c r="I61" s="2"/>
      <c r="J61" s="2"/>
      <c r="K61" s="2"/>
      <c r="L61" s="2"/>
      <c r="M61" s="2"/>
      <c r="N61" s="2"/>
      <c r="O61" s="2"/>
      <c r="P61" s="2"/>
      <c r="Q61" s="2"/>
    </row>
    <row r="62" spans="2:17">
      <c r="B62" s="239" t="s">
        <v>8</v>
      </c>
      <c r="C62" s="239"/>
      <c r="D62" s="240">
        <v>2017</v>
      </c>
      <c r="E62" s="241">
        <f t="shared" ref="E62:J62" si="0">IF(E20+E23+E26=0,"",E20+E23+E26)</f>
        <v>205.137</v>
      </c>
      <c r="F62" s="241">
        <f t="shared" si="0"/>
        <v>184.40199999999999</v>
      </c>
      <c r="G62" s="241">
        <f t="shared" si="0"/>
        <v>222.77600000000001</v>
      </c>
      <c r="H62" s="241">
        <f t="shared" si="0"/>
        <v>203.69299999999998</v>
      </c>
      <c r="I62" s="241">
        <f t="shared" si="0"/>
        <v>212.672</v>
      </c>
      <c r="J62" s="241">
        <f t="shared" si="0"/>
        <v>205.07299999999998</v>
      </c>
      <c r="K62" s="242">
        <f>IF(K20+K23+K26=0,"",K20+K23+K26)</f>
        <v>202.29300000000001</v>
      </c>
      <c r="L62" s="242">
        <f t="shared" ref="L62" si="1">IF(L20+L23+L26=0,"",L20+L23+L26)</f>
        <v>194.78899999999999</v>
      </c>
      <c r="M62" s="242">
        <f>IF(M20+M23+M26=0,#N/A,M20+M23+M26)</f>
        <v>190.16399999999999</v>
      </c>
      <c r="N62" s="242">
        <f t="shared" ref="N62:P62" si="2">IF(N20+N23+N26=0,#N/A,N20+N23+N26)</f>
        <v>199.90199999999999</v>
      </c>
      <c r="O62" s="242">
        <f t="shared" si="2"/>
        <v>211.84100000000001</v>
      </c>
      <c r="P62" s="242">
        <f t="shared" si="2"/>
        <v>194.36200000000002</v>
      </c>
      <c r="Q62" s="2"/>
    </row>
    <row r="63" spans="2:17">
      <c r="B63" s="239"/>
      <c r="C63" s="239"/>
      <c r="D63" s="240">
        <v>2016</v>
      </c>
      <c r="E63" s="241">
        <f>'KJ 2016'!E20+'KJ 2016'!E23+'KJ 2016'!E26</f>
        <v>209.46800000000002</v>
      </c>
      <c r="F63" s="241">
        <f>'KJ 2016'!F20+'KJ 2016'!F23+'KJ 2016'!F26</f>
        <v>226.92699999999999</v>
      </c>
      <c r="G63" s="241">
        <f>'KJ 2016'!G20+'KJ 2016'!G23+'KJ 2016'!G26</f>
        <v>213.87299999999999</v>
      </c>
      <c r="H63" s="241">
        <f>'KJ 2016'!H20+'KJ 2016'!H23+'KJ 2016'!H26</f>
        <v>208.08699999999999</v>
      </c>
      <c r="I63" s="241">
        <f>'KJ 2016'!I20+'KJ 2016'!I23+'KJ 2016'!I26</f>
        <v>229.874</v>
      </c>
      <c r="J63" s="241">
        <f>'KJ 2016'!J20+'KJ 2016'!J23+'KJ 2016'!J26</f>
        <v>231.11200000000002</v>
      </c>
      <c r="K63" s="241">
        <f>'KJ 2016'!K20+'KJ 2016'!K23+'KJ 2016'!K26</f>
        <v>209.56100000000001</v>
      </c>
      <c r="L63" s="241">
        <f>'KJ 2016'!L20+'KJ 2016'!L23+'KJ 2016'!L26</f>
        <v>229.74699999999999</v>
      </c>
      <c r="M63" s="241">
        <f>'KJ 2016'!M20+'KJ 2016'!M23+'KJ 2016'!M26</f>
        <v>233.58600000000001</v>
      </c>
      <c r="N63" s="241">
        <f>'KJ 2016'!N20+'KJ 2016'!N23+'KJ 2016'!N26</f>
        <v>256.30399999999997</v>
      </c>
      <c r="O63" s="241">
        <f>'KJ 2016'!O20+'KJ 2016'!O23+'KJ 2016'!O26</f>
        <v>223.821</v>
      </c>
      <c r="P63" s="241">
        <f>'KJ 2016'!P20+'KJ 2016'!P23+'KJ 2016'!P26</f>
        <v>242.92699999999996</v>
      </c>
      <c r="Q63" s="2"/>
    </row>
    <row r="64" spans="2:17">
      <c r="B64" s="239" t="s">
        <v>5</v>
      </c>
      <c r="C64" s="239"/>
      <c r="D64" s="240">
        <v>2017</v>
      </c>
      <c r="E64" s="241">
        <f t="shared" ref="E64:I64" si="3">IF(E31=0,"",E31)</f>
        <v>3.698</v>
      </c>
      <c r="F64" s="241">
        <f t="shared" si="3"/>
        <v>4.1230000000000002</v>
      </c>
      <c r="G64" s="241">
        <f t="shared" si="3"/>
        <v>4.1280000000000001</v>
      </c>
      <c r="H64" s="241">
        <f t="shared" si="3"/>
        <v>5.4050000000000002</v>
      </c>
      <c r="I64" s="241">
        <f t="shared" si="3"/>
        <v>5.2439999999999998</v>
      </c>
      <c r="J64" s="241">
        <f>IF(J31=0,"",J31)</f>
        <v>4.5110000000000001</v>
      </c>
      <c r="K64" s="241">
        <f>IF(K31=0,"",K31)</f>
        <v>4.03</v>
      </c>
      <c r="L64" s="241">
        <f t="shared" ref="L64" si="4">IF(L31=0,"",L31)</f>
        <v>5.0839999999999996</v>
      </c>
      <c r="M64" s="241">
        <f>IF(M31=0,#N/A,M31)</f>
        <v>3.286</v>
      </c>
      <c r="N64" s="241">
        <f t="shared" ref="N64:P64" si="5">IF(N31=0,#N/A,N31)</f>
        <v>4.8310000000000004</v>
      </c>
      <c r="O64" s="241">
        <f t="shared" si="5"/>
        <v>6.2729999999999997</v>
      </c>
      <c r="P64" s="241">
        <f t="shared" si="5"/>
        <v>14.188000000000001</v>
      </c>
      <c r="Q64" s="2"/>
    </row>
    <row r="65" spans="2:17">
      <c r="B65" s="239"/>
      <c r="C65" s="239"/>
      <c r="D65" s="240">
        <v>2016</v>
      </c>
      <c r="E65" s="241">
        <f>'KJ 2016'!E31</f>
        <v>2.7949999999999999</v>
      </c>
      <c r="F65" s="241">
        <f>'KJ 2016'!F31</f>
        <v>2.8889999999999998</v>
      </c>
      <c r="G65" s="241">
        <f>'KJ 2016'!G31</f>
        <v>3.448</v>
      </c>
      <c r="H65" s="241">
        <f>'KJ 2016'!H31</f>
        <v>2.6739999999999999</v>
      </c>
      <c r="I65" s="241">
        <f>'KJ 2016'!I31</f>
        <v>3.1150000000000002</v>
      </c>
      <c r="J65" s="241">
        <f>'KJ 2016'!J31</f>
        <v>3.4950000000000001</v>
      </c>
      <c r="K65" s="241">
        <f>'KJ 2016'!K31</f>
        <v>2.8719999999999999</v>
      </c>
      <c r="L65" s="241">
        <f>'KJ 2016'!L31</f>
        <v>3.6339999999999999</v>
      </c>
      <c r="M65" s="241">
        <f>'KJ 2016'!M31</f>
        <v>3.367</v>
      </c>
      <c r="N65" s="241">
        <f>'KJ 2016'!N31</f>
        <v>2.8210000000000002</v>
      </c>
      <c r="O65" s="241">
        <f>'KJ 2016'!O31</f>
        <v>3.0819999999999999</v>
      </c>
      <c r="P65" s="241">
        <f>'KJ 2016'!P31</f>
        <v>11.997</v>
      </c>
      <c r="Q65" s="2"/>
    </row>
    <row r="66" spans="2:17">
      <c r="B66" s="239" t="s">
        <v>4</v>
      </c>
      <c r="C66" s="239"/>
      <c r="D66" s="240">
        <v>2017</v>
      </c>
      <c r="E66" s="241">
        <f t="shared" ref="E66:I66" si="6">IF(E39+E42=0,"",E39+E42)</f>
        <v>89.962000000000003</v>
      </c>
      <c r="F66" s="241">
        <f t="shared" si="6"/>
        <v>93.308999999999997</v>
      </c>
      <c r="G66" s="241">
        <f t="shared" si="6"/>
        <v>138.47</v>
      </c>
      <c r="H66" s="241">
        <f t="shared" si="6"/>
        <v>102.542</v>
      </c>
      <c r="I66" s="241">
        <f t="shared" si="6"/>
        <v>101.773</v>
      </c>
      <c r="J66" s="241">
        <f>IF(J39+J42=0,"",J39+J42)</f>
        <v>90.244</v>
      </c>
      <c r="K66" s="241">
        <f t="shared" ref="K66:L66" si="7">IF(K39+K42=0,"",K39+K42)</f>
        <v>65.174999999999997</v>
      </c>
      <c r="L66" s="241">
        <f t="shared" si="7"/>
        <v>90.718999999999994</v>
      </c>
      <c r="M66" s="241">
        <f>IF(M39+M42=0,#N/A,M39+M42)</f>
        <v>110.131</v>
      </c>
      <c r="N66" s="241">
        <f t="shared" ref="N66:P66" si="8">IF(N39+N42=0,#N/A,N39+N42)</f>
        <v>109.19499999999999</v>
      </c>
      <c r="O66" s="241">
        <f t="shared" si="8"/>
        <v>104.624</v>
      </c>
      <c r="P66" s="241">
        <f t="shared" si="8"/>
        <v>101.66900000000001</v>
      </c>
      <c r="Q66" s="2"/>
    </row>
    <row r="67" spans="2:17">
      <c r="B67" s="239"/>
      <c r="C67" s="239"/>
      <c r="D67" s="240">
        <v>2016</v>
      </c>
      <c r="E67" s="241">
        <f>'KJ 2016'!E39+'KJ 2016'!E42</f>
        <v>89.2</v>
      </c>
      <c r="F67" s="241">
        <f>'KJ 2016'!F39+'KJ 2016'!F42</f>
        <v>90</v>
      </c>
      <c r="G67" s="241">
        <f>'KJ 2016'!G39+'KJ 2016'!G42</f>
        <v>72.86</v>
      </c>
      <c r="H67" s="241">
        <f>'KJ 2016'!H39+'KJ 2016'!H42</f>
        <v>60.011000000000003</v>
      </c>
      <c r="I67" s="241">
        <f>'KJ 2016'!I39+'KJ 2016'!I42</f>
        <v>67.24199999999999</v>
      </c>
      <c r="J67" s="241">
        <f>'KJ 2016'!J39+'KJ 2016'!J42</f>
        <v>62.41</v>
      </c>
      <c r="K67" s="241">
        <f>'KJ 2016'!K39+'KJ 2016'!K42</f>
        <v>74.593999999999994</v>
      </c>
      <c r="L67" s="241">
        <f>'KJ 2016'!L39+'KJ 2016'!L42</f>
        <v>79.02</v>
      </c>
      <c r="M67" s="241">
        <f>'KJ 2016'!M39+'KJ 2016'!M42</f>
        <v>69.056999999999988</v>
      </c>
      <c r="N67" s="241">
        <f>'KJ 2016'!N39+'KJ 2016'!N42</f>
        <v>79.475999999999999</v>
      </c>
      <c r="O67" s="241">
        <f>'KJ 2016'!O39+'KJ 2016'!O42</f>
        <v>63.491</v>
      </c>
      <c r="P67" s="241">
        <f>'KJ 2016'!P39+'KJ 2016'!P42</f>
        <v>75.259</v>
      </c>
      <c r="Q67" s="2"/>
    </row>
    <row r="68" spans="2:17">
      <c r="B68" s="239" t="s">
        <v>3</v>
      </c>
      <c r="C68" s="239"/>
      <c r="D68" s="240">
        <v>2017</v>
      </c>
      <c r="E68" s="241">
        <f t="shared" ref="E68:I68" si="9">IF(E47=0,"",E47)</f>
        <v>95.257000000000005</v>
      </c>
      <c r="F68" s="241">
        <f t="shared" si="9"/>
        <v>83.662000000000006</v>
      </c>
      <c r="G68" s="241">
        <f t="shared" si="9"/>
        <v>85.046000000000006</v>
      </c>
      <c r="H68" s="241">
        <f t="shared" si="9"/>
        <v>73.14</v>
      </c>
      <c r="I68" s="241">
        <f t="shared" si="9"/>
        <v>89.400999999999996</v>
      </c>
      <c r="J68" s="241">
        <f>IF(J47=0,"",J47)</f>
        <v>79.716999999999999</v>
      </c>
      <c r="K68" s="241">
        <f t="shared" ref="K68:L68" si="10">IF(K47=0,"",K47)</f>
        <v>73.311999999999998</v>
      </c>
      <c r="L68" s="241">
        <f t="shared" si="10"/>
        <v>94.100999999999999</v>
      </c>
      <c r="M68" s="241">
        <f>IF(M47=0,#N/A,M47)</f>
        <v>90.405000000000001</v>
      </c>
      <c r="N68" s="241">
        <f t="shared" ref="N68:O68" si="11">IF(N47=0,#N/A,N47)</f>
        <v>92.361000000000004</v>
      </c>
      <c r="O68" s="241">
        <f t="shared" si="11"/>
        <v>94.263000000000005</v>
      </c>
      <c r="P68" s="241">
        <f>IF(P47=0,#N/A,P47)</f>
        <v>95.100999999999999</v>
      </c>
      <c r="Q68" s="2"/>
    </row>
    <row r="69" spans="2:17">
      <c r="B69" s="239"/>
      <c r="C69" s="239"/>
      <c r="D69" s="240">
        <v>2016</v>
      </c>
      <c r="E69" s="241">
        <f>'KJ 2016'!E47</f>
        <v>110.419</v>
      </c>
      <c r="F69" s="241">
        <f>'KJ 2016'!F47</f>
        <v>94.13</v>
      </c>
      <c r="G69" s="241">
        <f>'KJ 2016'!G47</f>
        <v>99.524000000000001</v>
      </c>
      <c r="H69" s="241">
        <f>'KJ 2016'!H47</f>
        <v>85.167000000000002</v>
      </c>
      <c r="I69" s="241">
        <f>'KJ 2016'!I47</f>
        <v>101.866</v>
      </c>
      <c r="J69" s="241">
        <f>'KJ 2016'!J47</f>
        <v>79.863</v>
      </c>
      <c r="K69" s="241">
        <f>'KJ 2016'!K47</f>
        <v>79.075999999999993</v>
      </c>
      <c r="L69" s="241">
        <f>'KJ 2016'!L47</f>
        <v>108.05500000000001</v>
      </c>
      <c r="M69" s="241">
        <f>'KJ 2016'!M47</f>
        <v>90.134</v>
      </c>
      <c r="N69" s="241">
        <f>'KJ 2016'!N47</f>
        <v>97.337000000000003</v>
      </c>
      <c r="O69" s="241">
        <f>'KJ 2016'!O47</f>
        <v>97.162999999999997</v>
      </c>
      <c r="P69" s="241">
        <f>'KJ 2016'!P47</f>
        <v>84.751999999999995</v>
      </c>
      <c r="Q69" s="2"/>
    </row>
    <row r="70" spans="2:17">
      <c r="B70" s="2"/>
      <c r="C70" s="2"/>
      <c r="D70" s="2"/>
      <c r="E70" s="2"/>
      <c r="F70" s="2"/>
      <c r="G70" s="2"/>
      <c r="H70" s="2"/>
      <c r="I70" s="2"/>
      <c r="J70" s="2"/>
      <c r="K70" s="2"/>
      <c r="L70" s="2"/>
      <c r="M70" s="2"/>
      <c r="N70" s="2"/>
      <c r="O70" s="2"/>
      <c r="P70" s="2"/>
      <c r="Q70" s="2"/>
    </row>
    <row r="71" spans="2:17">
      <c r="B71" s="2"/>
      <c r="C71" s="2"/>
      <c r="D71" s="2"/>
      <c r="E71" s="2"/>
      <c r="F71" s="2"/>
      <c r="G71" s="2"/>
      <c r="H71" s="2"/>
      <c r="I71" s="2"/>
      <c r="J71" s="2"/>
      <c r="K71" s="2"/>
      <c r="L71" s="2"/>
      <c r="M71" s="2"/>
      <c r="N71" s="2"/>
      <c r="O71" s="2"/>
      <c r="P71" s="2"/>
      <c r="Q71" s="2"/>
    </row>
    <row r="72" spans="2:17">
      <c r="B72" s="2"/>
      <c r="C72" s="2"/>
      <c r="D72" s="2"/>
      <c r="E72" s="2"/>
      <c r="F72" s="2"/>
      <c r="G72" s="2"/>
      <c r="H72" s="2"/>
      <c r="I72" s="2"/>
      <c r="J72" s="2"/>
      <c r="K72" s="2"/>
      <c r="L72" s="2"/>
      <c r="M72" s="2"/>
      <c r="N72" s="2"/>
      <c r="O72" s="2"/>
      <c r="P72" s="2"/>
      <c r="Q72" s="2"/>
    </row>
    <row r="73" spans="2:17">
      <c r="B73" s="2"/>
      <c r="C73" s="2"/>
      <c r="D73" s="2"/>
      <c r="E73" s="2"/>
      <c r="G73" s="2"/>
      <c r="H73" s="2"/>
      <c r="I73" s="2"/>
      <c r="J73" s="2"/>
      <c r="K73" s="2"/>
      <c r="L73" s="2"/>
      <c r="M73" s="2"/>
      <c r="N73" s="2"/>
      <c r="O73" s="2"/>
      <c r="P73" s="2"/>
      <c r="Q73" s="2"/>
    </row>
    <row r="74" spans="2:17">
      <c r="B74" s="2"/>
    </row>
    <row r="75" spans="2:17">
      <c r="B75" s="2"/>
    </row>
    <row r="99" spans="2:18">
      <c r="B99" s="2"/>
      <c r="C99" s="2"/>
      <c r="D99" s="6"/>
      <c r="E99" s="144"/>
      <c r="F99" s="144"/>
      <c r="G99" s="144"/>
      <c r="H99" s="144"/>
      <c r="I99" s="144"/>
      <c r="J99" s="144"/>
      <c r="K99" s="144"/>
      <c r="L99" s="144"/>
      <c r="M99" s="144"/>
      <c r="N99" s="144"/>
      <c r="O99" s="144"/>
      <c r="P99" s="144"/>
    </row>
    <row r="100" spans="2:18">
      <c r="B100" s="2"/>
      <c r="C100" s="2"/>
      <c r="D100" s="6"/>
      <c r="E100" s="144"/>
      <c r="F100" s="144"/>
      <c r="G100" s="144"/>
      <c r="H100" s="144"/>
      <c r="I100" s="144"/>
      <c r="J100" s="144"/>
      <c r="K100" s="144"/>
      <c r="L100" s="144"/>
      <c r="M100" s="144"/>
      <c r="N100" s="144"/>
      <c r="O100" s="144"/>
      <c r="P100" s="144"/>
    </row>
    <row r="101" spans="2:18">
      <c r="B101" s="2"/>
      <c r="C101" s="2"/>
      <c r="D101" s="6"/>
      <c r="E101" s="144"/>
      <c r="F101" s="144"/>
      <c r="G101" s="144"/>
      <c r="H101" s="144"/>
      <c r="I101" s="144"/>
      <c r="J101" s="144"/>
      <c r="K101" s="144"/>
      <c r="L101" s="144"/>
      <c r="M101" s="144"/>
      <c r="N101" s="144"/>
      <c r="O101" s="144"/>
      <c r="P101" s="144"/>
    </row>
    <row r="102" spans="2:18">
      <c r="B102" s="2"/>
      <c r="C102" s="2"/>
      <c r="D102" s="6"/>
      <c r="E102" s="144"/>
      <c r="F102" s="144"/>
      <c r="G102" s="144"/>
      <c r="H102" s="144"/>
      <c r="I102" s="144"/>
      <c r="J102" s="144"/>
      <c r="K102" s="144"/>
      <c r="L102" s="144"/>
      <c r="M102" s="144"/>
      <c r="N102" s="144"/>
      <c r="O102" s="144"/>
      <c r="P102" s="144"/>
    </row>
    <row r="103" spans="2:18">
      <c r="B103" s="2"/>
      <c r="C103" s="2"/>
      <c r="D103" s="6"/>
      <c r="E103" s="144"/>
      <c r="F103" s="144"/>
      <c r="G103" s="144"/>
      <c r="H103" s="144"/>
      <c r="I103" s="144"/>
      <c r="J103" s="144"/>
      <c r="K103" s="144"/>
      <c r="L103" s="144"/>
      <c r="M103" s="144"/>
      <c r="N103" s="144"/>
      <c r="O103" s="144"/>
      <c r="P103" s="144"/>
    </row>
    <row r="104" spans="2:18">
      <c r="B104" s="2"/>
      <c r="C104" s="2"/>
      <c r="D104" s="6"/>
      <c r="E104" s="145"/>
      <c r="F104" s="145"/>
      <c r="G104" s="145"/>
      <c r="H104" s="144"/>
      <c r="I104" s="144"/>
      <c r="J104" s="144"/>
      <c r="K104" s="144"/>
      <c r="L104" s="144"/>
      <c r="M104" s="144"/>
      <c r="N104" s="144"/>
      <c r="O104" s="144"/>
      <c r="P104" s="144"/>
      <c r="Q104" s="146"/>
    </row>
    <row r="105" spans="2:18">
      <c r="B105" s="2"/>
      <c r="C105" s="2"/>
      <c r="D105" s="6"/>
      <c r="E105" s="144"/>
      <c r="F105" s="144"/>
      <c r="G105" s="144"/>
      <c r="H105" s="144"/>
      <c r="I105" s="144"/>
      <c r="J105" s="144"/>
      <c r="K105" s="144"/>
      <c r="L105" s="144"/>
      <c r="M105" s="144"/>
      <c r="N105" s="144"/>
      <c r="O105" s="144"/>
      <c r="P105" s="144"/>
    </row>
    <row r="106" spans="2:18">
      <c r="B106" s="2"/>
      <c r="C106" s="2"/>
      <c r="D106" s="6"/>
      <c r="E106" s="144"/>
      <c r="F106" s="144"/>
      <c r="G106" s="144"/>
      <c r="H106" s="144"/>
      <c r="I106" s="144"/>
      <c r="J106" s="144"/>
      <c r="K106" s="144"/>
      <c r="L106" s="144"/>
      <c r="M106" s="144"/>
      <c r="N106" s="144"/>
      <c r="O106" s="144"/>
      <c r="P106" s="144"/>
      <c r="R106" s="149"/>
    </row>
    <row r="112" spans="2:18">
      <c r="D112" s="2"/>
    </row>
  </sheetData>
  <mergeCells count="21">
    <mergeCell ref="Q12:Q13"/>
    <mergeCell ref="B23:D23"/>
    <mergeCell ref="B26:D26"/>
    <mergeCell ref="N12:N13"/>
    <mergeCell ref="O12:O13"/>
    <mergeCell ref="I12:I13"/>
    <mergeCell ref="J12:J13"/>
    <mergeCell ref="K12:K13"/>
    <mergeCell ref="L12:L13"/>
    <mergeCell ref="M12:M13"/>
    <mergeCell ref="B12:D15"/>
    <mergeCell ref="E12:E13"/>
    <mergeCell ref="F12:F13"/>
    <mergeCell ref="G12:G13"/>
    <mergeCell ref="H12:H13"/>
    <mergeCell ref="B45:D45"/>
    <mergeCell ref="B37:D37"/>
    <mergeCell ref="B29:D29"/>
    <mergeCell ref="B17:D17"/>
    <mergeCell ref="P12:P13"/>
    <mergeCell ref="B42:D42"/>
  </mergeCells>
  <pageMargins left="0.7" right="0.7" top="0.78740157499999996" bottom="0.78740157499999996" header="0.3" footer="0.3"/>
  <pageSetup paperSize="9" scale="7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zoomScaleNormal="100" workbookViewId="0">
      <selection activeCell="S25" sqref="S25"/>
    </sheetView>
  </sheetViews>
  <sheetFormatPr baseColWidth="10" defaultRowHeight="12.75"/>
  <cols>
    <col min="1" max="3" width="11.42578125" style="166"/>
    <col min="4" max="4" width="35.5703125" style="166" customWidth="1"/>
    <col min="5" max="5" width="7.140625" style="166" customWidth="1"/>
    <col min="6" max="8" width="5.5703125" style="166" bestFit="1" customWidth="1"/>
    <col min="9" max="9" width="6.140625" style="166" bestFit="1" customWidth="1"/>
    <col min="10" max="10" width="6.5703125" style="166" customWidth="1"/>
    <col min="11" max="11" width="6.42578125" style="166" customWidth="1"/>
    <col min="12" max="12" width="5.5703125" style="166" bestFit="1" customWidth="1"/>
    <col min="13" max="13" width="6" style="166" customWidth="1"/>
    <col min="14" max="14" width="6.28515625" style="166" customWidth="1"/>
    <col min="15" max="15" width="6" style="166" customWidth="1"/>
    <col min="16" max="16" width="7.28515625" style="166" customWidth="1"/>
    <col min="17" max="17" width="11.28515625" style="166" bestFit="1" customWidth="1"/>
    <col min="18" max="16384" width="11.42578125" style="166"/>
  </cols>
  <sheetData>
    <row r="1" spans="2:18">
      <c r="D1" s="167"/>
      <c r="E1" s="167"/>
      <c r="F1" s="51"/>
      <c r="G1" s="52"/>
      <c r="H1" s="52"/>
      <c r="I1" s="52"/>
      <c r="J1" s="52"/>
      <c r="K1" s="52"/>
      <c r="L1" s="51"/>
      <c r="M1" s="167"/>
      <c r="N1" s="167"/>
      <c r="O1" s="167"/>
      <c r="P1" s="167"/>
      <c r="Q1" s="51"/>
      <c r="R1" s="51"/>
    </row>
    <row r="2" spans="2:18">
      <c r="D2" s="167"/>
      <c r="E2" s="167"/>
      <c r="F2" s="51"/>
      <c r="G2" s="52"/>
      <c r="H2" s="52"/>
      <c r="I2" s="52"/>
      <c r="J2" s="52"/>
      <c r="K2" s="52"/>
      <c r="L2" s="51"/>
      <c r="M2" s="167"/>
      <c r="N2" s="167"/>
      <c r="O2" s="167"/>
      <c r="P2" s="167"/>
      <c r="Q2" s="51"/>
      <c r="R2" s="51"/>
    </row>
    <row r="3" spans="2:18">
      <c r="D3" s="167"/>
      <c r="E3" s="167"/>
      <c r="F3" s="51"/>
      <c r="G3" s="52"/>
      <c r="H3" s="52"/>
      <c r="I3" s="52"/>
      <c r="J3" s="52"/>
      <c r="K3" s="52"/>
      <c r="L3" s="51"/>
      <c r="M3" s="167"/>
      <c r="N3" s="167"/>
      <c r="O3" s="167"/>
      <c r="P3" s="167"/>
      <c r="Q3" s="51"/>
      <c r="R3" s="51"/>
    </row>
    <row r="4" spans="2:18">
      <c r="D4" s="167"/>
      <c r="E4" s="167"/>
      <c r="F4" s="51"/>
      <c r="G4" s="52"/>
      <c r="H4" s="52"/>
      <c r="I4" s="71"/>
      <c r="J4" s="71"/>
      <c r="K4" s="52"/>
      <c r="L4" s="51"/>
      <c r="M4" s="167"/>
      <c r="N4" s="167"/>
      <c r="O4" s="167"/>
      <c r="P4" s="167"/>
      <c r="Q4" s="51"/>
      <c r="R4" s="51"/>
    </row>
    <row r="5" spans="2:18">
      <c r="D5" s="167"/>
      <c r="F5" s="51"/>
      <c r="G5" s="52"/>
      <c r="I5" s="168"/>
      <c r="J5" s="167"/>
      <c r="K5" s="52"/>
      <c r="L5" s="51"/>
      <c r="M5" s="167"/>
      <c r="N5" s="167"/>
      <c r="O5" s="167"/>
      <c r="P5" s="167"/>
      <c r="Q5" s="51"/>
      <c r="R5" s="51"/>
    </row>
    <row r="6" spans="2:18">
      <c r="D6" s="167"/>
      <c r="E6" s="169"/>
      <c r="F6" s="51"/>
      <c r="G6" s="52"/>
      <c r="I6" s="52"/>
      <c r="J6" s="52"/>
      <c r="K6" s="52"/>
      <c r="L6" s="51"/>
      <c r="M6" s="167"/>
      <c r="N6" s="167"/>
      <c r="O6" s="167"/>
      <c r="P6" s="167"/>
      <c r="Q6" s="51"/>
      <c r="R6" s="51"/>
    </row>
    <row r="7" spans="2:18" ht="15.75" customHeight="1">
      <c r="C7" s="71"/>
      <c r="D7" s="167"/>
      <c r="E7" s="167"/>
      <c r="F7" s="167"/>
      <c r="G7" s="167"/>
      <c r="H7" s="53"/>
      <c r="I7" s="167"/>
      <c r="J7" s="167"/>
      <c r="K7" s="167"/>
      <c r="L7" s="167"/>
      <c r="M7" s="167"/>
      <c r="O7" s="167"/>
      <c r="R7" s="51"/>
    </row>
    <row r="8" spans="2:18" ht="15.75" customHeight="1">
      <c r="H8" s="46" t="s">
        <v>36</v>
      </c>
      <c r="I8" s="46"/>
    </row>
    <row r="9" spans="2:18" ht="15.75" customHeight="1">
      <c r="B9" s="166" t="s">
        <v>38</v>
      </c>
      <c r="H9" s="170" t="s">
        <v>23</v>
      </c>
      <c r="I9" s="170"/>
      <c r="Q9" s="171" t="s">
        <v>30</v>
      </c>
    </row>
    <row r="10" spans="2:18" ht="6.75" customHeight="1"/>
    <row r="11" spans="2:18" ht="3" customHeight="1" thickBot="1"/>
    <row r="12" spans="2:18" ht="12.75" customHeight="1">
      <c r="B12" s="423" t="s">
        <v>22</v>
      </c>
      <c r="C12" s="424"/>
      <c r="D12" s="425"/>
      <c r="E12" s="421" t="s">
        <v>21</v>
      </c>
      <c r="F12" s="421" t="s">
        <v>20</v>
      </c>
      <c r="G12" s="421" t="s">
        <v>19</v>
      </c>
      <c r="H12" s="421" t="s">
        <v>18</v>
      </c>
      <c r="I12" s="421" t="s">
        <v>17</v>
      </c>
      <c r="J12" s="411" t="s">
        <v>16</v>
      </c>
      <c r="K12" s="421" t="s">
        <v>15</v>
      </c>
      <c r="L12" s="421" t="s">
        <v>14</v>
      </c>
      <c r="M12" s="421" t="s">
        <v>13</v>
      </c>
      <c r="N12" s="421" t="s">
        <v>12</v>
      </c>
      <c r="O12" s="421" t="s">
        <v>11</v>
      </c>
      <c r="P12" s="411" t="s">
        <v>10</v>
      </c>
      <c r="Q12" s="413" t="s">
        <v>37</v>
      </c>
    </row>
    <row r="13" spans="2:18">
      <c r="B13" s="426"/>
      <c r="C13" s="427"/>
      <c r="D13" s="428"/>
      <c r="E13" s="422"/>
      <c r="F13" s="422"/>
      <c r="G13" s="422"/>
      <c r="H13" s="422"/>
      <c r="I13" s="422"/>
      <c r="J13" s="412"/>
      <c r="K13" s="422"/>
      <c r="L13" s="422"/>
      <c r="M13" s="422"/>
      <c r="N13" s="422"/>
      <c r="O13" s="422"/>
      <c r="P13" s="412"/>
      <c r="Q13" s="414"/>
    </row>
    <row r="14" spans="2:18" ht="14.25">
      <c r="B14" s="426"/>
      <c r="C14" s="427"/>
      <c r="D14" s="428"/>
      <c r="E14" s="172" t="s">
        <v>9</v>
      </c>
      <c r="F14" s="173"/>
      <c r="G14" s="173"/>
      <c r="H14" s="173"/>
      <c r="I14" s="173"/>
      <c r="J14" s="173"/>
      <c r="K14" s="173"/>
      <c r="L14" s="173"/>
      <c r="M14" s="173"/>
      <c r="N14" s="173"/>
      <c r="O14" s="173"/>
      <c r="P14" s="173"/>
      <c r="Q14" s="174"/>
    </row>
    <row r="15" spans="2:18" ht="15">
      <c r="B15" s="429"/>
      <c r="C15" s="430"/>
      <c r="D15" s="431"/>
      <c r="E15" s="175" t="s">
        <v>24</v>
      </c>
      <c r="F15" s="173"/>
      <c r="G15" s="173"/>
      <c r="H15" s="173"/>
      <c r="I15" s="173"/>
      <c r="J15" s="173"/>
      <c r="K15" s="173"/>
      <c r="L15" s="173"/>
      <c r="M15" s="173"/>
      <c r="N15" s="173"/>
      <c r="O15" s="173"/>
      <c r="P15" s="173"/>
      <c r="Q15" s="176"/>
    </row>
    <row r="16" spans="2:18" ht="3" customHeight="1">
      <c r="B16" s="177"/>
      <c r="C16" s="178"/>
      <c r="D16" s="179"/>
      <c r="E16" s="180"/>
      <c r="F16" s="181"/>
      <c r="G16" s="181"/>
      <c r="H16" s="181"/>
      <c r="I16" s="181"/>
      <c r="J16" s="181"/>
      <c r="K16" s="181"/>
      <c r="L16" s="181"/>
      <c r="M16" s="181"/>
      <c r="N16" s="181"/>
      <c r="O16" s="181"/>
      <c r="P16" s="181"/>
      <c r="Q16" s="182"/>
    </row>
    <row r="17" spans="2:18">
      <c r="B17" s="415" t="s">
        <v>8</v>
      </c>
      <c r="C17" s="416"/>
      <c r="D17" s="417"/>
      <c r="E17" s="180"/>
      <c r="F17" s="181"/>
      <c r="G17" s="181"/>
      <c r="H17" s="181"/>
      <c r="I17" s="181"/>
      <c r="J17" s="181"/>
      <c r="K17" s="181"/>
      <c r="L17" s="181"/>
      <c r="M17" s="181"/>
      <c r="N17" s="181"/>
      <c r="O17" s="181"/>
      <c r="P17" s="181"/>
      <c r="Q17" s="183"/>
    </row>
    <row r="18" spans="2:18" ht="3" customHeight="1">
      <c r="B18" s="184"/>
      <c r="C18" s="185"/>
      <c r="D18" s="186"/>
      <c r="E18" s="187"/>
      <c r="F18" s="187"/>
      <c r="G18" s="187"/>
      <c r="H18" s="187"/>
      <c r="I18" s="187"/>
      <c r="J18" s="187"/>
      <c r="K18" s="187"/>
      <c r="L18" s="187"/>
      <c r="M18" s="187"/>
      <c r="N18" s="187"/>
      <c r="O18" s="187"/>
      <c r="P18" s="187"/>
      <c r="Q18" s="188"/>
    </row>
    <row r="19" spans="2:18">
      <c r="B19" s="184" t="s">
        <v>7</v>
      </c>
      <c r="C19" s="187"/>
      <c r="D19" s="189"/>
      <c r="E19" s="190"/>
      <c r="F19" s="190"/>
      <c r="G19" s="190"/>
      <c r="H19" s="190"/>
      <c r="I19" s="190"/>
      <c r="J19" s="190"/>
      <c r="K19" s="190"/>
      <c r="L19" s="190"/>
      <c r="M19" s="190"/>
      <c r="N19" s="190"/>
      <c r="O19" s="190"/>
      <c r="P19" s="190"/>
      <c r="Q19" s="191"/>
    </row>
    <row r="20" spans="2:18" ht="12.75" customHeight="1">
      <c r="B20" s="192" t="s">
        <v>25</v>
      </c>
      <c r="C20" s="193"/>
      <c r="D20" s="194"/>
      <c r="E20" s="195">
        <v>71.302000000000007</v>
      </c>
      <c r="F20" s="195">
        <v>58.472000000000001</v>
      </c>
      <c r="G20" s="196">
        <v>67.736999999999995</v>
      </c>
      <c r="H20" s="196">
        <v>67.084000000000003</v>
      </c>
      <c r="I20" s="196">
        <v>67.551000000000002</v>
      </c>
      <c r="J20" s="196">
        <v>68.117000000000004</v>
      </c>
      <c r="K20" s="196">
        <v>68.956000000000003</v>
      </c>
      <c r="L20" s="196">
        <v>63.453000000000003</v>
      </c>
      <c r="M20" s="196">
        <v>55.527000000000001</v>
      </c>
      <c r="N20" s="196">
        <v>76.734999999999999</v>
      </c>
      <c r="O20" s="196">
        <v>78.882000000000005</v>
      </c>
      <c r="P20" s="196">
        <v>65.251999999999995</v>
      </c>
      <c r="Q20" s="162">
        <v>809.06799999999998</v>
      </c>
      <c r="R20" s="197"/>
    </row>
    <row r="21" spans="2:18" ht="15" customHeight="1">
      <c r="B21" s="198" t="s">
        <v>27</v>
      </c>
      <c r="C21" s="193"/>
      <c r="D21" s="194"/>
      <c r="E21" s="199">
        <v>47.915999999999997</v>
      </c>
      <c r="F21" s="199">
        <v>36.201000000000001</v>
      </c>
      <c r="G21" s="200">
        <v>42.552999999999997</v>
      </c>
      <c r="H21" s="200">
        <v>45.886000000000003</v>
      </c>
      <c r="I21" s="200">
        <v>46.99</v>
      </c>
      <c r="J21" s="200">
        <v>44.790999999999997</v>
      </c>
      <c r="K21" s="200">
        <v>46.875999999999998</v>
      </c>
      <c r="L21" s="200">
        <v>42.042999999999999</v>
      </c>
      <c r="M21" s="200">
        <v>39.86</v>
      </c>
      <c r="N21" s="200">
        <v>48.942</v>
      </c>
      <c r="O21" s="200">
        <v>54.466000000000001</v>
      </c>
      <c r="P21" s="200">
        <v>37.905999999999999</v>
      </c>
      <c r="Q21" s="161">
        <v>534.42999999999995</v>
      </c>
      <c r="R21" s="197"/>
    </row>
    <row r="22" spans="2:18" ht="12.75" customHeight="1">
      <c r="B22" s="184"/>
      <c r="C22" s="187"/>
      <c r="D22" s="186"/>
      <c r="E22" s="201"/>
      <c r="F22" s="201"/>
      <c r="G22" s="201"/>
      <c r="H22" s="201"/>
      <c r="I22" s="201"/>
      <c r="J22" s="201"/>
      <c r="K22" s="201"/>
      <c r="L22" s="201"/>
      <c r="M22" s="201"/>
      <c r="N22" s="201"/>
      <c r="O22" s="201"/>
      <c r="P22" s="201"/>
      <c r="Q22" s="162"/>
      <c r="R22" s="197"/>
    </row>
    <row r="23" spans="2:18">
      <c r="B23" s="418" t="s">
        <v>6</v>
      </c>
      <c r="C23" s="419"/>
      <c r="D23" s="420"/>
      <c r="E23" s="195">
        <v>46.451000000000001</v>
      </c>
      <c r="F23" s="195">
        <v>45.777000000000001</v>
      </c>
      <c r="G23" s="195">
        <v>49.661000000000001</v>
      </c>
      <c r="H23" s="195">
        <v>41.03</v>
      </c>
      <c r="I23" s="195">
        <v>44.482999999999997</v>
      </c>
      <c r="J23" s="195">
        <v>46.902000000000001</v>
      </c>
      <c r="K23" s="195">
        <v>46.944000000000003</v>
      </c>
      <c r="L23" s="195">
        <v>46.442999999999998</v>
      </c>
      <c r="M23" s="195">
        <v>44.732999999999997</v>
      </c>
      <c r="N23" s="195">
        <v>47.417999999999999</v>
      </c>
      <c r="O23" s="195">
        <v>50.003999999999998</v>
      </c>
      <c r="P23" s="195">
        <v>47.005000000000003</v>
      </c>
      <c r="Q23" s="162">
        <v>556.85100000000011</v>
      </c>
      <c r="R23" s="197"/>
    </row>
    <row r="24" spans="2:18" ht="15" customHeight="1">
      <c r="B24" s="204" t="s">
        <v>27</v>
      </c>
      <c r="C24" s="185"/>
      <c r="D24" s="205"/>
      <c r="E24" s="199">
        <v>30.795000000000002</v>
      </c>
      <c r="F24" s="199">
        <v>32.564999999999998</v>
      </c>
      <c r="G24" s="199">
        <v>34.328000000000003</v>
      </c>
      <c r="H24" s="199">
        <v>25.556999999999999</v>
      </c>
      <c r="I24" s="199">
        <v>29.561</v>
      </c>
      <c r="J24" s="199">
        <v>31.306999999999999</v>
      </c>
      <c r="K24" s="200">
        <v>31.370999999999999</v>
      </c>
      <c r="L24" s="200">
        <v>32.93</v>
      </c>
      <c r="M24" s="200">
        <v>30.276</v>
      </c>
      <c r="N24" s="199">
        <v>32.776000000000003</v>
      </c>
      <c r="O24" s="199">
        <v>34.317999999999998</v>
      </c>
      <c r="P24" s="199">
        <v>27.446000000000002</v>
      </c>
      <c r="Q24" s="161">
        <v>373.23</v>
      </c>
      <c r="R24" s="197"/>
    </row>
    <row r="25" spans="2:18" ht="15" customHeight="1">
      <c r="B25" s="204"/>
      <c r="C25" s="185"/>
      <c r="D25" s="205"/>
      <c r="E25" s="167"/>
      <c r="F25" s="167"/>
      <c r="G25" s="167"/>
      <c r="H25" s="167"/>
      <c r="I25" s="167"/>
      <c r="J25" s="167"/>
      <c r="K25" s="167"/>
      <c r="L25" s="167"/>
      <c r="M25" s="167"/>
      <c r="N25" s="199"/>
      <c r="O25" s="199"/>
      <c r="P25" s="199"/>
      <c r="Q25" s="162"/>
      <c r="R25" s="197"/>
    </row>
    <row r="26" spans="2:18" ht="12.75" customHeight="1">
      <c r="B26" s="408" t="s">
        <v>1</v>
      </c>
      <c r="C26" s="409"/>
      <c r="D26" s="410"/>
      <c r="E26" s="207">
        <v>86.563000000000002</v>
      </c>
      <c r="F26" s="207">
        <v>104.313</v>
      </c>
      <c r="G26" s="207">
        <v>102.53400000000001</v>
      </c>
      <c r="H26" s="207">
        <v>79.793999999999997</v>
      </c>
      <c r="I26" s="207">
        <v>87.63</v>
      </c>
      <c r="J26" s="207">
        <v>85.114999999999995</v>
      </c>
      <c r="K26" s="207">
        <v>81.245000000000005</v>
      </c>
      <c r="L26" s="207">
        <v>106.07</v>
      </c>
      <c r="M26" s="207">
        <v>74.549000000000007</v>
      </c>
      <c r="N26" s="207">
        <v>92.049000000000007</v>
      </c>
      <c r="O26" s="207">
        <v>83.674999999999997</v>
      </c>
      <c r="P26" s="207">
        <v>84.757999999999996</v>
      </c>
      <c r="Q26" s="163">
        <v>1068.2949999999998</v>
      </c>
      <c r="R26" s="197"/>
    </row>
    <row r="27" spans="2:18">
      <c r="B27" s="208" t="s">
        <v>27</v>
      </c>
      <c r="C27" s="187"/>
      <c r="D27" s="186"/>
      <c r="E27" s="209">
        <v>27.577000000000002</v>
      </c>
      <c r="F27" s="209">
        <v>41.41</v>
      </c>
      <c r="G27" s="209">
        <v>42.457999999999998</v>
      </c>
      <c r="H27" s="209">
        <v>25.53</v>
      </c>
      <c r="I27" s="209">
        <v>26.192</v>
      </c>
      <c r="J27" s="209">
        <v>23.332000000000001</v>
      </c>
      <c r="K27" s="209">
        <v>24.472999999999999</v>
      </c>
      <c r="L27" s="209">
        <v>25.986000000000001</v>
      </c>
      <c r="M27" s="209">
        <v>14.359</v>
      </c>
      <c r="N27" s="209">
        <v>23.03</v>
      </c>
      <c r="O27" s="209">
        <v>21.786999999999999</v>
      </c>
      <c r="P27" s="209">
        <v>24.582999999999998</v>
      </c>
      <c r="Q27" s="164">
        <v>320.71699999999998</v>
      </c>
      <c r="R27" s="197"/>
    </row>
    <row r="28" spans="2:18" ht="13.5">
      <c r="B28" s="211"/>
      <c r="C28" s="212"/>
      <c r="D28" s="213"/>
      <c r="E28" s="201"/>
      <c r="F28" s="201"/>
      <c r="G28" s="201"/>
      <c r="H28" s="201"/>
      <c r="I28" s="201"/>
      <c r="J28" s="201"/>
      <c r="K28" s="201"/>
      <c r="L28" s="201"/>
      <c r="M28" s="201"/>
      <c r="N28" s="201"/>
      <c r="O28" s="201"/>
      <c r="P28" s="201"/>
      <c r="Q28" s="163"/>
      <c r="R28" s="197"/>
    </row>
    <row r="29" spans="2:18" ht="13.5">
      <c r="B29" s="405" t="s">
        <v>5</v>
      </c>
      <c r="C29" s="406"/>
      <c r="D29" s="407"/>
      <c r="E29" s="167"/>
      <c r="F29" s="167"/>
      <c r="G29" s="167"/>
      <c r="H29" s="167"/>
      <c r="I29" s="167"/>
      <c r="J29" s="167"/>
      <c r="K29" s="167"/>
      <c r="L29" s="167"/>
      <c r="M29" s="167"/>
      <c r="N29" s="201"/>
      <c r="O29" s="201"/>
      <c r="P29" s="201"/>
      <c r="Q29" s="163"/>
      <c r="R29" s="197"/>
    </row>
    <row r="30" spans="2:18" ht="3.75" customHeight="1">
      <c r="B30" s="184"/>
      <c r="C30" s="214"/>
      <c r="D30" s="186"/>
      <c r="E30" s="167"/>
      <c r="F30" s="167"/>
      <c r="G30" s="167"/>
      <c r="H30" s="167"/>
      <c r="I30" s="167"/>
      <c r="J30" s="167"/>
      <c r="K30" s="167"/>
      <c r="L30" s="167"/>
      <c r="M30" s="167"/>
      <c r="N30" s="201"/>
      <c r="O30" s="201"/>
      <c r="P30" s="201"/>
      <c r="Q30" s="163"/>
      <c r="R30" s="197"/>
    </row>
    <row r="31" spans="2:18" ht="12.75" customHeight="1">
      <c r="B31" s="184" t="s">
        <v>2</v>
      </c>
      <c r="C31" s="214"/>
      <c r="D31" s="186"/>
      <c r="E31" s="195">
        <v>8.3089999999999993</v>
      </c>
      <c r="F31" s="195">
        <v>5.7140000000000004</v>
      </c>
      <c r="G31" s="195">
        <v>7.1669999999999998</v>
      </c>
      <c r="H31" s="195">
        <v>5.8639999999999999</v>
      </c>
      <c r="I31" s="195">
        <v>5.1980000000000004</v>
      </c>
      <c r="J31" s="195">
        <v>5.2130000000000001</v>
      </c>
      <c r="K31" s="195">
        <v>6.3819999999999997</v>
      </c>
      <c r="L31" s="195">
        <v>3.9940000000000002</v>
      </c>
      <c r="M31" s="195">
        <v>5.0220000000000002</v>
      </c>
      <c r="N31" s="195">
        <v>4.7990000000000004</v>
      </c>
      <c r="O31" s="195">
        <v>4.3390000000000004</v>
      </c>
      <c r="P31" s="195">
        <v>10.584</v>
      </c>
      <c r="Q31" s="162">
        <v>72.584999999999994</v>
      </c>
      <c r="R31" s="197"/>
    </row>
    <row r="32" spans="2:18" ht="12.75" customHeight="1">
      <c r="B32" s="184" t="s">
        <v>27</v>
      </c>
      <c r="C32" s="214"/>
      <c r="D32" s="186"/>
      <c r="E32" s="199" t="s">
        <v>0</v>
      </c>
      <c r="F32" s="199" t="s">
        <v>0</v>
      </c>
      <c r="G32" s="199" t="s">
        <v>0</v>
      </c>
      <c r="H32" s="199" t="s">
        <v>0</v>
      </c>
      <c r="I32" s="199" t="s">
        <v>0</v>
      </c>
      <c r="J32" s="199" t="s">
        <v>0</v>
      </c>
      <c r="K32" s="199" t="s">
        <v>0</v>
      </c>
      <c r="L32" s="199" t="s">
        <v>0</v>
      </c>
      <c r="M32" s="199" t="s">
        <v>0</v>
      </c>
      <c r="N32" s="199" t="s">
        <v>0</v>
      </c>
      <c r="O32" s="199" t="s">
        <v>0</v>
      </c>
      <c r="P32" s="199" t="s">
        <v>0</v>
      </c>
      <c r="Q32" s="161" t="s">
        <v>0</v>
      </c>
      <c r="R32" s="197"/>
    </row>
    <row r="33" spans="1:21" ht="12.75" customHeight="1">
      <c r="B33" s="184"/>
      <c r="C33" s="214"/>
      <c r="D33" s="186"/>
      <c r="E33" s="201"/>
      <c r="F33" s="201"/>
      <c r="G33" s="201"/>
      <c r="H33" s="201"/>
      <c r="I33" s="201"/>
      <c r="J33" s="201"/>
      <c r="K33" s="201"/>
      <c r="L33" s="201"/>
      <c r="M33" s="201"/>
      <c r="N33" s="201"/>
      <c r="O33" s="201"/>
      <c r="P33" s="201"/>
      <c r="Q33" s="162"/>
      <c r="R33" s="197"/>
    </row>
    <row r="34" spans="1:21" ht="15.75" customHeight="1">
      <c r="B34" s="208" t="s">
        <v>1</v>
      </c>
      <c r="C34" s="215"/>
      <c r="D34" s="216"/>
      <c r="E34" s="207" t="s">
        <v>0</v>
      </c>
      <c r="F34" s="207" t="s">
        <v>0</v>
      </c>
      <c r="G34" s="207" t="s">
        <v>0</v>
      </c>
      <c r="H34" s="207" t="s">
        <v>0</v>
      </c>
      <c r="I34" s="207" t="s">
        <v>0</v>
      </c>
      <c r="J34" s="207" t="s">
        <v>0</v>
      </c>
      <c r="K34" s="207" t="s">
        <v>0</v>
      </c>
      <c r="L34" s="195" t="s">
        <v>0</v>
      </c>
      <c r="M34" s="195" t="s">
        <v>0</v>
      </c>
      <c r="N34" s="207" t="s">
        <v>0</v>
      </c>
      <c r="O34" s="195" t="s">
        <v>0</v>
      </c>
      <c r="P34" s="195" t="s">
        <v>0</v>
      </c>
      <c r="Q34" s="162" t="s">
        <v>0</v>
      </c>
      <c r="R34" s="197"/>
    </row>
    <row r="35" spans="1:21">
      <c r="B35" s="208" t="s">
        <v>27</v>
      </c>
      <c r="C35" s="215"/>
      <c r="D35" s="216"/>
      <c r="E35" s="217" t="s">
        <v>0</v>
      </c>
      <c r="F35" s="201" t="s">
        <v>0</v>
      </c>
      <c r="G35" s="201" t="s">
        <v>0</v>
      </c>
      <c r="H35" s="201" t="s">
        <v>0</v>
      </c>
      <c r="I35" s="201" t="s">
        <v>0</v>
      </c>
      <c r="J35" s="201" t="s">
        <v>0</v>
      </c>
      <c r="K35" s="201" t="s">
        <v>0</v>
      </c>
      <c r="L35" s="201" t="s">
        <v>0</v>
      </c>
      <c r="M35" s="201" t="s">
        <v>0</v>
      </c>
      <c r="N35" s="217" t="s">
        <v>0</v>
      </c>
      <c r="O35" s="201" t="s">
        <v>0</v>
      </c>
      <c r="P35" s="201" t="s">
        <v>0</v>
      </c>
      <c r="Q35" s="161" t="s">
        <v>0</v>
      </c>
      <c r="R35" s="197"/>
    </row>
    <row r="36" spans="1:21">
      <c r="B36" s="184"/>
      <c r="C36" s="187"/>
      <c r="D36" s="186"/>
      <c r="E36" s="201"/>
      <c r="F36" s="201"/>
      <c r="G36" s="201"/>
      <c r="H36" s="201"/>
      <c r="I36" s="201"/>
      <c r="J36" s="201"/>
      <c r="K36" s="201"/>
      <c r="L36" s="201"/>
      <c r="M36" s="201"/>
      <c r="N36" s="201"/>
      <c r="O36" s="201"/>
      <c r="P36" s="201"/>
      <c r="Q36" s="162"/>
      <c r="R36" s="197"/>
    </row>
    <row r="37" spans="1:21" ht="12.75" customHeight="1">
      <c r="B37" s="405" t="s">
        <v>74</v>
      </c>
      <c r="C37" s="406"/>
      <c r="D37" s="407"/>
      <c r="E37" s="201"/>
      <c r="F37" s="201"/>
      <c r="G37" s="201"/>
      <c r="H37" s="201"/>
      <c r="I37" s="201"/>
      <c r="J37" s="201"/>
      <c r="K37" s="201"/>
      <c r="L37" s="167"/>
      <c r="M37" s="201"/>
      <c r="N37" s="167"/>
      <c r="O37" s="167"/>
      <c r="P37" s="201"/>
      <c r="Q37" s="162"/>
      <c r="R37" s="197"/>
    </row>
    <row r="38" spans="1:21" ht="3.75" customHeight="1">
      <c r="B38" s="184"/>
      <c r="C38" s="218"/>
      <c r="D38" s="186"/>
      <c r="E38" s="201"/>
      <c r="F38" s="201"/>
      <c r="G38" s="201"/>
      <c r="H38" s="201"/>
      <c r="I38" s="201"/>
      <c r="J38" s="201"/>
      <c r="K38" s="201"/>
      <c r="L38" s="201"/>
      <c r="M38" s="201"/>
      <c r="N38" s="167"/>
      <c r="O38" s="167"/>
      <c r="P38" s="201"/>
      <c r="Q38" s="162"/>
      <c r="R38" s="197"/>
    </row>
    <row r="39" spans="1:21">
      <c r="B39" s="184" t="s">
        <v>2</v>
      </c>
      <c r="C39" s="187"/>
      <c r="D39" s="186"/>
      <c r="E39" s="195">
        <v>68.111999999999995</v>
      </c>
      <c r="F39" s="195">
        <v>50.695</v>
      </c>
      <c r="G39" s="195">
        <v>59.509</v>
      </c>
      <c r="H39" s="195">
        <v>41.192999999999998</v>
      </c>
      <c r="I39" s="195">
        <v>50.067999999999998</v>
      </c>
      <c r="J39" s="195">
        <v>43.625999999999998</v>
      </c>
      <c r="K39" s="195">
        <v>51.094000000000001</v>
      </c>
      <c r="L39" s="195">
        <v>45.256999999999998</v>
      </c>
      <c r="M39" s="195">
        <v>73.125</v>
      </c>
      <c r="N39" s="195">
        <v>65.596000000000004</v>
      </c>
      <c r="O39" s="195">
        <v>56.398000000000003</v>
      </c>
      <c r="P39" s="195">
        <v>59.542999999999999</v>
      </c>
      <c r="Q39" s="162">
        <v>664.21599999999989</v>
      </c>
      <c r="R39" s="197"/>
    </row>
    <row r="40" spans="1:21">
      <c r="B40" s="184" t="s">
        <v>27</v>
      </c>
      <c r="C40" s="187"/>
      <c r="D40" s="186"/>
      <c r="E40" s="199">
        <v>45.600999999999999</v>
      </c>
      <c r="F40" s="199">
        <v>31.573</v>
      </c>
      <c r="G40" s="199">
        <v>38.412999999999997</v>
      </c>
      <c r="H40" s="199">
        <v>26.785</v>
      </c>
      <c r="I40" s="199">
        <v>30.506</v>
      </c>
      <c r="J40" s="199">
        <v>22.920999999999999</v>
      </c>
      <c r="K40" s="199">
        <v>32.817</v>
      </c>
      <c r="L40" s="219">
        <v>27.798999999999999</v>
      </c>
      <c r="M40" s="219">
        <v>55.209000000000003</v>
      </c>
      <c r="N40" s="219">
        <v>47.601999999999997</v>
      </c>
      <c r="O40" s="219">
        <v>36.634</v>
      </c>
      <c r="P40" s="219" t="s">
        <v>0</v>
      </c>
      <c r="Q40" s="161" t="s">
        <v>0</v>
      </c>
      <c r="R40" s="197"/>
      <c r="T40" s="167"/>
      <c r="U40" s="167"/>
    </row>
    <row r="41" spans="1:21">
      <c r="B41" s="184"/>
      <c r="C41" s="187"/>
      <c r="D41" s="186"/>
      <c r="E41" s="201"/>
      <c r="F41" s="201"/>
      <c r="G41" s="201"/>
      <c r="H41" s="201"/>
      <c r="I41" s="201"/>
      <c r="J41" s="201"/>
      <c r="K41" s="201"/>
      <c r="L41" s="167"/>
      <c r="M41" s="167"/>
      <c r="N41" s="220"/>
      <c r="O41" s="220"/>
      <c r="P41" s="201"/>
      <c r="Q41" s="161"/>
      <c r="R41" s="197"/>
    </row>
    <row r="42" spans="1:21" ht="12.75" customHeight="1">
      <c r="B42" s="408" t="s">
        <v>1</v>
      </c>
      <c r="C42" s="409"/>
      <c r="D42" s="410"/>
      <c r="E42" s="207">
        <v>30.576000000000001</v>
      </c>
      <c r="F42" s="207">
        <v>30.238</v>
      </c>
      <c r="G42" s="207">
        <v>40.200000000000003</v>
      </c>
      <c r="H42" s="207">
        <v>27.844999999999999</v>
      </c>
      <c r="I42" s="207">
        <v>56.604999999999997</v>
      </c>
      <c r="J42" s="207">
        <v>50.978000000000002</v>
      </c>
      <c r="K42" s="207">
        <v>46.191000000000003</v>
      </c>
      <c r="L42" s="221">
        <v>47.749000000000002</v>
      </c>
      <c r="M42" s="207">
        <v>19.902000000000001</v>
      </c>
      <c r="N42" s="207">
        <v>27.792000000000002</v>
      </c>
      <c r="O42" s="207">
        <v>31.734000000000002</v>
      </c>
      <c r="P42" s="207">
        <v>30.187000000000001</v>
      </c>
      <c r="Q42" s="163">
        <v>439.99700000000001</v>
      </c>
      <c r="R42" s="197"/>
      <c r="S42" s="167"/>
    </row>
    <row r="43" spans="1:21" ht="12.75" customHeight="1">
      <c r="B43" s="222" t="s">
        <v>27</v>
      </c>
      <c r="C43" s="185"/>
      <c r="D43" s="205"/>
      <c r="E43" s="209" t="s">
        <v>0</v>
      </c>
      <c r="F43" s="209" t="s">
        <v>0</v>
      </c>
      <c r="G43" s="209">
        <v>30.545999999999999</v>
      </c>
      <c r="H43" s="209" t="s">
        <v>0</v>
      </c>
      <c r="I43" s="209" t="s">
        <v>0</v>
      </c>
      <c r="J43" s="209" t="s">
        <v>0</v>
      </c>
      <c r="K43" s="199" t="s">
        <v>0</v>
      </c>
      <c r="L43" s="199">
        <v>42.77</v>
      </c>
      <c r="M43" s="223" t="s">
        <v>0</v>
      </c>
      <c r="N43" s="223" t="s">
        <v>0</v>
      </c>
      <c r="O43" s="199" t="s">
        <v>0</v>
      </c>
      <c r="P43" s="199" t="s">
        <v>0</v>
      </c>
      <c r="Q43" s="161" t="s">
        <v>0</v>
      </c>
      <c r="R43" s="197"/>
    </row>
    <row r="44" spans="1:21" ht="12.75" customHeight="1">
      <c r="B44" s="211"/>
      <c r="C44" s="212"/>
      <c r="D44" s="213"/>
      <c r="E44" s="201"/>
      <c r="F44" s="201"/>
      <c r="G44" s="201"/>
      <c r="H44" s="201"/>
      <c r="I44" s="201"/>
      <c r="J44" s="202"/>
      <c r="K44" s="202"/>
      <c r="L44" s="202"/>
      <c r="M44" s="201"/>
      <c r="N44" s="207"/>
      <c r="O44" s="224"/>
      <c r="P44" s="201"/>
      <c r="Q44" s="165"/>
      <c r="R44" s="197"/>
    </row>
    <row r="45" spans="1:21" ht="12.75" customHeight="1">
      <c r="A45" s="225"/>
      <c r="B45" s="405" t="s">
        <v>3</v>
      </c>
      <c r="C45" s="406"/>
      <c r="D45" s="407"/>
      <c r="E45" s="167"/>
      <c r="F45" s="167"/>
      <c r="G45" s="167"/>
      <c r="H45" s="167"/>
      <c r="I45" s="167"/>
      <c r="M45" s="167"/>
      <c r="N45" s="199"/>
      <c r="O45" s="206"/>
      <c r="P45" s="201"/>
      <c r="Q45" s="165"/>
      <c r="R45" s="197"/>
    </row>
    <row r="46" spans="1:21" ht="4.5" customHeight="1">
      <c r="B46" s="226"/>
      <c r="C46" s="214"/>
      <c r="D46" s="227"/>
      <c r="E46" s="167"/>
      <c r="F46" s="167"/>
      <c r="G46" s="167"/>
      <c r="H46" s="167"/>
      <c r="I46" s="167"/>
      <c r="M46" s="167"/>
      <c r="N46" s="201"/>
      <c r="O46" s="202"/>
      <c r="P46" s="201"/>
      <c r="Q46" s="165"/>
      <c r="R46" s="197"/>
    </row>
    <row r="47" spans="1:21" ht="12.75" customHeight="1">
      <c r="B47" s="184" t="s">
        <v>2</v>
      </c>
      <c r="C47" s="187"/>
      <c r="D47" s="186"/>
      <c r="E47" s="195">
        <v>100.37</v>
      </c>
      <c r="F47" s="195">
        <v>91.471999999999994</v>
      </c>
      <c r="G47" s="195">
        <v>96.75</v>
      </c>
      <c r="H47" s="195">
        <v>88.677999999999997</v>
      </c>
      <c r="I47" s="195">
        <v>100.818</v>
      </c>
      <c r="J47" s="195">
        <v>91.221000000000004</v>
      </c>
      <c r="K47" s="203">
        <v>84.44</v>
      </c>
      <c r="L47" s="203">
        <v>88.921000000000006</v>
      </c>
      <c r="M47" s="195">
        <v>89.009</v>
      </c>
      <c r="N47" s="195">
        <v>78.787999999999997</v>
      </c>
      <c r="O47" s="203">
        <v>82.058999999999997</v>
      </c>
      <c r="P47" s="195">
        <v>93.363</v>
      </c>
      <c r="Q47" s="160">
        <v>1085.8890000000001</v>
      </c>
      <c r="R47" s="197"/>
    </row>
    <row r="48" spans="1:21">
      <c r="B48" s="184" t="s">
        <v>27</v>
      </c>
      <c r="C48" s="185"/>
      <c r="D48" s="205"/>
      <c r="E48" s="199" t="s">
        <v>0</v>
      </c>
      <c r="F48" s="199" t="s">
        <v>0</v>
      </c>
      <c r="G48" s="199" t="s">
        <v>0</v>
      </c>
      <c r="H48" s="199" t="s">
        <v>0</v>
      </c>
      <c r="I48" s="199" t="s">
        <v>0</v>
      </c>
      <c r="J48" s="199" t="s">
        <v>0</v>
      </c>
      <c r="K48" s="206" t="s">
        <v>0</v>
      </c>
      <c r="L48" s="206" t="s">
        <v>0</v>
      </c>
      <c r="M48" s="199" t="s">
        <v>0</v>
      </c>
      <c r="N48" s="199" t="s">
        <v>0</v>
      </c>
      <c r="O48" s="206" t="s">
        <v>0</v>
      </c>
      <c r="P48" s="206" t="s">
        <v>0</v>
      </c>
      <c r="Q48" s="191" t="s">
        <v>0</v>
      </c>
    </row>
    <row r="49" spans="1:17">
      <c r="B49" s="184"/>
      <c r="C49" s="185"/>
      <c r="D49" s="205"/>
      <c r="E49" s="206"/>
      <c r="F49" s="206"/>
      <c r="G49" s="206"/>
      <c r="H49" s="199"/>
      <c r="I49" s="199"/>
      <c r="J49" s="206"/>
      <c r="K49" s="206"/>
      <c r="L49" s="206"/>
      <c r="M49" s="206"/>
      <c r="N49" s="206"/>
      <c r="O49" s="206"/>
      <c r="P49" s="206"/>
      <c r="Q49" s="191"/>
    </row>
    <row r="50" spans="1:17" ht="13.5">
      <c r="B50" s="222" t="s">
        <v>1</v>
      </c>
      <c r="C50" s="228"/>
      <c r="D50" s="229"/>
      <c r="E50" s="224" t="s">
        <v>0</v>
      </c>
      <c r="F50" s="203" t="s">
        <v>0</v>
      </c>
      <c r="G50" s="203" t="s">
        <v>0</v>
      </c>
      <c r="H50" s="203" t="s">
        <v>0</v>
      </c>
      <c r="I50" s="207">
        <v>14.48</v>
      </c>
      <c r="J50" s="224">
        <v>10.208</v>
      </c>
      <c r="K50" s="203" t="s">
        <v>0</v>
      </c>
      <c r="L50" s="224" t="s">
        <v>0</v>
      </c>
      <c r="M50" s="224" t="s">
        <v>0</v>
      </c>
      <c r="N50" s="224" t="s">
        <v>0</v>
      </c>
      <c r="O50" s="224" t="s">
        <v>0</v>
      </c>
      <c r="P50" s="224" t="s">
        <v>0</v>
      </c>
      <c r="Q50" s="230" t="s">
        <v>0</v>
      </c>
    </row>
    <row r="51" spans="1:17">
      <c r="B51" s="208" t="s">
        <v>27</v>
      </c>
      <c r="C51" s="187"/>
      <c r="D51" s="186"/>
      <c r="E51" s="210" t="s">
        <v>0</v>
      </c>
      <c r="F51" s="210" t="s">
        <v>0</v>
      </c>
      <c r="G51" s="210" t="s">
        <v>0</v>
      </c>
      <c r="H51" s="210" t="s">
        <v>0</v>
      </c>
      <c r="I51" s="210">
        <v>14.48</v>
      </c>
      <c r="J51" s="210">
        <v>10.208</v>
      </c>
      <c r="K51" s="210" t="s">
        <v>0</v>
      </c>
      <c r="L51" s="210" t="s">
        <v>0</v>
      </c>
      <c r="M51" s="210" t="s">
        <v>0</v>
      </c>
      <c r="N51" s="210" t="s">
        <v>0</v>
      </c>
      <c r="O51" s="210" t="s">
        <v>0</v>
      </c>
      <c r="P51" s="210" t="s">
        <v>0</v>
      </c>
      <c r="Q51" s="188" t="s">
        <v>0</v>
      </c>
    </row>
    <row r="52" spans="1:17" ht="13.5" thickBot="1">
      <c r="B52" s="231"/>
      <c r="C52" s="232"/>
      <c r="D52" s="233"/>
      <c r="E52" s="232"/>
      <c r="F52" s="232"/>
      <c r="G52" s="232"/>
      <c r="H52" s="232"/>
      <c r="I52" s="232"/>
      <c r="J52" s="232"/>
      <c r="K52" s="232"/>
      <c r="L52" s="232"/>
      <c r="M52" s="232"/>
      <c r="N52" s="232"/>
      <c r="O52" s="232"/>
      <c r="P52" s="233"/>
      <c r="Q52" s="234"/>
    </row>
    <row r="53" spans="1:17">
      <c r="B53" s="187"/>
      <c r="C53" s="187"/>
      <c r="D53" s="187"/>
      <c r="E53" s="187"/>
      <c r="F53" s="187"/>
      <c r="G53" s="187"/>
      <c r="H53" s="187"/>
      <c r="I53" s="187"/>
      <c r="J53" s="187"/>
      <c r="K53" s="187"/>
      <c r="L53" s="187"/>
      <c r="M53" s="187"/>
      <c r="N53" s="187"/>
      <c r="O53" s="187"/>
      <c r="P53" s="187"/>
      <c r="Q53" s="187"/>
    </row>
    <row r="54" spans="1:17">
      <c r="B54" s="187"/>
      <c r="C54" s="187"/>
      <c r="D54" s="187"/>
      <c r="E54" s="187"/>
      <c r="F54" s="187"/>
      <c r="G54" s="187"/>
      <c r="H54" s="187"/>
      <c r="I54" s="187"/>
      <c r="J54" s="187"/>
      <c r="K54" s="187"/>
      <c r="L54" s="187"/>
      <c r="M54" s="187"/>
      <c r="N54" s="187"/>
      <c r="O54" s="187"/>
      <c r="P54" s="187"/>
      <c r="Q54" s="235" t="s">
        <v>26</v>
      </c>
    </row>
    <row r="55" spans="1:17">
      <c r="B55" s="187"/>
      <c r="C55" s="187"/>
      <c r="D55" s="187"/>
      <c r="E55" s="187"/>
      <c r="F55" s="187"/>
      <c r="G55" s="187"/>
      <c r="H55" s="187"/>
      <c r="I55" s="187"/>
      <c r="J55" s="187"/>
      <c r="K55" s="187"/>
      <c r="L55" s="187"/>
      <c r="M55" s="187"/>
      <c r="N55" s="187"/>
      <c r="O55" s="187"/>
      <c r="P55" s="187"/>
      <c r="Q55" s="60" t="s">
        <v>29</v>
      </c>
    </row>
    <row r="56" spans="1:17">
      <c r="B56" s="187"/>
      <c r="C56" s="187"/>
      <c r="D56" s="187"/>
      <c r="E56" s="187"/>
      <c r="F56" s="187"/>
      <c r="G56" s="187"/>
      <c r="H56" s="187"/>
      <c r="I56" s="187"/>
      <c r="J56" s="187"/>
      <c r="K56" s="187"/>
      <c r="L56" s="187"/>
      <c r="M56" s="187"/>
      <c r="N56" s="187"/>
      <c r="O56" s="187"/>
      <c r="P56" s="187"/>
    </row>
    <row r="57" spans="1:17">
      <c r="B57" s="187"/>
      <c r="C57" s="187"/>
      <c r="D57" s="187"/>
      <c r="E57" s="187"/>
      <c r="F57" s="187"/>
      <c r="G57" s="187"/>
      <c r="H57" s="187"/>
      <c r="I57" s="187"/>
      <c r="J57" s="187"/>
      <c r="K57" s="187"/>
      <c r="L57" s="187"/>
      <c r="M57" s="187"/>
      <c r="N57" s="187"/>
      <c r="O57" s="187"/>
      <c r="P57" s="187"/>
      <c r="Q57" s="187"/>
    </row>
    <row r="58" spans="1:17">
      <c r="B58" s="187"/>
      <c r="C58" s="187"/>
      <c r="D58" s="187"/>
      <c r="E58" s="187"/>
      <c r="F58" s="187"/>
      <c r="G58" s="187"/>
      <c r="H58" s="187"/>
      <c r="I58" s="187"/>
      <c r="J58" s="187"/>
      <c r="K58" s="187"/>
      <c r="L58" s="187"/>
      <c r="M58" s="187"/>
      <c r="N58" s="187"/>
      <c r="O58" s="187"/>
      <c r="P58" s="187"/>
      <c r="Q58" s="187"/>
    </row>
    <row r="59" spans="1:17">
      <c r="B59" s="187"/>
      <c r="C59" s="187"/>
      <c r="D59" s="187"/>
      <c r="E59" s="187"/>
      <c r="F59" s="187"/>
      <c r="G59" s="187"/>
      <c r="H59" s="187"/>
      <c r="I59" s="187"/>
      <c r="J59" s="187"/>
      <c r="K59" s="187"/>
      <c r="L59" s="187"/>
      <c r="M59" s="187"/>
      <c r="N59" s="187"/>
      <c r="O59" s="187"/>
      <c r="P59" s="187"/>
      <c r="Q59" s="187"/>
    </row>
    <row r="60" spans="1:17">
      <c r="A60" s="243"/>
      <c r="B60" s="244"/>
      <c r="C60" s="244"/>
      <c r="D60" s="244"/>
      <c r="E60" s="244"/>
      <c r="F60" s="244"/>
      <c r="G60" s="244"/>
      <c r="H60" s="244"/>
      <c r="I60" s="244"/>
      <c r="J60" s="244"/>
      <c r="K60" s="244"/>
      <c r="L60" s="244"/>
      <c r="M60" s="244"/>
      <c r="N60" s="244"/>
      <c r="O60" s="244"/>
      <c r="P60" s="244"/>
      <c r="Q60" s="244"/>
    </row>
    <row r="61" spans="1:17">
      <c r="A61" s="243"/>
      <c r="B61" s="244"/>
      <c r="C61" s="244"/>
      <c r="D61" s="244"/>
      <c r="E61" s="244"/>
      <c r="F61" s="244"/>
      <c r="G61" s="244"/>
      <c r="H61" s="244"/>
      <c r="I61" s="244"/>
      <c r="J61" s="244"/>
      <c r="K61" s="244"/>
      <c r="L61" s="244"/>
      <c r="M61" s="244"/>
      <c r="N61" s="244"/>
      <c r="O61" s="244"/>
      <c r="P61" s="244"/>
      <c r="Q61" s="244"/>
    </row>
    <row r="62" spans="1:17">
      <c r="A62" s="243"/>
      <c r="B62" s="244" t="s">
        <v>8</v>
      </c>
      <c r="C62" s="244"/>
      <c r="D62" s="245">
        <v>2018</v>
      </c>
      <c r="E62" s="246">
        <f t="shared" ref="E62" si="0">IF(E20+E23+E26=0,"",E20+E23+E26)</f>
        <v>204.31600000000003</v>
      </c>
      <c r="F62" s="247">
        <f t="shared" ref="F62:L62" si="1">IF(F20+F23+F26=0,#N/A,F20+F23+F26)</f>
        <v>208.56200000000001</v>
      </c>
      <c r="G62" s="247">
        <f t="shared" si="1"/>
        <v>219.93200000000002</v>
      </c>
      <c r="H62" s="247">
        <f t="shared" si="1"/>
        <v>187.90800000000002</v>
      </c>
      <c r="I62" s="247">
        <f t="shared" si="1"/>
        <v>199.66399999999999</v>
      </c>
      <c r="J62" s="247">
        <f t="shared" si="1"/>
        <v>200.13400000000001</v>
      </c>
      <c r="K62" s="247">
        <f t="shared" si="1"/>
        <v>197.14500000000001</v>
      </c>
      <c r="L62" s="247">
        <f t="shared" si="1"/>
        <v>215.96600000000001</v>
      </c>
      <c r="M62" s="247">
        <f>IF(M20+M23+M26=0,#N/A,M20+M23+M26)</f>
        <v>174.809</v>
      </c>
      <c r="N62" s="247">
        <f t="shared" ref="N62:P62" si="2">IF(N20+N23+N26=0,#N/A,N20+N23+N26)</f>
        <v>216.202</v>
      </c>
      <c r="O62" s="247">
        <f t="shared" si="2"/>
        <v>212.56099999999998</v>
      </c>
      <c r="P62" s="247">
        <f t="shared" si="2"/>
        <v>197.01499999999999</v>
      </c>
      <c r="Q62" s="244"/>
    </row>
    <row r="63" spans="1:17">
      <c r="A63" s="243"/>
      <c r="B63" s="244"/>
      <c r="C63" s="244"/>
      <c r="D63" s="245">
        <v>2017</v>
      </c>
      <c r="E63" s="246">
        <v>205.137</v>
      </c>
      <c r="F63" s="246">
        <v>184.40199999999999</v>
      </c>
      <c r="G63" s="246">
        <v>222.77600000000001</v>
      </c>
      <c r="H63" s="246">
        <v>203.69299999999998</v>
      </c>
      <c r="I63" s="246">
        <v>212.672</v>
      </c>
      <c r="J63" s="246">
        <v>205.07299999999998</v>
      </c>
      <c r="K63" s="246">
        <v>202.29300000000001</v>
      </c>
      <c r="L63" s="246">
        <v>194.78899999999999</v>
      </c>
      <c r="M63" s="246">
        <v>190.16399999999999</v>
      </c>
      <c r="N63" s="246">
        <v>199.90199999999999</v>
      </c>
      <c r="O63" s="246">
        <v>211.84100000000001</v>
      </c>
      <c r="P63" s="246">
        <v>194.36200000000002</v>
      </c>
      <c r="Q63" s="244"/>
    </row>
    <row r="64" spans="1:17">
      <c r="A64" s="243"/>
      <c r="B64" s="244" t="s">
        <v>5</v>
      </c>
      <c r="C64" s="244"/>
      <c r="D64" s="245">
        <v>2018</v>
      </c>
      <c r="E64" s="246">
        <f t="shared" ref="E64" si="3">IF(E31=0,"",E31)</f>
        <v>8.3089999999999993</v>
      </c>
      <c r="F64" s="246">
        <f t="shared" ref="F64:L64" si="4">IF(F31=0,#N/A,F31)</f>
        <v>5.7140000000000004</v>
      </c>
      <c r="G64" s="246">
        <f t="shared" si="4"/>
        <v>7.1669999999999998</v>
      </c>
      <c r="H64" s="246">
        <f t="shared" si="4"/>
        <v>5.8639999999999999</v>
      </c>
      <c r="I64" s="246">
        <f t="shared" si="4"/>
        <v>5.1980000000000004</v>
      </c>
      <c r="J64" s="246">
        <f t="shared" si="4"/>
        <v>5.2130000000000001</v>
      </c>
      <c r="K64" s="246">
        <f t="shared" si="4"/>
        <v>6.3819999999999997</v>
      </c>
      <c r="L64" s="246">
        <f t="shared" si="4"/>
        <v>3.9940000000000002</v>
      </c>
      <c r="M64" s="246">
        <f>IF(M31=0,#N/A,M31)</f>
        <v>5.0220000000000002</v>
      </c>
      <c r="N64" s="246">
        <f t="shared" ref="N64:P64" si="5">IF(N31=0,#N/A,N31)</f>
        <v>4.7990000000000004</v>
      </c>
      <c r="O64" s="246">
        <f t="shared" si="5"/>
        <v>4.3390000000000004</v>
      </c>
      <c r="P64" s="246">
        <f t="shared" si="5"/>
        <v>10.584</v>
      </c>
      <c r="Q64" s="244"/>
    </row>
    <row r="65" spans="1:17">
      <c r="A65" s="243"/>
      <c r="B65" s="244"/>
      <c r="C65" s="244"/>
      <c r="D65" s="245">
        <v>2017</v>
      </c>
      <c r="E65" s="246">
        <v>3.698</v>
      </c>
      <c r="F65" s="246">
        <v>4.1230000000000002</v>
      </c>
      <c r="G65" s="246">
        <v>4.1280000000000001</v>
      </c>
      <c r="H65" s="246">
        <v>5.4050000000000002</v>
      </c>
      <c r="I65" s="246">
        <v>5.2439999999999998</v>
      </c>
      <c r="J65" s="246">
        <v>4.5110000000000001</v>
      </c>
      <c r="K65" s="246">
        <v>4.03</v>
      </c>
      <c r="L65" s="246">
        <v>5.0839999999999996</v>
      </c>
      <c r="M65" s="246">
        <v>3.286</v>
      </c>
      <c r="N65" s="246">
        <v>4.8310000000000004</v>
      </c>
      <c r="O65" s="246">
        <v>6.2729999999999997</v>
      </c>
      <c r="P65" s="246">
        <v>14.188000000000001</v>
      </c>
      <c r="Q65" s="244"/>
    </row>
    <row r="66" spans="1:17">
      <c r="A66" s="243"/>
      <c r="B66" s="244" t="s">
        <v>4</v>
      </c>
      <c r="C66" s="244"/>
      <c r="D66" s="245">
        <v>2018</v>
      </c>
      <c r="E66" s="246">
        <f t="shared" ref="E66" si="6">IF(E39+E42=0,"",E39+E42)</f>
        <v>98.687999999999988</v>
      </c>
      <c r="F66" s="246">
        <f t="shared" ref="F66:L66" si="7">IF(F39+F42=0,#N/A,F39+F42)</f>
        <v>80.932999999999993</v>
      </c>
      <c r="G66" s="246">
        <f t="shared" si="7"/>
        <v>99.709000000000003</v>
      </c>
      <c r="H66" s="246">
        <f t="shared" si="7"/>
        <v>69.037999999999997</v>
      </c>
      <c r="I66" s="246">
        <f t="shared" si="7"/>
        <v>106.673</v>
      </c>
      <c r="J66" s="246">
        <f t="shared" si="7"/>
        <v>94.603999999999999</v>
      </c>
      <c r="K66" s="246">
        <f t="shared" si="7"/>
        <v>97.284999999999997</v>
      </c>
      <c r="L66" s="246">
        <f t="shared" si="7"/>
        <v>93.006</v>
      </c>
      <c r="M66" s="246">
        <f>IF(M39+M42=0,#N/A,M39+M42)</f>
        <v>93.027000000000001</v>
      </c>
      <c r="N66" s="246">
        <f t="shared" ref="N66:P66" si="8">IF(N39+N42=0,#N/A,N39+N42)</f>
        <v>93.388000000000005</v>
      </c>
      <c r="O66" s="246">
        <f t="shared" si="8"/>
        <v>88.132000000000005</v>
      </c>
      <c r="P66" s="246">
        <f t="shared" si="8"/>
        <v>89.73</v>
      </c>
      <c r="Q66" s="244"/>
    </row>
    <row r="67" spans="1:17">
      <c r="A67" s="243"/>
      <c r="B67" s="244"/>
      <c r="C67" s="244"/>
      <c r="D67" s="245">
        <v>2017</v>
      </c>
      <c r="E67" s="246">
        <v>89.962000000000003</v>
      </c>
      <c r="F67" s="246">
        <v>93.308999999999997</v>
      </c>
      <c r="G67" s="246">
        <v>138.47</v>
      </c>
      <c r="H67" s="246">
        <v>102.542</v>
      </c>
      <c r="I67" s="246">
        <v>101.773</v>
      </c>
      <c r="J67" s="246">
        <v>90.244</v>
      </c>
      <c r="K67" s="246">
        <v>65.174999999999997</v>
      </c>
      <c r="L67" s="246">
        <v>90.718999999999994</v>
      </c>
      <c r="M67" s="246">
        <v>110.131</v>
      </c>
      <c r="N67" s="246">
        <v>109.19499999999999</v>
      </c>
      <c r="O67" s="246">
        <v>104.624</v>
      </c>
      <c r="P67" s="246">
        <v>101.66900000000001</v>
      </c>
      <c r="Q67" s="244"/>
    </row>
    <row r="68" spans="1:17">
      <c r="A68" s="243"/>
      <c r="B68" s="244" t="s">
        <v>3</v>
      </c>
      <c r="C68" s="244"/>
      <c r="D68" s="245">
        <v>2018</v>
      </c>
      <c r="E68" s="246">
        <f t="shared" ref="E68" si="9">IF(E47=0,"",E47)</f>
        <v>100.37</v>
      </c>
      <c r="F68" s="246">
        <f t="shared" ref="F68:L68" si="10">IF(F47=0,#N/A,F47)</f>
        <v>91.471999999999994</v>
      </c>
      <c r="G68" s="246">
        <f t="shared" si="10"/>
        <v>96.75</v>
      </c>
      <c r="H68" s="246">
        <f t="shared" si="10"/>
        <v>88.677999999999997</v>
      </c>
      <c r="I68" s="246">
        <f t="shared" si="10"/>
        <v>100.818</v>
      </c>
      <c r="J68" s="246">
        <f t="shared" si="10"/>
        <v>91.221000000000004</v>
      </c>
      <c r="K68" s="246">
        <f t="shared" si="10"/>
        <v>84.44</v>
      </c>
      <c r="L68" s="246">
        <f t="shared" si="10"/>
        <v>88.921000000000006</v>
      </c>
      <c r="M68" s="246">
        <f>IF(M47=0,#N/A,M47)</f>
        <v>89.009</v>
      </c>
      <c r="N68" s="246">
        <f t="shared" ref="N68:O68" si="11">IF(N47=0,#N/A,N47)</f>
        <v>78.787999999999997</v>
      </c>
      <c r="O68" s="246">
        <f t="shared" si="11"/>
        <v>82.058999999999997</v>
      </c>
      <c r="P68" s="246">
        <f>IF(P47=0,#N/A,P47)</f>
        <v>93.363</v>
      </c>
      <c r="Q68" s="244"/>
    </row>
    <row r="69" spans="1:17">
      <c r="A69" s="243"/>
      <c r="B69" s="244"/>
      <c r="C69" s="244"/>
      <c r="D69" s="245">
        <v>2017</v>
      </c>
      <c r="E69" s="246">
        <v>95.257000000000005</v>
      </c>
      <c r="F69" s="246">
        <v>83.662000000000006</v>
      </c>
      <c r="G69" s="246">
        <v>85.046000000000006</v>
      </c>
      <c r="H69" s="246">
        <v>73.14</v>
      </c>
      <c r="I69" s="246">
        <v>89.400999999999996</v>
      </c>
      <c r="J69" s="246">
        <v>79.716999999999999</v>
      </c>
      <c r="K69" s="246">
        <v>73.311999999999998</v>
      </c>
      <c r="L69" s="246">
        <v>94.100999999999999</v>
      </c>
      <c r="M69" s="246">
        <v>90.405000000000001</v>
      </c>
      <c r="N69" s="246">
        <v>92.361000000000004</v>
      </c>
      <c r="O69" s="246">
        <v>94.263000000000005</v>
      </c>
      <c r="P69" s="246">
        <v>95.100999999999999</v>
      </c>
      <c r="Q69" s="244"/>
    </row>
    <row r="70" spans="1:17">
      <c r="A70" s="243"/>
      <c r="B70" s="244"/>
      <c r="C70" s="244"/>
      <c r="D70" s="244"/>
      <c r="E70" s="244"/>
      <c r="F70" s="244"/>
      <c r="G70" s="244"/>
      <c r="H70" s="244"/>
      <c r="I70" s="244"/>
      <c r="J70" s="244"/>
      <c r="K70" s="244"/>
      <c r="L70" s="244"/>
      <c r="M70" s="244"/>
      <c r="N70" s="244"/>
      <c r="O70" s="244"/>
      <c r="P70" s="244"/>
      <c r="Q70" s="244"/>
    </row>
    <row r="71" spans="1:17">
      <c r="A71" s="243"/>
      <c r="B71" s="244"/>
      <c r="C71" s="244"/>
      <c r="D71" s="244"/>
      <c r="E71" s="244"/>
      <c r="F71" s="244"/>
      <c r="G71" s="244"/>
      <c r="H71" s="244"/>
      <c r="I71" s="244"/>
      <c r="J71" s="244"/>
      <c r="K71" s="244"/>
      <c r="L71" s="244"/>
      <c r="M71" s="244"/>
      <c r="N71" s="244"/>
      <c r="O71" s="244"/>
      <c r="P71" s="244"/>
      <c r="Q71" s="244"/>
    </row>
    <row r="72" spans="1:17">
      <c r="A72" s="243"/>
      <c r="B72" s="244"/>
      <c r="C72" s="244"/>
      <c r="D72" s="244"/>
      <c r="E72" s="244"/>
      <c r="F72" s="244"/>
      <c r="G72" s="244"/>
      <c r="H72" s="244"/>
      <c r="I72" s="244"/>
      <c r="J72" s="244"/>
      <c r="K72" s="244"/>
      <c r="L72" s="244"/>
      <c r="M72" s="244"/>
      <c r="N72" s="244"/>
      <c r="O72" s="244"/>
      <c r="P72" s="244"/>
      <c r="Q72" s="244"/>
    </row>
    <row r="73" spans="1:17">
      <c r="B73" s="187"/>
      <c r="C73" s="187"/>
      <c r="D73" s="187"/>
      <c r="E73" s="187"/>
      <c r="G73" s="187"/>
      <c r="H73" s="187"/>
      <c r="I73" s="187"/>
      <c r="J73" s="187"/>
      <c r="K73" s="187"/>
      <c r="L73" s="187"/>
      <c r="M73" s="187"/>
      <c r="N73" s="187"/>
      <c r="O73" s="187"/>
      <c r="P73" s="187"/>
      <c r="Q73" s="187"/>
    </row>
    <row r="74" spans="1:17">
      <c r="B74" s="187"/>
    </row>
    <row r="75" spans="1:17">
      <c r="B75" s="187"/>
    </row>
    <row r="99" spans="2:18">
      <c r="B99" s="187"/>
      <c r="C99" s="187"/>
      <c r="D99" s="202"/>
      <c r="E99" s="236"/>
      <c r="F99" s="236"/>
      <c r="G99" s="236"/>
      <c r="H99" s="236"/>
      <c r="I99" s="236"/>
      <c r="J99" s="236"/>
      <c r="K99" s="236"/>
      <c r="L99" s="236"/>
      <c r="M99" s="236"/>
      <c r="N99" s="236"/>
      <c r="O99" s="236"/>
      <c r="P99" s="236"/>
    </row>
    <row r="100" spans="2:18">
      <c r="B100" s="187"/>
      <c r="C100" s="187"/>
      <c r="D100" s="202"/>
      <c r="E100" s="236"/>
      <c r="F100" s="236"/>
      <c r="G100" s="236"/>
      <c r="H100" s="236"/>
      <c r="I100" s="236"/>
      <c r="J100" s="236"/>
      <c r="K100" s="236"/>
      <c r="L100" s="236"/>
      <c r="M100" s="236"/>
      <c r="N100" s="236"/>
      <c r="O100" s="236"/>
      <c r="P100" s="236"/>
    </row>
    <row r="101" spans="2:18">
      <c r="B101" s="187"/>
      <c r="C101" s="187"/>
      <c r="D101" s="202"/>
      <c r="E101" s="236"/>
      <c r="F101" s="236"/>
      <c r="G101" s="236"/>
      <c r="H101" s="236"/>
      <c r="I101" s="236"/>
      <c r="J101" s="236"/>
      <c r="K101" s="236"/>
      <c r="L101" s="236"/>
      <c r="M101" s="236"/>
      <c r="N101" s="236"/>
      <c r="O101" s="236"/>
      <c r="P101" s="236"/>
    </row>
    <row r="102" spans="2:18">
      <c r="B102" s="187"/>
      <c r="C102" s="187"/>
      <c r="D102" s="202"/>
      <c r="E102" s="236"/>
      <c r="F102" s="236"/>
      <c r="G102" s="236"/>
      <c r="H102" s="236"/>
      <c r="I102" s="236"/>
      <c r="J102" s="236"/>
      <c r="K102" s="236"/>
      <c r="L102" s="236"/>
      <c r="M102" s="236"/>
      <c r="N102" s="236"/>
      <c r="O102" s="236"/>
      <c r="P102" s="236"/>
    </row>
    <row r="103" spans="2:18">
      <c r="B103" s="187"/>
      <c r="C103" s="187"/>
      <c r="D103" s="202"/>
      <c r="E103" s="236"/>
      <c r="F103" s="236"/>
      <c r="G103" s="236"/>
      <c r="H103" s="236"/>
      <c r="I103" s="236"/>
      <c r="J103" s="236"/>
      <c r="K103" s="236"/>
      <c r="L103" s="236"/>
      <c r="M103" s="236"/>
      <c r="N103" s="236"/>
      <c r="O103" s="236"/>
      <c r="P103" s="236"/>
    </row>
    <row r="104" spans="2:18">
      <c r="B104" s="187"/>
      <c r="C104" s="187"/>
      <c r="D104" s="202"/>
      <c r="E104" s="237"/>
      <c r="F104" s="237"/>
      <c r="G104" s="237"/>
      <c r="H104" s="236"/>
      <c r="I104" s="236"/>
      <c r="J104" s="236"/>
      <c r="K104" s="236"/>
      <c r="L104" s="236"/>
      <c r="M104" s="236"/>
      <c r="N104" s="236"/>
      <c r="O104" s="236"/>
      <c r="P104" s="236"/>
      <c r="Q104" s="169"/>
    </row>
    <row r="105" spans="2:18">
      <c r="B105" s="187"/>
      <c r="C105" s="187"/>
      <c r="D105" s="202"/>
      <c r="E105" s="236"/>
      <c r="F105" s="236"/>
      <c r="G105" s="236"/>
      <c r="H105" s="236"/>
      <c r="I105" s="236"/>
      <c r="J105" s="236"/>
      <c r="K105" s="236"/>
      <c r="L105" s="236"/>
      <c r="M105" s="236"/>
      <c r="N105" s="236"/>
      <c r="O105" s="236"/>
      <c r="P105" s="236"/>
    </row>
    <row r="106" spans="2:18">
      <c r="B106" s="187"/>
      <c r="C106" s="187"/>
      <c r="D106" s="202"/>
      <c r="E106" s="236"/>
      <c r="F106" s="236"/>
      <c r="G106" s="236"/>
      <c r="H106" s="236"/>
      <c r="I106" s="236"/>
      <c r="J106" s="236"/>
      <c r="K106" s="236"/>
      <c r="L106" s="236"/>
      <c r="M106" s="236"/>
      <c r="N106" s="236"/>
      <c r="O106" s="236"/>
      <c r="P106" s="236"/>
      <c r="R106" s="238"/>
    </row>
    <row r="112" spans="2:18">
      <c r="D112" s="187"/>
    </row>
  </sheetData>
  <mergeCells count="21">
    <mergeCell ref="E12:E13"/>
    <mergeCell ref="F12:F13"/>
    <mergeCell ref="G12:G13"/>
    <mergeCell ref="H12:H13"/>
    <mergeCell ref="I12:I13"/>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B12:D15"/>
  </mergeCells>
  <pageMargins left="0.7" right="0.7" top="0.78740157499999996" bottom="0.78740157499999996" header="0.3" footer="0.3"/>
  <pageSetup paperSize="9" scale="7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zoomScale="90" zoomScaleNormal="90" workbookViewId="0">
      <selection activeCell="S25" sqref="S25"/>
    </sheetView>
  </sheetViews>
  <sheetFormatPr baseColWidth="10" defaultRowHeight="12.75"/>
  <cols>
    <col min="1" max="3" width="11.42578125" style="1"/>
    <col min="4" max="4" width="35.5703125" style="1" customWidth="1"/>
    <col min="5" max="5" width="7.140625" style="1" customWidth="1"/>
    <col min="6" max="8" width="5.5703125" style="1" bestFit="1" customWidth="1"/>
    <col min="9" max="9" width="6.140625" style="1" bestFit="1" customWidth="1"/>
    <col min="10" max="10" width="6.5703125" style="1" customWidth="1"/>
    <col min="11" max="11" width="6.42578125" style="1" customWidth="1"/>
    <col min="12" max="12" width="5.5703125" style="1" customWidth="1"/>
    <col min="13" max="13" width="6" style="1" customWidth="1"/>
    <col min="14" max="14" width="6.28515625" style="1" customWidth="1"/>
    <col min="15" max="15" width="6" style="1" customWidth="1"/>
    <col min="16" max="16" width="7.28515625" style="1" customWidth="1"/>
    <col min="17" max="17" width="11.28515625" style="1" bestFit="1" customWidth="1"/>
    <col min="18" max="16384" width="11.42578125" style="1"/>
  </cols>
  <sheetData>
    <row r="1" spans="2:18">
      <c r="D1" s="50"/>
      <c r="E1" s="50"/>
      <c r="F1" s="51"/>
      <c r="G1" s="52"/>
      <c r="H1" s="52"/>
      <c r="I1" s="52"/>
      <c r="J1" s="52"/>
      <c r="K1" s="52"/>
      <c r="L1" s="51"/>
      <c r="M1" s="50"/>
      <c r="N1" s="50"/>
      <c r="O1" s="50"/>
      <c r="P1" s="50"/>
      <c r="Q1" s="51"/>
      <c r="R1" s="51"/>
    </row>
    <row r="2" spans="2:18">
      <c r="D2" s="50"/>
      <c r="E2" s="50"/>
      <c r="F2" s="51"/>
      <c r="G2" s="52"/>
      <c r="H2" s="52"/>
      <c r="I2" s="52"/>
      <c r="J2" s="52"/>
      <c r="K2" s="52"/>
      <c r="L2" s="51"/>
      <c r="M2" s="50"/>
      <c r="N2" s="50"/>
      <c r="O2" s="50"/>
      <c r="P2" s="50"/>
      <c r="Q2" s="51"/>
      <c r="R2" s="51"/>
    </row>
    <row r="3" spans="2:18">
      <c r="D3" s="50"/>
      <c r="E3" s="50"/>
      <c r="F3" s="51"/>
      <c r="G3" s="52"/>
      <c r="H3" s="52"/>
      <c r="I3" s="52"/>
      <c r="J3" s="52"/>
      <c r="K3" s="52"/>
      <c r="L3" s="51"/>
      <c r="M3" s="50"/>
      <c r="N3" s="50"/>
      <c r="O3" s="50"/>
      <c r="P3" s="50"/>
      <c r="Q3" s="51"/>
      <c r="R3" s="51"/>
    </row>
    <row r="4" spans="2:18">
      <c r="D4" s="50"/>
      <c r="E4" s="50"/>
      <c r="F4" s="51"/>
      <c r="G4" s="52"/>
      <c r="H4" s="52"/>
      <c r="I4" s="71"/>
      <c r="J4" s="71"/>
      <c r="K4" s="52"/>
      <c r="L4" s="51"/>
      <c r="M4" s="50"/>
      <c r="N4" s="50"/>
      <c r="O4" s="50"/>
      <c r="P4" s="50"/>
      <c r="Q4" s="51"/>
      <c r="R4" s="51"/>
    </row>
    <row r="5" spans="2:18">
      <c r="D5" s="50"/>
      <c r="F5" s="51"/>
      <c r="G5" s="52"/>
      <c r="I5" s="62"/>
      <c r="J5" s="50"/>
      <c r="K5" s="52"/>
      <c r="L5" s="51"/>
      <c r="M5" s="50"/>
      <c r="N5" s="50"/>
      <c r="O5" s="50"/>
      <c r="P5" s="50"/>
      <c r="Q5" s="51"/>
      <c r="R5" s="51"/>
    </row>
    <row r="6" spans="2:18">
      <c r="D6" s="50"/>
      <c r="E6" s="146"/>
      <c r="F6" s="51"/>
      <c r="G6" s="52"/>
      <c r="I6" s="52"/>
      <c r="J6" s="52"/>
      <c r="K6" s="52"/>
      <c r="L6" s="51"/>
      <c r="M6" s="50"/>
      <c r="N6" s="50"/>
      <c r="O6" s="50"/>
      <c r="P6" s="50"/>
      <c r="Q6" s="51"/>
      <c r="R6" s="51"/>
    </row>
    <row r="7" spans="2:18" ht="15.75" customHeight="1">
      <c r="C7" s="71"/>
      <c r="D7" s="50"/>
      <c r="E7" s="50"/>
      <c r="F7" s="50"/>
      <c r="G7" s="50"/>
      <c r="H7" s="53"/>
      <c r="I7" s="50"/>
      <c r="J7" s="50"/>
      <c r="K7" s="50"/>
      <c r="L7" s="50"/>
      <c r="M7" s="50"/>
      <c r="O7" s="50"/>
      <c r="R7" s="51"/>
    </row>
    <row r="8" spans="2:18" ht="15.75" customHeight="1">
      <c r="H8" s="46" t="s">
        <v>39</v>
      </c>
      <c r="I8" s="46"/>
    </row>
    <row r="9" spans="2:18" ht="15.75" customHeight="1">
      <c r="B9" s="1" t="s">
        <v>73</v>
      </c>
      <c r="H9" s="45" t="s">
        <v>23</v>
      </c>
      <c r="I9" s="45"/>
      <c r="Q9" s="69" t="s">
        <v>30</v>
      </c>
    </row>
    <row r="10" spans="2:18" ht="6.75" customHeight="1"/>
    <row r="11" spans="2:18" ht="3" customHeight="1" thickBot="1"/>
    <row r="12" spans="2:18" ht="12.75" customHeight="1">
      <c r="B12" s="396" t="s">
        <v>22</v>
      </c>
      <c r="C12" s="397"/>
      <c r="D12" s="398"/>
      <c r="E12" s="394" t="s">
        <v>21</v>
      </c>
      <c r="F12" s="394" t="s">
        <v>20</v>
      </c>
      <c r="G12" s="394" t="s">
        <v>19</v>
      </c>
      <c r="H12" s="394" t="s">
        <v>18</v>
      </c>
      <c r="I12" s="394" t="s">
        <v>17</v>
      </c>
      <c r="J12" s="384" t="s">
        <v>16</v>
      </c>
      <c r="K12" s="394" t="s">
        <v>15</v>
      </c>
      <c r="L12" s="394" t="s">
        <v>14</v>
      </c>
      <c r="M12" s="394" t="s">
        <v>13</v>
      </c>
      <c r="N12" s="394" t="s">
        <v>12</v>
      </c>
      <c r="O12" s="394" t="s">
        <v>11</v>
      </c>
      <c r="P12" s="384" t="s">
        <v>10</v>
      </c>
      <c r="Q12" s="389" t="s">
        <v>40</v>
      </c>
    </row>
    <row r="13" spans="2:18">
      <c r="B13" s="399"/>
      <c r="C13" s="400"/>
      <c r="D13" s="401"/>
      <c r="E13" s="395"/>
      <c r="F13" s="395"/>
      <c r="G13" s="395"/>
      <c r="H13" s="395"/>
      <c r="I13" s="395"/>
      <c r="J13" s="385"/>
      <c r="K13" s="395"/>
      <c r="L13" s="395"/>
      <c r="M13" s="395"/>
      <c r="N13" s="395"/>
      <c r="O13" s="395"/>
      <c r="P13" s="385"/>
      <c r="Q13" s="390"/>
    </row>
    <row r="14" spans="2:18" ht="14.25">
      <c r="B14" s="399"/>
      <c r="C14" s="400"/>
      <c r="D14" s="401"/>
      <c r="E14" s="44" t="s">
        <v>9</v>
      </c>
      <c r="F14" s="43"/>
      <c r="G14" s="43"/>
      <c r="H14" s="43"/>
      <c r="I14" s="43"/>
      <c r="J14" s="43"/>
      <c r="K14" s="43"/>
      <c r="L14" s="43"/>
      <c r="M14" s="43"/>
      <c r="N14" s="43"/>
      <c r="O14" s="43"/>
      <c r="P14" s="43"/>
      <c r="Q14" s="48"/>
    </row>
    <row r="15" spans="2:18" ht="15">
      <c r="B15" s="402"/>
      <c r="C15" s="403"/>
      <c r="D15" s="404"/>
      <c r="E15" s="49" t="s">
        <v>24</v>
      </c>
      <c r="F15" s="43"/>
      <c r="G15" s="43"/>
      <c r="H15" s="43"/>
      <c r="I15" s="43"/>
      <c r="J15" s="43"/>
      <c r="K15" s="43"/>
      <c r="L15" s="43"/>
      <c r="M15" s="43"/>
      <c r="N15" s="43"/>
      <c r="O15" s="43"/>
      <c r="P15" s="43"/>
      <c r="Q15" s="42"/>
    </row>
    <row r="16" spans="2:18" ht="3" customHeight="1">
      <c r="B16" s="152"/>
      <c r="C16" s="153"/>
      <c r="D16" s="154"/>
      <c r="E16" s="37"/>
      <c r="F16" s="36"/>
      <c r="G16" s="36"/>
      <c r="H16" s="36"/>
      <c r="I16" s="36"/>
      <c r="J16" s="36"/>
      <c r="K16" s="36"/>
      <c r="L16" s="36"/>
      <c r="M16" s="36"/>
      <c r="N16" s="36"/>
      <c r="O16" s="36"/>
      <c r="P16" s="36"/>
      <c r="Q16" s="38"/>
    </row>
    <row r="17" spans="2:18">
      <c r="B17" s="381" t="s">
        <v>8</v>
      </c>
      <c r="C17" s="382"/>
      <c r="D17" s="383"/>
      <c r="E17" s="37"/>
      <c r="F17" s="36"/>
      <c r="G17" s="36"/>
      <c r="H17" s="36"/>
      <c r="I17" s="36"/>
      <c r="J17" s="36"/>
      <c r="K17" s="36"/>
      <c r="L17" s="36"/>
      <c r="M17" s="36"/>
      <c r="N17" s="36"/>
      <c r="O17" s="36"/>
      <c r="P17" s="36"/>
      <c r="Q17" s="35"/>
    </row>
    <row r="18" spans="2:18" ht="3" customHeight="1">
      <c r="B18" s="8"/>
      <c r="C18" s="17"/>
      <c r="D18" s="7"/>
      <c r="E18" s="2"/>
      <c r="F18" s="2"/>
      <c r="G18" s="2"/>
      <c r="H18" s="2"/>
      <c r="I18" s="2"/>
      <c r="J18" s="2"/>
      <c r="K18" s="2"/>
      <c r="L18" s="2"/>
      <c r="M18" s="2"/>
      <c r="N18" s="2"/>
      <c r="O18" s="2"/>
      <c r="P18" s="2"/>
      <c r="Q18" s="34"/>
    </row>
    <row r="19" spans="2:18">
      <c r="B19" s="8" t="s">
        <v>7</v>
      </c>
      <c r="C19" s="2"/>
      <c r="D19" s="33"/>
      <c r="E19" s="31"/>
      <c r="F19" s="31"/>
      <c r="G19" s="31"/>
      <c r="H19" s="31"/>
      <c r="I19" s="31"/>
      <c r="J19" s="31"/>
      <c r="K19" s="31"/>
      <c r="L19" s="31"/>
      <c r="M19" s="31"/>
      <c r="N19" s="31"/>
      <c r="O19" s="31"/>
      <c r="P19" s="31"/>
      <c r="Q19" s="14"/>
    </row>
    <row r="20" spans="2:18" ht="12.75" customHeight="1">
      <c r="B20" s="32" t="s">
        <v>25</v>
      </c>
      <c r="C20" s="29"/>
      <c r="D20" s="28"/>
      <c r="E20" s="67">
        <v>77.867000000000004</v>
      </c>
      <c r="F20" s="67">
        <v>61.642000000000003</v>
      </c>
      <c r="G20" s="140">
        <v>70.847999999999999</v>
      </c>
      <c r="H20" s="140">
        <v>74.194000000000003</v>
      </c>
      <c r="I20" s="27">
        <v>69.412000000000006</v>
      </c>
      <c r="J20" s="27">
        <v>58.375</v>
      </c>
      <c r="K20" s="58">
        <v>75.643000000000001</v>
      </c>
      <c r="L20" s="27">
        <v>74.744</v>
      </c>
      <c r="M20" s="140">
        <v>73.06</v>
      </c>
      <c r="N20" s="27">
        <v>73.796000000000006</v>
      </c>
      <c r="O20" s="27">
        <v>67.128</v>
      </c>
      <c r="P20" s="27">
        <v>92.52</v>
      </c>
      <c r="Q20" s="151">
        <v>869.22900000000016</v>
      </c>
      <c r="R20" s="59"/>
    </row>
    <row r="21" spans="2:18" ht="15" customHeight="1">
      <c r="B21" s="30" t="s">
        <v>27</v>
      </c>
      <c r="C21" s="29"/>
      <c r="D21" s="28"/>
      <c r="E21" s="63">
        <v>49.851999999999997</v>
      </c>
      <c r="F21" s="63">
        <v>35.491999999999997</v>
      </c>
      <c r="G21" s="141">
        <v>41.914000000000001</v>
      </c>
      <c r="H21" s="141">
        <v>47.973999999999997</v>
      </c>
      <c r="I21" s="141">
        <v>48.854999999999997</v>
      </c>
      <c r="J21" s="141">
        <v>36.506999999999998</v>
      </c>
      <c r="K21" s="141">
        <v>55.033999999999999</v>
      </c>
      <c r="L21" s="141">
        <v>54.813000000000002</v>
      </c>
      <c r="M21" s="141">
        <v>51.430999999999997</v>
      </c>
      <c r="N21" s="141">
        <v>48.301000000000002</v>
      </c>
      <c r="O21" s="141">
        <v>42.890999999999998</v>
      </c>
      <c r="P21" s="141">
        <v>52.397000000000006</v>
      </c>
      <c r="Q21" s="151">
        <v>565.46100000000001</v>
      </c>
      <c r="R21" s="59"/>
    </row>
    <row r="22" spans="2:18" ht="12.75" customHeight="1">
      <c r="B22" s="8"/>
      <c r="C22" s="2"/>
      <c r="D22" s="7"/>
      <c r="E22" s="66"/>
      <c r="F22" s="66"/>
      <c r="G22" s="66"/>
      <c r="H22" s="66"/>
      <c r="I22" s="66"/>
      <c r="J22" s="66"/>
      <c r="K22" s="66"/>
      <c r="L22" s="66"/>
      <c r="M22" s="66"/>
      <c r="N22" s="66"/>
      <c r="O22" s="66"/>
      <c r="Q22" s="151"/>
      <c r="R22" s="59"/>
    </row>
    <row r="23" spans="2:18">
      <c r="B23" s="391" t="s">
        <v>6</v>
      </c>
      <c r="C23" s="392"/>
      <c r="D23" s="393"/>
      <c r="E23" s="67">
        <v>48.356999999999999</v>
      </c>
      <c r="F23" s="67">
        <v>44.363999999999997</v>
      </c>
      <c r="G23" s="67">
        <v>44.465000000000003</v>
      </c>
      <c r="H23" s="67">
        <v>46.691000000000003</v>
      </c>
      <c r="I23" s="67">
        <v>46.798000000000002</v>
      </c>
      <c r="J23" s="67">
        <v>36.630000000000003</v>
      </c>
      <c r="K23" s="67">
        <v>46.805</v>
      </c>
      <c r="L23" s="67">
        <v>44.326000000000001</v>
      </c>
      <c r="M23" s="67">
        <v>45.633000000000003</v>
      </c>
      <c r="N23" s="67">
        <v>47.408999999999999</v>
      </c>
      <c r="O23" s="67">
        <v>47.149000000000001</v>
      </c>
      <c r="P23" s="67">
        <v>56.506999999999998</v>
      </c>
      <c r="Q23" s="151">
        <v>555.13400000000001</v>
      </c>
      <c r="R23" s="59"/>
    </row>
    <row r="24" spans="2:18" ht="15" customHeight="1">
      <c r="B24" s="18" t="s">
        <v>27</v>
      </c>
      <c r="C24" s="17"/>
      <c r="D24" s="16"/>
      <c r="E24" s="63">
        <v>30.238</v>
      </c>
      <c r="F24" s="63">
        <v>29.861000000000001</v>
      </c>
      <c r="G24" s="63">
        <v>29.48</v>
      </c>
      <c r="H24" s="63">
        <v>32.536000000000001</v>
      </c>
      <c r="I24" s="63">
        <v>31.108000000000001</v>
      </c>
      <c r="J24" s="63">
        <v>25.992999999999999</v>
      </c>
      <c r="K24" s="141">
        <v>30.693000000000001</v>
      </c>
      <c r="L24" s="141">
        <v>29.024999999999999</v>
      </c>
      <c r="M24" s="141">
        <v>30.645</v>
      </c>
      <c r="N24" s="63">
        <v>31.835000000000001</v>
      </c>
      <c r="O24" s="63">
        <v>30.445</v>
      </c>
      <c r="P24" s="63">
        <v>28.126999999999999</v>
      </c>
      <c r="Q24" s="151">
        <v>359.98599999999999</v>
      </c>
      <c r="R24" s="59"/>
    </row>
    <row r="25" spans="2:18" ht="15" customHeight="1">
      <c r="B25" s="18"/>
      <c r="C25" s="17"/>
      <c r="D25" s="16"/>
      <c r="E25" s="50"/>
      <c r="F25" s="50"/>
      <c r="G25" s="50"/>
      <c r="H25" s="50"/>
      <c r="I25" s="50"/>
      <c r="J25" s="50"/>
      <c r="K25" s="50"/>
      <c r="L25" s="50"/>
      <c r="M25" s="50"/>
      <c r="N25" s="63"/>
      <c r="O25" s="63"/>
      <c r="P25" s="63"/>
      <c r="Q25" s="151"/>
      <c r="R25" s="59"/>
    </row>
    <row r="26" spans="2:18" ht="12.75" customHeight="1">
      <c r="B26" s="386" t="s">
        <v>1</v>
      </c>
      <c r="C26" s="387"/>
      <c r="D26" s="388"/>
      <c r="E26" s="65">
        <v>93.501999999999995</v>
      </c>
      <c r="F26" s="65">
        <v>88.897000000000006</v>
      </c>
      <c r="G26" s="65">
        <v>81.834000000000003</v>
      </c>
      <c r="H26" s="65">
        <v>73.135999999999996</v>
      </c>
      <c r="I26" s="65">
        <v>81.05</v>
      </c>
      <c r="J26" s="65">
        <v>68.626999999999995</v>
      </c>
      <c r="K26" s="65">
        <v>69.956999999999994</v>
      </c>
      <c r="L26" s="65">
        <v>82.085999999999999</v>
      </c>
      <c r="M26" s="65">
        <v>24.446000000000002</v>
      </c>
      <c r="N26" s="65">
        <v>31.088000000000001</v>
      </c>
      <c r="O26" s="65">
        <v>31.576000000000001</v>
      </c>
      <c r="P26" s="65">
        <v>28.57</v>
      </c>
      <c r="Q26" s="157">
        <v>754.76900000000012</v>
      </c>
      <c r="R26" s="59"/>
    </row>
    <row r="27" spans="2:18" ht="13.5">
      <c r="B27" s="25" t="s">
        <v>27</v>
      </c>
      <c r="C27" s="2"/>
      <c r="D27" s="7"/>
      <c r="E27" s="155">
        <v>23.036000000000001</v>
      </c>
      <c r="F27" s="155">
        <v>22.96</v>
      </c>
      <c r="G27" s="155">
        <v>26.364000000000001</v>
      </c>
      <c r="H27" s="155">
        <v>25.341000000000001</v>
      </c>
      <c r="I27" s="155">
        <v>25.486000000000001</v>
      </c>
      <c r="J27" s="155">
        <v>25.542000000000002</v>
      </c>
      <c r="K27" s="155">
        <v>26.228999999999999</v>
      </c>
      <c r="L27" s="155">
        <v>23.719000000000001</v>
      </c>
      <c r="M27" s="155">
        <v>20.678999999999998</v>
      </c>
      <c r="N27" s="155">
        <v>28.071000000000002</v>
      </c>
      <c r="O27" s="155">
        <v>27.768000000000001</v>
      </c>
      <c r="P27" s="155">
        <v>24.548999999999999</v>
      </c>
      <c r="Q27" s="157">
        <v>299.74399999999991</v>
      </c>
      <c r="R27" s="59"/>
    </row>
    <row r="28" spans="2:18" ht="13.5">
      <c r="B28" s="22"/>
      <c r="C28" s="21"/>
      <c r="D28" s="20"/>
      <c r="E28" s="66"/>
      <c r="F28" s="66"/>
      <c r="G28" s="66"/>
      <c r="H28" s="66"/>
      <c r="I28" s="66"/>
      <c r="J28" s="66"/>
      <c r="K28" s="66"/>
      <c r="L28" s="66"/>
      <c r="M28" s="66"/>
      <c r="N28" s="66"/>
      <c r="O28" s="66"/>
      <c r="P28" s="66"/>
      <c r="Q28" s="157"/>
      <c r="R28" s="59"/>
    </row>
    <row r="29" spans="2:18" ht="13.5">
      <c r="B29" s="378" t="s">
        <v>5</v>
      </c>
      <c r="C29" s="379"/>
      <c r="D29" s="380"/>
      <c r="E29" s="50"/>
      <c r="F29" s="50"/>
      <c r="G29" s="50"/>
      <c r="H29" s="50"/>
      <c r="I29" s="50"/>
      <c r="J29" s="50"/>
      <c r="K29" s="50"/>
      <c r="L29" s="50"/>
      <c r="M29" s="50"/>
      <c r="N29" s="66"/>
      <c r="O29" s="66"/>
      <c r="P29" s="66"/>
      <c r="Q29" s="157"/>
      <c r="R29" s="59"/>
    </row>
    <row r="30" spans="2:18" ht="3.75" customHeight="1">
      <c r="B30" s="8"/>
      <c r="C30" s="26"/>
      <c r="D30" s="7"/>
      <c r="E30" s="50"/>
      <c r="F30" s="50"/>
      <c r="G30" s="50"/>
      <c r="H30" s="50"/>
      <c r="I30" s="50"/>
      <c r="J30" s="50"/>
      <c r="K30" s="50"/>
      <c r="L30" s="50"/>
      <c r="M30" s="50"/>
      <c r="N30" s="66"/>
      <c r="O30" s="66"/>
      <c r="P30" s="66"/>
      <c r="Q30" s="157"/>
      <c r="R30" s="59"/>
    </row>
    <row r="31" spans="2:18" ht="12.75" customHeight="1">
      <c r="B31" s="8" t="s">
        <v>2</v>
      </c>
      <c r="C31" s="26"/>
      <c r="D31" s="7"/>
      <c r="E31" s="67">
        <v>2.99</v>
      </c>
      <c r="F31" s="67">
        <v>2.3069999999999999</v>
      </c>
      <c r="G31" s="67">
        <v>3.6480000000000001</v>
      </c>
      <c r="H31" s="67">
        <v>2.3079999999999998</v>
      </c>
      <c r="I31" s="67">
        <v>3.9729999999999999</v>
      </c>
      <c r="J31" s="67">
        <v>1.861</v>
      </c>
      <c r="K31" s="67">
        <v>2.9489999999999998</v>
      </c>
      <c r="L31" s="67">
        <v>3.6859999999999999</v>
      </c>
      <c r="M31" s="67">
        <v>3.0030000000000001</v>
      </c>
      <c r="N31" s="67">
        <v>3.206</v>
      </c>
      <c r="O31" s="67">
        <v>2.4350000000000001</v>
      </c>
      <c r="P31" s="67">
        <v>10.945</v>
      </c>
      <c r="Q31" s="151">
        <v>43.311</v>
      </c>
      <c r="R31" s="59"/>
    </row>
    <row r="32" spans="2:18" ht="12.75" customHeight="1">
      <c r="B32" s="8" t="s">
        <v>42</v>
      </c>
      <c r="C32" s="26"/>
      <c r="D32" s="7"/>
      <c r="E32" s="63">
        <v>1.486</v>
      </c>
      <c r="F32" s="63">
        <v>0.91300000000000003</v>
      </c>
      <c r="G32" s="63" t="s">
        <v>0</v>
      </c>
      <c r="H32" s="63">
        <v>1.014</v>
      </c>
      <c r="I32" s="63">
        <v>1.1279999999999999</v>
      </c>
      <c r="J32" s="63">
        <v>1.02</v>
      </c>
      <c r="K32" s="63">
        <v>1.0109999999999999</v>
      </c>
      <c r="L32" s="63">
        <v>0.88200000000000001</v>
      </c>
      <c r="M32" s="63">
        <v>1.1060000000000001</v>
      </c>
      <c r="N32" s="63">
        <v>1.506</v>
      </c>
      <c r="O32" s="63">
        <v>0.79600000000000004</v>
      </c>
      <c r="P32" s="63">
        <v>6.875</v>
      </c>
      <c r="Q32" s="151">
        <v>17.737000000000002</v>
      </c>
      <c r="R32" s="59"/>
    </row>
    <row r="33" spans="1:21" ht="12.75" customHeight="1">
      <c r="B33" s="8"/>
      <c r="C33" s="26"/>
      <c r="D33" s="7"/>
      <c r="E33" s="66"/>
      <c r="F33" s="66"/>
      <c r="G33" s="66"/>
      <c r="H33" s="66"/>
      <c r="I33" s="66"/>
      <c r="J33" s="66"/>
      <c r="K33" s="66"/>
      <c r="L33" s="66"/>
      <c r="M33" s="66"/>
      <c r="N33" s="66"/>
      <c r="O33" s="66"/>
      <c r="P33" s="66"/>
      <c r="Q33" s="151"/>
      <c r="R33" s="59"/>
    </row>
    <row r="34" spans="1:21" ht="15.75" customHeight="1">
      <c r="B34" s="25" t="s">
        <v>1</v>
      </c>
      <c r="C34" s="24"/>
      <c r="D34" s="23"/>
      <c r="E34" s="65" t="s">
        <v>0</v>
      </c>
      <c r="F34" s="65" t="s">
        <v>0</v>
      </c>
      <c r="G34" s="65" t="s">
        <v>0</v>
      </c>
      <c r="H34" s="65" t="s">
        <v>0</v>
      </c>
      <c r="I34" s="65" t="s">
        <v>0</v>
      </c>
      <c r="J34" s="65" t="s">
        <v>0</v>
      </c>
      <c r="K34" s="65" t="s">
        <v>0</v>
      </c>
      <c r="L34" s="65" t="s">
        <v>0</v>
      </c>
      <c r="M34" s="65" t="s">
        <v>0</v>
      </c>
      <c r="N34" s="65" t="s">
        <v>0</v>
      </c>
      <c r="O34" s="65" t="s">
        <v>0</v>
      </c>
      <c r="P34" s="65" t="s">
        <v>0</v>
      </c>
      <c r="Q34" s="151" t="s">
        <v>0</v>
      </c>
      <c r="R34" s="59"/>
    </row>
    <row r="35" spans="1:21">
      <c r="B35" s="25" t="s">
        <v>27</v>
      </c>
      <c r="C35" s="24"/>
      <c r="D35" s="23"/>
      <c r="E35" s="68" t="s">
        <v>0</v>
      </c>
      <c r="F35" s="66" t="s">
        <v>0</v>
      </c>
      <c r="G35" s="66" t="s">
        <v>0</v>
      </c>
      <c r="H35" s="66" t="s">
        <v>0</v>
      </c>
      <c r="I35" s="66" t="s">
        <v>0</v>
      </c>
      <c r="J35" s="66" t="s">
        <v>0</v>
      </c>
      <c r="K35" s="66" t="s">
        <v>0</v>
      </c>
      <c r="L35" s="66" t="s">
        <v>0</v>
      </c>
      <c r="M35" s="66" t="s">
        <v>0</v>
      </c>
      <c r="N35" s="66" t="s">
        <v>0</v>
      </c>
      <c r="O35" s="66" t="s">
        <v>0</v>
      </c>
      <c r="P35" s="66" t="s">
        <v>0</v>
      </c>
      <c r="Q35" s="150" t="s">
        <v>0</v>
      </c>
      <c r="R35" s="59"/>
    </row>
    <row r="36" spans="1:21">
      <c r="B36" s="8"/>
      <c r="C36" s="2"/>
      <c r="D36" s="7"/>
      <c r="E36" s="66"/>
      <c r="F36" s="66"/>
      <c r="G36" s="66"/>
      <c r="H36" s="66"/>
      <c r="I36" s="66"/>
      <c r="J36" s="66"/>
      <c r="K36" s="66"/>
      <c r="L36" s="66"/>
      <c r="M36" s="66"/>
      <c r="N36" s="66"/>
      <c r="O36" s="66"/>
      <c r="P36" s="66"/>
      <c r="Q36" s="151"/>
      <c r="R36" s="59"/>
    </row>
    <row r="37" spans="1:21" ht="12.75" customHeight="1">
      <c r="B37" s="378" t="s">
        <v>74</v>
      </c>
      <c r="C37" s="379"/>
      <c r="D37" s="380"/>
      <c r="E37" s="66"/>
      <c r="F37" s="66"/>
      <c r="G37" s="66"/>
      <c r="H37" s="66"/>
      <c r="I37" s="66"/>
      <c r="J37" s="66"/>
      <c r="K37" s="66"/>
      <c r="L37" s="50"/>
      <c r="M37" s="66"/>
      <c r="N37" s="50"/>
      <c r="O37" s="50"/>
      <c r="P37" s="66"/>
      <c r="Q37" s="151"/>
      <c r="R37" s="59"/>
    </row>
    <row r="38" spans="1:21" ht="3.75" customHeight="1">
      <c r="B38" s="8"/>
      <c r="C38" s="19"/>
      <c r="D38" s="7"/>
      <c r="E38" s="66"/>
      <c r="F38" s="66"/>
      <c r="G38" s="66"/>
      <c r="H38" s="66"/>
      <c r="I38" s="66"/>
      <c r="J38" s="66"/>
      <c r="K38" s="66"/>
      <c r="L38" s="66"/>
      <c r="M38" s="66"/>
      <c r="N38" s="50"/>
      <c r="O38" s="50"/>
      <c r="P38" s="66"/>
      <c r="Q38" s="151"/>
      <c r="R38" s="59"/>
    </row>
    <row r="39" spans="1:21">
      <c r="B39" s="8" t="s">
        <v>2</v>
      </c>
      <c r="C39" s="2"/>
      <c r="D39" s="7"/>
      <c r="E39" s="67">
        <v>59.537999999999997</v>
      </c>
      <c r="F39" s="67">
        <v>55.935000000000002</v>
      </c>
      <c r="G39" s="67">
        <v>53.404000000000003</v>
      </c>
      <c r="H39" s="67">
        <v>39.292000000000002</v>
      </c>
      <c r="I39" s="67">
        <v>55.2</v>
      </c>
      <c r="J39" s="67">
        <v>31.9</v>
      </c>
      <c r="K39" s="67">
        <v>52.579000000000001</v>
      </c>
      <c r="L39" s="67">
        <v>43.686999999999998</v>
      </c>
      <c r="M39" s="67">
        <v>54.389000000000003</v>
      </c>
      <c r="N39" s="67">
        <v>41.784999999999997</v>
      </c>
      <c r="O39" s="67">
        <v>40.835999999999999</v>
      </c>
      <c r="P39" s="67">
        <v>45.680999999999997</v>
      </c>
      <c r="Q39" s="151">
        <v>574.22600000000011</v>
      </c>
      <c r="R39" s="59"/>
    </row>
    <row r="40" spans="1:21">
      <c r="B40" s="8" t="s">
        <v>27</v>
      </c>
      <c r="C40" s="2"/>
      <c r="D40" s="7"/>
      <c r="E40" s="63">
        <v>40.947000000000003</v>
      </c>
      <c r="F40" s="63">
        <v>40.662999999999997</v>
      </c>
      <c r="G40" s="63">
        <v>34.073</v>
      </c>
      <c r="H40" s="63">
        <v>19.876999999999999</v>
      </c>
      <c r="I40" s="63">
        <v>40.159999999999997</v>
      </c>
      <c r="J40" s="63">
        <v>14.254</v>
      </c>
      <c r="K40" s="63">
        <v>30.989000000000001</v>
      </c>
      <c r="L40" s="64">
        <v>27.37</v>
      </c>
      <c r="M40" s="64">
        <v>33.335999999999999</v>
      </c>
      <c r="N40" s="64">
        <v>22.309000000000001</v>
      </c>
      <c r="O40" s="64">
        <v>25.696999999999999</v>
      </c>
      <c r="P40" s="64">
        <v>32.554000000000002</v>
      </c>
      <c r="Q40" s="151">
        <v>362.22900000000004</v>
      </c>
      <c r="R40" s="59"/>
      <c r="T40" s="50"/>
      <c r="U40" s="50"/>
    </row>
    <row r="41" spans="1:21">
      <c r="B41" s="8"/>
      <c r="C41" s="2"/>
      <c r="D41" s="7"/>
      <c r="E41" s="66"/>
      <c r="F41" s="66"/>
      <c r="G41" s="66"/>
      <c r="H41" s="66"/>
      <c r="I41" s="66"/>
      <c r="J41" s="66"/>
      <c r="K41" s="66"/>
      <c r="L41" s="50"/>
      <c r="M41" s="50"/>
      <c r="N41" s="156"/>
      <c r="O41" s="156"/>
      <c r="P41" s="66"/>
      <c r="Q41" s="150"/>
      <c r="R41" s="59"/>
    </row>
    <row r="42" spans="1:21" ht="12.75" customHeight="1">
      <c r="B42" s="386" t="s">
        <v>1</v>
      </c>
      <c r="C42" s="387"/>
      <c r="D42" s="388"/>
      <c r="E42" s="65">
        <v>51.512999999999998</v>
      </c>
      <c r="F42" s="65">
        <v>41.39</v>
      </c>
      <c r="G42" s="65">
        <v>57.274000000000001</v>
      </c>
      <c r="H42" s="65">
        <v>33.000999999999998</v>
      </c>
      <c r="I42" s="65">
        <v>40.508000000000003</v>
      </c>
      <c r="J42" s="65">
        <v>45.878999999999998</v>
      </c>
      <c r="K42" s="65">
        <v>42.045000000000002</v>
      </c>
      <c r="L42" s="147">
        <v>38.642000000000003</v>
      </c>
      <c r="M42" s="65">
        <v>31.658000000000001</v>
      </c>
      <c r="N42" s="65">
        <v>43.021999999999998</v>
      </c>
      <c r="O42" s="65">
        <v>55.244999999999997</v>
      </c>
      <c r="P42" s="65">
        <v>46.671999999999997</v>
      </c>
      <c r="Q42" s="157">
        <v>526.84900000000005</v>
      </c>
      <c r="R42" s="59"/>
      <c r="S42" s="50"/>
    </row>
    <row r="43" spans="1:21" ht="12.75" customHeight="1">
      <c r="B43" s="13" t="s">
        <v>27</v>
      </c>
      <c r="C43" s="17"/>
      <c r="D43" s="16"/>
      <c r="E43" s="155" t="s">
        <v>0</v>
      </c>
      <c r="F43" s="155" t="s">
        <v>0</v>
      </c>
      <c r="G43" s="155" t="s">
        <v>0</v>
      </c>
      <c r="H43" s="155" t="s">
        <v>0</v>
      </c>
      <c r="I43" s="155" t="s">
        <v>0</v>
      </c>
      <c r="J43" s="155" t="s">
        <v>0</v>
      </c>
      <c r="K43" s="155" t="s">
        <v>0</v>
      </c>
      <c r="L43" s="155" t="s">
        <v>0</v>
      </c>
      <c r="M43" s="155" t="s">
        <v>0</v>
      </c>
      <c r="N43" s="155" t="s">
        <v>0</v>
      </c>
      <c r="O43" s="155" t="s">
        <v>0</v>
      </c>
      <c r="P43" s="155" t="s">
        <v>0</v>
      </c>
      <c r="Q43" s="150" t="s">
        <v>0</v>
      </c>
      <c r="R43" s="59"/>
    </row>
    <row r="44" spans="1:21" ht="12.75" customHeight="1">
      <c r="B44" s="22"/>
      <c r="C44" s="21"/>
      <c r="D44" s="20"/>
      <c r="E44" s="66"/>
      <c r="F44" s="66"/>
      <c r="G44" s="66"/>
      <c r="H44" s="66"/>
      <c r="I44" s="66"/>
      <c r="J44" s="6"/>
      <c r="K44" s="6"/>
      <c r="L44" s="6"/>
      <c r="M44" s="66"/>
      <c r="N44" s="65"/>
      <c r="O44" s="47"/>
      <c r="P44" s="66"/>
      <c r="Q44" s="70"/>
      <c r="R44" s="59"/>
    </row>
    <row r="45" spans="1:21" ht="12.75" customHeight="1">
      <c r="A45" s="57"/>
      <c r="B45" s="378" t="s">
        <v>3</v>
      </c>
      <c r="C45" s="379"/>
      <c r="D45" s="380"/>
      <c r="E45" s="50"/>
      <c r="F45" s="50"/>
      <c r="G45" s="50"/>
      <c r="H45" s="50"/>
      <c r="I45" s="50"/>
      <c r="M45" s="50"/>
      <c r="N45" s="63"/>
      <c r="O45" s="15"/>
      <c r="P45" s="66"/>
      <c r="Q45" s="70"/>
      <c r="R45" s="59"/>
    </row>
    <row r="46" spans="1:21" ht="4.5" customHeight="1">
      <c r="B46" s="55"/>
      <c r="C46" s="26"/>
      <c r="D46" s="56"/>
      <c r="E46" s="50"/>
      <c r="F46" s="50"/>
      <c r="G46" s="50"/>
      <c r="H46" s="50"/>
      <c r="I46" s="50"/>
      <c r="M46" s="50"/>
      <c r="N46" s="66"/>
      <c r="O46" s="6"/>
      <c r="P46" s="66"/>
      <c r="Q46" s="70"/>
      <c r="R46" s="59"/>
    </row>
    <row r="47" spans="1:21" ht="12.75" customHeight="1">
      <c r="B47" s="8" t="s">
        <v>2</v>
      </c>
      <c r="C47" s="2"/>
      <c r="D47" s="7"/>
      <c r="E47" s="67">
        <v>89.159000000000006</v>
      </c>
      <c r="F47" s="67">
        <v>85.18</v>
      </c>
      <c r="G47" s="67">
        <v>97.24</v>
      </c>
      <c r="H47" s="67">
        <v>86.679000000000002</v>
      </c>
      <c r="I47" s="67">
        <v>89.45</v>
      </c>
      <c r="J47" s="67">
        <v>80.838999999999999</v>
      </c>
      <c r="K47" s="9">
        <v>81.228999999999999</v>
      </c>
      <c r="L47" s="9">
        <v>92.816000000000003</v>
      </c>
      <c r="M47" s="67">
        <v>102.27500000000001</v>
      </c>
      <c r="N47" s="67">
        <v>95.7</v>
      </c>
      <c r="O47" s="9">
        <v>94.186999999999998</v>
      </c>
      <c r="P47" s="67">
        <v>109.884</v>
      </c>
      <c r="Q47" s="142">
        <v>1104.6380000000001</v>
      </c>
      <c r="R47" s="59"/>
    </row>
    <row r="48" spans="1:21">
      <c r="B48" s="8" t="s">
        <v>27</v>
      </c>
      <c r="C48" s="17"/>
      <c r="D48" s="16"/>
      <c r="E48" s="63" t="s">
        <v>0</v>
      </c>
      <c r="F48" s="63" t="s">
        <v>0</v>
      </c>
      <c r="G48" s="63">
        <v>95.447000000000003</v>
      </c>
      <c r="H48" s="63" t="s">
        <v>0</v>
      </c>
      <c r="I48" s="63" t="s">
        <v>0</v>
      </c>
      <c r="J48" s="63" t="s">
        <v>0</v>
      </c>
      <c r="K48" s="63" t="s">
        <v>0</v>
      </c>
      <c r="L48" s="63" t="s">
        <v>0</v>
      </c>
      <c r="M48" s="63" t="s">
        <v>0</v>
      </c>
      <c r="N48" s="63" t="s">
        <v>0</v>
      </c>
      <c r="O48" s="63" t="s">
        <v>0</v>
      </c>
      <c r="P48" s="63" t="s">
        <v>0</v>
      </c>
      <c r="Q48" s="14" t="s">
        <v>0</v>
      </c>
    </row>
    <row r="49" spans="2:20">
      <c r="B49" s="8"/>
      <c r="C49" s="17"/>
      <c r="D49" s="16"/>
      <c r="E49" s="15"/>
      <c r="F49" s="15"/>
      <c r="G49" s="15"/>
      <c r="H49" s="63"/>
      <c r="I49" s="63"/>
      <c r="J49" s="15"/>
      <c r="K49" s="15"/>
      <c r="L49" s="15"/>
      <c r="M49" s="15"/>
      <c r="N49" s="15"/>
      <c r="O49" s="15"/>
      <c r="P49" s="15"/>
      <c r="Q49" s="14"/>
    </row>
    <row r="50" spans="2:20" ht="13.5">
      <c r="B50" s="13" t="s">
        <v>1</v>
      </c>
      <c r="C50" s="12"/>
      <c r="D50" s="11"/>
      <c r="E50" s="47" t="s">
        <v>0</v>
      </c>
      <c r="F50" s="47" t="s">
        <v>0</v>
      </c>
      <c r="G50" s="47" t="s">
        <v>0</v>
      </c>
      <c r="H50" s="47" t="s">
        <v>0</v>
      </c>
      <c r="I50" s="47" t="s">
        <v>0</v>
      </c>
      <c r="J50" s="47" t="s">
        <v>0</v>
      </c>
      <c r="K50" s="47" t="s">
        <v>0</v>
      </c>
      <c r="L50" s="47" t="s">
        <v>0</v>
      </c>
      <c r="M50" s="47" t="s">
        <v>0</v>
      </c>
      <c r="N50" s="47" t="s">
        <v>0</v>
      </c>
      <c r="O50" s="47" t="s">
        <v>0</v>
      </c>
      <c r="P50" s="47" t="s">
        <v>0</v>
      </c>
      <c r="Q50" s="148" t="s">
        <v>0</v>
      </c>
    </row>
    <row r="51" spans="2:20">
      <c r="B51" s="25" t="s">
        <v>27</v>
      </c>
      <c r="C51" s="2"/>
      <c r="D51" s="7"/>
      <c r="E51" s="10" t="s">
        <v>0</v>
      </c>
      <c r="F51" s="10" t="s">
        <v>0</v>
      </c>
      <c r="G51" s="10" t="s">
        <v>0</v>
      </c>
      <c r="H51" s="10" t="s">
        <v>0</v>
      </c>
      <c r="I51" s="10" t="s">
        <v>0</v>
      </c>
      <c r="J51" s="10" t="s">
        <v>0</v>
      </c>
      <c r="K51" s="10" t="s">
        <v>0</v>
      </c>
      <c r="L51" s="10" t="s">
        <v>0</v>
      </c>
      <c r="M51" s="10" t="s">
        <v>0</v>
      </c>
      <c r="N51" s="10" t="s">
        <v>0</v>
      </c>
      <c r="O51" s="10" t="s">
        <v>0</v>
      </c>
      <c r="P51" s="10" t="s">
        <v>0</v>
      </c>
      <c r="Q51" s="34" t="s">
        <v>0</v>
      </c>
    </row>
    <row r="52" spans="2:20" ht="13.5" thickBot="1">
      <c r="B52" s="5"/>
      <c r="C52" s="3"/>
      <c r="D52" s="4"/>
      <c r="E52" s="3"/>
      <c r="F52" s="3"/>
      <c r="G52" s="3"/>
      <c r="H52" s="3"/>
      <c r="I52" s="3"/>
      <c r="J52" s="3"/>
      <c r="K52" s="3"/>
      <c r="L52" s="3"/>
      <c r="M52" s="3"/>
      <c r="N52" s="3"/>
      <c r="O52" s="3"/>
      <c r="P52" s="4"/>
      <c r="Q52" s="54"/>
    </row>
    <row r="53" spans="2:20">
      <c r="B53" s="2"/>
      <c r="C53" s="2"/>
      <c r="D53" s="2"/>
      <c r="E53" s="2"/>
      <c r="F53" s="2"/>
      <c r="G53" s="2"/>
      <c r="H53" s="2"/>
      <c r="I53" s="2"/>
      <c r="J53" s="2"/>
      <c r="K53" s="2"/>
      <c r="L53" s="2"/>
      <c r="M53" s="2"/>
      <c r="N53" s="2"/>
      <c r="O53" s="2"/>
      <c r="P53" s="2"/>
      <c r="Q53" s="2"/>
    </row>
    <row r="54" spans="2:20">
      <c r="B54" s="2"/>
      <c r="C54" s="2"/>
      <c r="D54" s="2"/>
      <c r="E54" s="2"/>
      <c r="F54" s="2"/>
      <c r="G54" s="2"/>
      <c r="H54" s="2"/>
      <c r="I54" s="2"/>
      <c r="J54" s="2"/>
      <c r="K54" s="2"/>
      <c r="L54" s="2"/>
      <c r="M54" s="2"/>
      <c r="N54" s="2"/>
      <c r="O54" s="2"/>
      <c r="P54" s="2"/>
      <c r="Q54" s="61" t="s">
        <v>41</v>
      </c>
    </row>
    <row r="55" spans="2:20">
      <c r="B55" s="2"/>
      <c r="C55" s="2"/>
      <c r="D55" s="2"/>
      <c r="E55" s="2"/>
      <c r="F55" s="2"/>
      <c r="G55" s="2"/>
      <c r="H55" s="2"/>
      <c r="I55" s="2"/>
      <c r="J55" s="2"/>
      <c r="K55" s="2"/>
      <c r="L55" s="2"/>
      <c r="M55" s="2"/>
      <c r="N55" s="2"/>
      <c r="O55" s="2"/>
      <c r="P55" s="2"/>
      <c r="Q55" s="60" t="s">
        <v>29</v>
      </c>
    </row>
    <row r="56" spans="2:20">
      <c r="B56" s="2"/>
      <c r="C56" s="2"/>
      <c r="D56" s="2"/>
      <c r="E56" s="2"/>
      <c r="F56" s="2"/>
      <c r="G56" s="2"/>
      <c r="H56" s="2"/>
      <c r="I56" s="2"/>
      <c r="J56" s="2"/>
      <c r="K56" s="2"/>
      <c r="L56" s="2"/>
      <c r="M56" s="2"/>
      <c r="N56" s="2"/>
      <c r="O56" s="2"/>
      <c r="P56" s="2"/>
    </row>
    <row r="57" spans="2:20">
      <c r="B57" s="2"/>
      <c r="C57" s="2"/>
      <c r="D57" s="2"/>
      <c r="E57" s="2"/>
      <c r="F57" s="2"/>
      <c r="G57" s="2"/>
      <c r="H57" s="2"/>
      <c r="I57" s="2"/>
      <c r="J57" s="2"/>
      <c r="K57" s="2"/>
      <c r="L57" s="2"/>
      <c r="M57" s="2"/>
      <c r="N57" s="2"/>
      <c r="O57" s="2"/>
      <c r="P57" s="2"/>
      <c r="Q57" s="2"/>
    </row>
    <row r="58" spans="2:20">
      <c r="B58" s="2"/>
      <c r="C58" s="2"/>
      <c r="D58" s="2"/>
      <c r="E58" s="2"/>
      <c r="F58" s="2"/>
      <c r="G58" s="2"/>
      <c r="H58" s="2"/>
      <c r="I58" s="2"/>
      <c r="J58" s="2"/>
      <c r="K58" s="2"/>
      <c r="L58" s="2"/>
      <c r="M58" s="2"/>
      <c r="N58" s="2"/>
      <c r="O58" s="2"/>
      <c r="P58" s="2"/>
      <c r="Q58" s="158"/>
      <c r="R58" s="159"/>
      <c r="S58" s="159"/>
      <c r="T58" s="159"/>
    </row>
    <row r="59" spans="2:20">
      <c r="B59" s="2"/>
      <c r="C59" s="2"/>
      <c r="D59" s="2"/>
      <c r="E59" s="2"/>
      <c r="F59" s="2"/>
      <c r="G59" s="2"/>
      <c r="H59" s="2"/>
      <c r="I59" s="2"/>
      <c r="J59" s="2"/>
      <c r="K59" s="2"/>
      <c r="L59" s="2"/>
      <c r="M59" s="2"/>
      <c r="N59" s="2"/>
      <c r="O59" s="2"/>
      <c r="P59" s="2"/>
      <c r="Q59" s="2"/>
      <c r="S59" s="159"/>
      <c r="T59" s="159"/>
    </row>
    <row r="60" spans="2:20">
      <c r="B60" s="248"/>
      <c r="C60" s="248"/>
      <c r="D60" s="248"/>
      <c r="E60" s="248"/>
      <c r="F60" s="248"/>
      <c r="G60" s="248"/>
      <c r="H60" s="248"/>
      <c r="I60" s="248"/>
      <c r="J60" s="248"/>
      <c r="K60" s="248"/>
      <c r="L60" s="248"/>
      <c r="M60" s="248"/>
      <c r="N60" s="248"/>
      <c r="O60" s="248"/>
      <c r="P60" s="248"/>
      <c r="Q60" s="248"/>
      <c r="S60" s="159"/>
      <c r="T60" s="159"/>
    </row>
    <row r="61" spans="2:20">
      <c r="B61" s="248"/>
      <c r="C61" s="248"/>
      <c r="D61" s="248"/>
      <c r="E61" s="248"/>
      <c r="F61" s="248"/>
      <c r="G61" s="248"/>
      <c r="H61" s="248"/>
      <c r="I61" s="248"/>
      <c r="J61" s="248"/>
      <c r="K61" s="248"/>
      <c r="L61" s="248"/>
      <c r="M61" s="248"/>
      <c r="N61" s="248"/>
      <c r="O61" s="248"/>
      <c r="P61" s="248"/>
      <c r="Q61" s="248"/>
      <c r="S61" s="159"/>
      <c r="T61" s="159"/>
    </row>
    <row r="62" spans="2:20">
      <c r="B62" s="248" t="s">
        <v>51</v>
      </c>
      <c r="C62" s="248"/>
      <c r="D62" s="249">
        <v>2019</v>
      </c>
      <c r="E62" s="250">
        <f>IF(E20+E23+E26=0,"",E20+E23+E26)</f>
        <v>219.726</v>
      </c>
      <c r="F62" s="251">
        <f t="shared" ref="F62:L62" si="0">IF(F20+F23+F26=0,#N/A,F20+F23+F26)</f>
        <v>194.90300000000002</v>
      </c>
      <c r="G62" s="251">
        <f t="shared" si="0"/>
        <v>197.14699999999999</v>
      </c>
      <c r="H62" s="251">
        <f t="shared" si="0"/>
        <v>194.02100000000002</v>
      </c>
      <c r="I62" s="251">
        <f t="shared" si="0"/>
        <v>197.26</v>
      </c>
      <c r="J62" s="251">
        <f t="shared" si="0"/>
        <v>163.63200000000001</v>
      </c>
      <c r="K62" s="251">
        <f t="shared" si="0"/>
        <v>192.405</v>
      </c>
      <c r="L62" s="251">
        <f t="shared" si="0"/>
        <v>201.15600000000001</v>
      </c>
      <c r="M62" s="251">
        <f>IF(M20+M23+M26=0,#N/A,M20+M23+M26)</f>
        <v>143.13900000000001</v>
      </c>
      <c r="N62" s="251">
        <f t="shared" ref="N62:P62" si="1">IF(N20+N23+N26=0,#N/A,N20+N23+N26)</f>
        <v>152.29300000000001</v>
      </c>
      <c r="O62" s="251">
        <f>IF(O20+O23+O26=0,#N/A,O20+O23+O26)</f>
        <v>145.85300000000001</v>
      </c>
      <c r="P62" s="251">
        <f t="shared" si="1"/>
        <v>177.59699999999998</v>
      </c>
      <c r="Q62" s="248"/>
      <c r="S62" s="159"/>
      <c r="T62" s="159"/>
    </row>
    <row r="63" spans="2:20">
      <c r="B63" s="248" t="s">
        <v>53</v>
      </c>
      <c r="C63" s="248"/>
      <c r="D63" s="249">
        <v>2018</v>
      </c>
      <c r="E63" s="250">
        <f>'KJ 2018'!E20+'KJ 2018'!E23+'KJ 2018'!E26</f>
        <v>204.31600000000003</v>
      </c>
      <c r="F63" s="250">
        <f>'KJ 2018'!F20+'KJ 2018'!F23+'KJ 2018'!F26</f>
        <v>208.56200000000001</v>
      </c>
      <c r="G63" s="250">
        <f>'KJ 2018'!G20+'KJ 2018'!G23+'KJ 2018'!G26</f>
        <v>219.93200000000002</v>
      </c>
      <c r="H63" s="250">
        <f>'KJ 2018'!H20+'KJ 2018'!H23+'KJ 2018'!H26</f>
        <v>187.90800000000002</v>
      </c>
      <c r="I63" s="250">
        <f>'KJ 2018'!I20+'KJ 2018'!I23+'KJ 2018'!I26</f>
        <v>199.66399999999999</v>
      </c>
      <c r="J63" s="250">
        <f>'KJ 2018'!J20+'KJ 2018'!J23+'KJ 2018'!J26</f>
        <v>200.13400000000001</v>
      </c>
      <c r="K63" s="250">
        <f>'KJ 2018'!K20+'KJ 2018'!K23+'KJ 2018'!K26</f>
        <v>197.14500000000001</v>
      </c>
      <c r="L63" s="250">
        <f>'KJ 2018'!L20+'KJ 2018'!L23+'KJ 2018'!L26</f>
        <v>215.96600000000001</v>
      </c>
      <c r="M63" s="250">
        <f>'KJ 2018'!M20+'KJ 2018'!M23+'KJ 2018'!M26</f>
        <v>174.809</v>
      </c>
      <c r="N63" s="250">
        <f>'KJ 2018'!N20+'KJ 2018'!N23+'KJ 2018'!N26</f>
        <v>216.202</v>
      </c>
      <c r="O63" s="250">
        <f>'KJ 2018'!O20+'KJ 2018'!O23+'KJ 2018'!O26</f>
        <v>212.56099999999998</v>
      </c>
      <c r="P63" s="250">
        <f>'KJ 2018'!P20+'KJ 2018'!P23+'KJ 2018'!P26</f>
        <v>197.01499999999999</v>
      </c>
      <c r="Q63" s="248"/>
      <c r="S63" s="159"/>
      <c r="T63" s="159"/>
    </row>
    <row r="64" spans="2:20">
      <c r="B64" s="248" t="s">
        <v>54</v>
      </c>
      <c r="C64" s="248"/>
      <c r="D64" s="249">
        <v>2019</v>
      </c>
      <c r="E64" s="250">
        <f t="shared" ref="E64" si="2">IF(E31=0,"",E31)</f>
        <v>2.99</v>
      </c>
      <c r="F64" s="250">
        <f t="shared" ref="F64:L64" si="3">IF(F31=0,#N/A,F31)</f>
        <v>2.3069999999999999</v>
      </c>
      <c r="G64" s="250">
        <f t="shared" si="3"/>
        <v>3.6480000000000001</v>
      </c>
      <c r="H64" s="250">
        <f t="shared" si="3"/>
        <v>2.3079999999999998</v>
      </c>
      <c r="I64" s="250">
        <f t="shared" si="3"/>
        <v>3.9729999999999999</v>
      </c>
      <c r="J64" s="250">
        <f t="shared" si="3"/>
        <v>1.861</v>
      </c>
      <c r="K64" s="250">
        <f t="shared" si="3"/>
        <v>2.9489999999999998</v>
      </c>
      <c r="L64" s="250">
        <f t="shared" si="3"/>
        <v>3.6859999999999999</v>
      </c>
      <c r="M64" s="250">
        <f>IF(M31=0,#N/A,M31)</f>
        <v>3.0030000000000001</v>
      </c>
      <c r="N64" s="250">
        <f t="shared" ref="N64:P64" si="4">IF(N31=0,#N/A,N31)</f>
        <v>3.206</v>
      </c>
      <c r="O64" s="250">
        <f t="shared" si="4"/>
        <v>2.4350000000000001</v>
      </c>
      <c r="P64" s="250">
        <f t="shared" si="4"/>
        <v>10.945</v>
      </c>
      <c r="Q64" s="248"/>
      <c r="S64" s="159"/>
      <c r="T64" s="159"/>
    </row>
    <row r="65" spans="2:20">
      <c r="B65" s="248" t="s">
        <v>55</v>
      </c>
      <c r="C65" s="248"/>
      <c r="D65" s="249">
        <v>2018</v>
      </c>
      <c r="E65" s="250">
        <f>'KJ 2018'!E31</f>
        <v>8.3089999999999993</v>
      </c>
      <c r="F65" s="250">
        <f>'KJ 2018'!F31</f>
        <v>5.7140000000000004</v>
      </c>
      <c r="G65" s="250">
        <f>'KJ 2018'!G31</f>
        <v>7.1669999999999998</v>
      </c>
      <c r="H65" s="250">
        <f>'KJ 2018'!H31</f>
        <v>5.8639999999999999</v>
      </c>
      <c r="I65" s="250">
        <f>'KJ 2018'!I31</f>
        <v>5.1980000000000004</v>
      </c>
      <c r="J65" s="250">
        <f>'KJ 2018'!J31</f>
        <v>5.2130000000000001</v>
      </c>
      <c r="K65" s="250">
        <f>'KJ 2018'!K31</f>
        <v>6.3819999999999997</v>
      </c>
      <c r="L65" s="250">
        <f>'KJ 2018'!L31</f>
        <v>3.9940000000000002</v>
      </c>
      <c r="M65" s="250">
        <f>'KJ 2018'!M31</f>
        <v>5.0220000000000002</v>
      </c>
      <c r="N65" s="250">
        <f>'KJ 2018'!N31</f>
        <v>4.7990000000000004</v>
      </c>
      <c r="O65" s="250">
        <f>'KJ 2018'!O31</f>
        <v>4.3390000000000004</v>
      </c>
      <c r="P65" s="250">
        <f>'KJ 2018'!P31</f>
        <v>10.584</v>
      </c>
      <c r="Q65" s="248"/>
      <c r="S65" s="159"/>
      <c r="T65" s="159"/>
    </row>
    <row r="66" spans="2:20">
      <c r="B66" s="248" t="s">
        <v>78</v>
      </c>
      <c r="C66" s="248"/>
      <c r="D66" s="249">
        <v>2019</v>
      </c>
      <c r="E66" s="250">
        <f>IF(E39+E42=0,"",E39+E42)</f>
        <v>111.05099999999999</v>
      </c>
      <c r="F66" s="250">
        <f t="shared" ref="F66:L66" si="5">IF(F39+F42=0,#N/A,F39+F42)</f>
        <v>97.325000000000003</v>
      </c>
      <c r="G66" s="250">
        <f t="shared" si="5"/>
        <v>110.678</v>
      </c>
      <c r="H66" s="250">
        <f t="shared" si="5"/>
        <v>72.293000000000006</v>
      </c>
      <c r="I66" s="250">
        <f t="shared" si="5"/>
        <v>95.707999999999998</v>
      </c>
      <c r="J66" s="250">
        <f t="shared" si="5"/>
        <v>77.778999999999996</v>
      </c>
      <c r="K66" s="250">
        <f t="shared" si="5"/>
        <v>94.623999999999995</v>
      </c>
      <c r="L66" s="250">
        <f t="shared" si="5"/>
        <v>82.329000000000008</v>
      </c>
      <c r="M66" s="250">
        <f>IF(M39+M42=0,#N/A,M39+M42)</f>
        <v>86.046999999999997</v>
      </c>
      <c r="N66" s="250">
        <f t="shared" ref="N66:P66" si="6">IF(N39+N42=0,#N/A,N39+N42)</f>
        <v>84.806999999999988</v>
      </c>
      <c r="O66" s="250">
        <f t="shared" si="6"/>
        <v>96.080999999999989</v>
      </c>
      <c r="P66" s="250">
        <f t="shared" si="6"/>
        <v>92.352999999999994</v>
      </c>
      <c r="Q66" s="248"/>
      <c r="S66" s="159"/>
      <c r="T66" s="159"/>
    </row>
    <row r="67" spans="2:20">
      <c r="B67" s="248" t="s">
        <v>79</v>
      </c>
      <c r="C67" s="248"/>
      <c r="D67" s="249">
        <v>2018</v>
      </c>
      <c r="E67" s="250">
        <f>'KJ 2018'!E39+'KJ 2018'!E42</f>
        <v>98.687999999999988</v>
      </c>
      <c r="F67" s="250">
        <f>'KJ 2018'!F39+'KJ 2018'!F42</f>
        <v>80.932999999999993</v>
      </c>
      <c r="G67" s="250">
        <f>'KJ 2018'!G39+'KJ 2018'!G42</f>
        <v>99.709000000000003</v>
      </c>
      <c r="H67" s="250">
        <f>'KJ 2018'!H39+'KJ 2018'!H42</f>
        <v>69.037999999999997</v>
      </c>
      <c r="I67" s="250">
        <f>'KJ 2018'!I39+'KJ 2018'!I42</f>
        <v>106.673</v>
      </c>
      <c r="J67" s="250">
        <f>'KJ 2018'!J39+'KJ 2018'!J42</f>
        <v>94.603999999999999</v>
      </c>
      <c r="K67" s="250">
        <f>'KJ 2018'!K39+'KJ 2018'!K42</f>
        <v>97.284999999999997</v>
      </c>
      <c r="L67" s="250">
        <f>'KJ 2018'!L39+'KJ 2018'!L42</f>
        <v>93.006</v>
      </c>
      <c r="M67" s="250">
        <f>'KJ 2018'!M39+'KJ 2018'!M42</f>
        <v>93.027000000000001</v>
      </c>
      <c r="N67" s="250">
        <f>'KJ 2018'!N39+'KJ 2018'!N42</f>
        <v>93.388000000000005</v>
      </c>
      <c r="O67" s="250">
        <f>'KJ 2018'!O39+'KJ 2018'!O42</f>
        <v>88.132000000000005</v>
      </c>
      <c r="P67" s="250">
        <f>'KJ 2018'!P39+'KJ 2018'!P42</f>
        <v>89.73</v>
      </c>
      <c r="Q67" s="248"/>
      <c r="S67" s="159"/>
      <c r="T67" s="159"/>
    </row>
    <row r="68" spans="2:20">
      <c r="B68" s="248" t="s">
        <v>56</v>
      </c>
      <c r="C68" s="248"/>
      <c r="D68" s="249">
        <v>2019</v>
      </c>
      <c r="E68" s="250">
        <f t="shared" ref="E68" si="7">IF(E47=0,"",E47)</f>
        <v>89.159000000000006</v>
      </c>
      <c r="F68" s="250">
        <f t="shared" ref="F68:L68" si="8">IF(F47=0,#N/A,F47)</f>
        <v>85.18</v>
      </c>
      <c r="G68" s="250">
        <f t="shared" si="8"/>
        <v>97.24</v>
      </c>
      <c r="H68" s="250">
        <f t="shared" si="8"/>
        <v>86.679000000000002</v>
      </c>
      <c r="I68" s="250">
        <f t="shared" si="8"/>
        <v>89.45</v>
      </c>
      <c r="J68" s="250">
        <f t="shared" si="8"/>
        <v>80.838999999999999</v>
      </c>
      <c r="K68" s="250">
        <f t="shared" si="8"/>
        <v>81.228999999999999</v>
      </c>
      <c r="L68" s="250">
        <f t="shared" si="8"/>
        <v>92.816000000000003</v>
      </c>
      <c r="M68" s="250">
        <f>IF(M47=0,#N/A,M47)</f>
        <v>102.27500000000001</v>
      </c>
      <c r="N68" s="250">
        <f t="shared" ref="N68:O68" si="9">IF(N47=0,#N/A,N47)</f>
        <v>95.7</v>
      </c>
      <c r="O68" s="250">
        <f t="shared" si="9"/>
        <v>94.186999999999998</v>
      </c>
      <c r="P68" s="250">
        <f>IF(P47=0,#N/A,P47)</f>
        <v>109.884</v>
      </c>
      <c r="Q68" s="248"/>
      <c r="S68" s="159"/>
      <c r="T68" s="159"/>
    </row>
    <row r="69" spans="2:20">
      <c r="B69" s="248" t="s">
        <v>57</v>
      </c>
      <c r="C69" s="248"/>
      <c r="D69" s="249">
        <v>2018</v>
      </c>
      <c r="E69" s="250">
        <f>'KJ 2018'!E47</f>
        <v>100.37</v>
      </c>
      <c r="F69" s="250">
        <f>'KJ 2018'!F47</f>
        <v>91.471999999999994</v>
      </c>
      <c r="G69" s="250">
        <f>'KJ 2018'!G47</f>
        <v>96.75</v>
      </c>
      <c r="H69" s="250">
        <f>'KJ 2018'!H47</f>
        <v>88.677999999999997</v>
      </c>
      <c r="I69" s="250">
        <f>'KJ 2018'!I47</f>
        <v>100.818</v>
      </c>
      <c r="J69" s="250">
        <f>'KJ 2018'!J47</f>
        <v>91.221000000000004</v>
      </c>
      <c r="K69" s="250">
        <f>'KJ 2018'!K47</f>
        <v>84.44</v>
      </c>
      <c r="L69" s="250">
        <f>'KJ 2018'!L47</f>
        <v>88.921000000000006</v>
      </c>
      <c r="M69" s="250">
        <f>'KJ 2018'!M47</f>
        <v>89.009</v>
      </c>
      <c r="N69" s="250">
        <f>'KJ 2018'!N47</f>
        <v>78.787999999999997</v>
      </c>
      <c r="O69" s="250">
        <f>'KJ 2018'!O47</f>
        <v>82.058999999999997</v>
      </c>
      <c r="P69" s="250">
        <f>'KJ 2018'!P47</f>
        <v>93.363</v>
      </c>
      <c r="Q69" s="248"/>
      <c r="S69" s="159"/>
      <c r="T69" s="159"/>
    </row>
    <row r="70" spans="2:20">
      <c r="B70" s="248"/>
      <c r="C70" s="248"/>
      <c r="D70" s="248"/>
      <c r="E70" s="248"/>
      <c r="F70" s="248"/>
      <c r="G70" s="248"/>
      <c r="H70" s="248"/>
      <c r="I70" s="248"/>
      <c r="J70" s="248"/>
      <c r="K70" s="248"/>
      <c r="L70" s="248"/>
      <c r="M70" s="248"/>
      <c r="N70" s="248"/>
      <c r="O70" s="248"/>
      <c r="P70" s="248"/>
      <c r="Q70" s="248"/>
      <c r="S70" s="159"/>
      <c r="T70" s="159"/>
    </row>
    <row r="71" spans="2:20">
      <c r="B71" s="2"/>
      <c r="C71" s="2"/>
      <c r="D71" s="2"/>
      <c r="E71" s="2"/>
      <c r="F71" s="2"/>
      <c r="G71" s="2"/>
      <c r="H71" s="2"/>
      <c r="I71" s="2"/>
      <c r="J71" s="2"/>
      <c r="K71" s="2"/>
      <c r="L71" s="2"/>
      <c r="M71" s="2"/>
      <c r="N71" s="2"/>
      <c r="O71" s="2"/>
      <c r="P71" s="2"/>
      <c r="Q71" s="2"/>
      <c r="S71" s="159"/>
      <c r="T71" s="159"/>
    </row>
    <row r="72" spans="2:20">
      <c r="B72" s="2"/>
      <c r="C72" s="2"/>
      <c r="D72" s="2"/>
      <c r="E72" s="2"/>
      <c r="F72" s="2"/>
      <c r="G72" s="2"/>
      <c r="H72" s="2"/>
      <c r="I72" s="2"/>
      <c r="J72" s="2"/>
      <c r="K72" s="2"/>
      <c r="L72" s="2"/>
      <c r="M72" s="2"/>
      <c r="N72" s="2"/>
      <c r="O72" s="2"/>
      <c r="P72" s="2"/>
      <c r="Q72" s="2"/>
      <c r="S72" s="159"/>
      <c r="T72" s="159"/>
    </row>
    <row r="73" spans="2:20">
      <c r="B73" s="2"/>
      <c r="C73" s="2"/>
      <c r="D73" s="2"/>
      <c r="E73" s="2"/>
      <c r="G73" s="2"/>
      <c r="H73" s="2"/>
      <c r="I73" s="2"/>
      <c r="J73" s="2"/>
      <c r="K73" s="2"/>
      <c r="L73" s="2"/>
      <c r="M73" s="2"/>
      <c r="N73" s="2"/>
      <c r="O73" s="2"/>
      <c r="P73" s="2"/>
      <c r="Q73" s="2"/>
      <c r="S73" s="159"/>
      <c r="T73" s="159"/>
    </row>
    <row r="74" spans="2:20">
      <c r="B74" s="2"/>
      <c r="S74" s="159"/>
      <c r="T74" s="159"/>
    </row>
    <row r="75" spans="2:20">
      <c r="B75" s="2"/>
      <c r="Q75" s="159"/>
      <c r="R75" s="159"/>
      <c r="S75" s="159"/>
      <c r="T75" s="159"/>
    </row>
    <row r="76" spans="2:20">
      <c r="Q76" s="159"/>
      <c r="R76" s="159"/>
      <c r="S76" s="159"/>
      <c r="T76" s="159"/>
    </row>
    <row r="77" spans="2:20">
      <c r="Q77" s="159"/>
      <c r="R77" s="159"/>
      <c r="S77" s="159"/>
      <c r="T77" s="159"/>
    </row>
    <row r="78" spans="2:20">
      <c r="Q78" s="159"/>
      <c r="R78" s="159"/>
      <c r="S78" s="159"/>
      <c r="T78" s="159"/>
    </row>
    <row r="79" spans="2:20">
      <c r="Q79" s="159"/>
      <c r="R79" s="159"/>
      <c r="S79" s="159"/>
      <c r="T79" s="159"/>
    </row>
    <row r="80" spans="2:20">
      <c r="Q80" s="159"/>
      <c r="R80" s="159"/>
      <c r="S80" s="159"/>
      <c r="T80" s="159"/>
    </row>
    <row r="81" spans="17:20">
      <c r="Q81" s="159"/>
      <c r="R81" s="159"/>
      <c r="S81" s="159"/>
      <c r="T81" s="159"/>
    </row>
    <row r="82" spans="17:20">
      <c r="Q82" s="159"/>
      <c r="R82" s="159"/>
      <c r="S82" s="159"/>
      <c r="T82" s="159"/>
    </row>
    <row r="83" spans="17:20">
      <c r="Q83" s="159"/>
      <c r="R83" s="159"/>
      <c r="S83" s="159"/>
      <c r="T83" s="159"/>
    </row>
    <row r="84" spans="17:20">
      <c r="Q84" s="159"/>
      <c r="R84" s="159"/>
      <c r="S84" s="159"/>
      <c r="T84" s="159"/>
    </row>
    <row r="85" spans="17:20">
      <c r="Q85" s="159"/>
      <c r="R85" s="159"/>
      <c r="S85" s="159"/>
      <c r="T85" s="159"/>
    </row>
    <row r="86" spans="17:20">
      <c r="Q86" s="159"/>
      <c r="R86" s="159"/>
      <c r="S86" s="159"/>
      <c r="T86" s="159"/>
    </row>
    <row r="87" spans="17:20">
      <c r="Q87" s="159"/>
      <c r="R87" s="159"/>
      <c r="S87" s="159"/>
      <c r="T87" s="159"/>
    </row>
    <row r="88" spans="17:20">
      <c r="Q88" s="159"/>
      <c r="R88" s="159"/>
      <c r="S88" s="159"/>
      <c r="T88" s="159"/>
    </row>
    <row r="89" spans="17:20">
      <c r="Q89" s="159"/>
      <c r="R89" s="159"/>
      <c r="S89" s="159"/>
      <c r="T89" s="159"/>
    </row>
    <row r="90" spans="17:20">
      <c r="Q90" s="159"/>
      <c r="R90" s="159"/>
      <c r="S90" s="159"/>
      <c r="T90" s="159"/>
    </row>
    <row r="91" spans="17:20">
      <c r="Q91" s="159"/>
      <c r="R91" s="159"/>
      <c r="S91" s="159"/>
      <c r="T91" s="159"/>
    </row>
    <row r="92" spans="17:20">
      <c r="Q92" s="159"/>
      <c r="R92" s="159"/>
      <c r="S92" s="159"/>
      <c r="T92" s="159"/>
    </row>
    <row r="99" spans="2:18">
      <c r="B99" s="2"/>
      <c r="C99" s="2"/>
      <c r="D99" s="6"/>
      <c r="E99" s="144"/>
      <c r="F99" s="144"/>
      <c r="G99" s="144"/>
      <c r="H99" s="144"/>
      <c r="I99" s="144"/>
      <c r="J99" s="144"/>
      <c r="K99" s="144"/>
      <c r="L99" s="144"/>
      <c r="M99" s="144"/>
      <c r="N99" s="144"/>
      <c r="O99" s="144"/>
      <c r="P99" s="144"/>
    </row>
    <row r="100" spans="2:18">
      <c r="B100" s="2"/>
      <c r="C100" s="2"/>
      <c r="D100" s="6"/>
      <c r="E100" s="144"/>
      <c r="F100" s="144"/>
      <c r="G100" s="144"/>
      <c r="H100" s="144"/>
      <c r="I100" s="144"/>
      <c r="J100" s="144"/>
      <c r="K100" s="144"/>
      <c r="L100" s="144"/>
      <c r="M100" s="144"/>
      <c r="N100" s="144"/>
      <c r="O100" s="144"/>
      <c r="P100" s="144"/>
    </row>
    <row r="101" spans="2:18">
      <c r="B101" s="2"/>
      <c r="C101" s="2"/>
      <c r="D101" s="6"/>
      <c r="E101" s="144"/>
      <c r="F101" s="144"/>
      <c r="G101" s="144"/>
      <c r="H101" s="144"/>
      <c r="I101" s="144"/>
      <c r="J101" s="144"/>
      <c r="K101" s="144"/>
      <c r="L101" s="144"/>
      <c r="M101" s="144"/>
      <c r="N101" s="144"/>
      <c r="O101" s="144"/>
      <c r="P101" s="144"/>
    </row>
    <row r="102" spans="2:18">
      <c r="B102" s="2"/>
      <c r="C102" s="2"/>
      <c r="D102" s="6"/>
      <c r="E102" s="144"/>
      <c r="F102" s="144"/>
      <c r="G102" s="144"/>
      <c r="H102" s="144"/>
      <c r="I102" s="144"/>
      <c r="J102" s="144"/>
      <c r="K102" s="144"/>
      <c r="L102" s="144"/>
      <c r="M102" s="144"/>
      <c r="N102" s="144"/>
      <c r="O102" s="144"/>
      <c r="P102" s="144"/>
    </row>
    <row r="103" spans="2:18">
      <c r="B103" s="2"/>
      <c r="C103" s="2"/>
      <c r="D103" s="6"/>
      <c r="E103" s="144"/>
      <c r="F103" s="144"/>
      <c r="G103" s="144"/>
      <c r="H103" s="144"/>
      <c r="I103" s="144"/>
      <c r="J103" s="144"/>
      <c r="K103" s="144"/>
      <c r="L103" s="144"/>
      <c r="M103" s="144"/>
      <c r="N103" s="144"/>
      <c r="O103" s="144"/>
      <c r="P103" s="144"/>
    </row>
    <row r="104" spans="2:18">
      <c r="B104" s="2"/>
      <c r="C104" s="2"/>
      <c r="D104" s="6"/>
      <c r="E104" s="145"/>
      <c r="F104" s="145"/>
      <c r="G104" s="145"/>
      <c r="H104" s="144"/>
      <c r="I104" s="144"/>
      <c r="J104" s="144"/>
      <c r="K104" s="144"/>
      <c r="L104" s="144"/>
      <c r="M104" s="144"/>
      <c r="N104" s="144"/>
      <c r="O104" s="144"/>
      <c r="P104" s="144"/>
      <c r="Q104" s="146"/>
    </row>
    <row r="105" spans="2:18">
      <c r="B105" s="2"/>
      <c r="C105" s="2"/>
      <c r="D105" s="6"/>
      <c r="E105" s="144"/>
      <c r="F105" s="144"/>
      <c r="G105" s="144"/>
      <c r="H105" s="144"/>
      <c r="I105" s="144"/>
      <c r="J105" s="144"/>
      <c r="K105" s="144"/>
      <c r="L105" s="144"/>
      <c r="M105" s="144"/>
      <c r="N105" s="144"/>
      <c r="O105" s="144"/>
      <c r="P105" s="144"/>
    </row>
    <row r="106" spans="2:18">
      <c r="B106" s="2"/>
      <c r="C106" s="2"/>
      <c r="D106" s="6"/>
      <c r="E106" s="144"/>
      <c r="F106" s="144"/>
      <c r="G106" s="144"/>
      <c r="H106" s="144"/>
      <c r="I106" s="144"/>
      <c r="J106" s="144"/>
      <c r="K106" s="144"/>
      <c r="L106" s="144"/>
      <c r="M106" s="144"/>
      <c r="N106" s="144"/>
      <c r="O106" s="144"/>
      <c r="P106" s="144"/>
      <c r="R106" s="149"/>
    </row>
    <row r="112" spans="2:18">
      <c r="D112" s="2"/>
    </row>
  </sheetData>
  <mergeCells count="21">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B12:D15"/>
    <mergeCell ref="E12:E13"/>
    <mergeCell ref="F12:F13"/>
    <mergeCell ref="G12:G13"/>
    <mergeCell ref="H12:H13"/>
    <mergeCell ref="I12:I13"/>
  </mergeCells>
  <pageMargins left="0.7" right="0.7" top="0.78740157499999996" bottom="0.78740157499999996" header="0.3" footer="0.3"/>
  <pageSetup paperSize="9" scale="74"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zoomScale="90" zoomScaleNormal="90" workbookViewId="0">
      <selection activeCell="S23" sqref="S23"/>
    </sheetView>
  </sheetViews>
  <sheetFormatPr baseColWidth="10" defaultRowHeight="12.75"/>
  <cols>
    <col min="1" max="3" width="11.42578125" style="1"/>
    <col min="4" max="4" width="35.5703125" style="1" customWidth="1"/>
    <col min="5" max="5" width="7.140625" style="1" customWidth="1"/>
    <col min="6" max="8" width="5.5703125" style="1" bestFit="1" customWidth="1"/>
    <col min="9" max="9" width="6.140625" style="1" bestFit="1" customWidth="1"/>
    <col min="10" max="10" width="6.5703125" style="1" customWidth="1"/>
    <col min="11" max="11" width="6.42578125" style="1" customWidth="1"/>
    <col min="12" max="12" width="5.5703125" style="1" customWidth="1"/>
    <col min="13" max="13" width="6" style="1" customWidth="1"/>
    <col min="14" max="14" width="6.28515625" style="1" customWidth="1"/>
    <col min="15" max="15" width="6" style="1" customWidth="1"/>
    <col min="16" max="16" width="6.42578125" style="1" customWidth="1"/>
    <col min="17" max="17" width="11.28515625" style="268" bestFit="1" customWidth="1"/>
    <col min="18" max="18" width="11.28515625" style="1" customWidth="1"/>
    <col min="19" max="19" width="14.85546875" style="1" customWidth="1"/>
    <col min="20" max="24" width="11.42578125" style="1"/>
  </cols>
  <sheetData>
    <row r="1" spans="2:24">
      <c r="D1" s="50"/>
      <c r="E1" s="50"/>
      <c r="F1" s="51"/>
      <c r="G1" s="52"/>
      <c r="H1" s="52"/>
      <c r="I1" s="52"/>
      <c r="J1" s="52"/>
      <c r="K1" s="52"/>
      <c r="L1" s="51"/>
      <c r="M1" s="50"/>
      <c r="N1" s="50"/>
      <c r="O1" s="50"/>
      <c r="P1" s="50"/>
      <c r="Q1" s="284"/>
      <c r="R1" s="51"/>
    </row>
    <row r="2" spans="2:24">
      <c r="D2" s="50"/>
      <c r="E2" s="50"/>
      <c r="F2" s="51"/>
      <c r="G2" s="52"/>
      <c r="H2" s="52"/>
      <c r="I2" s="52"/>
      <c r="J2" s="52"/>
      <c r="K2" s="52"/>
      <c r="L2" s="51"/>
      <c r="M2" s="50"/>
      <c r="N2" s="50"/>
      <c r="O2" s="50"/>
      <c r="P2" s="50"/>
      <c r="Q2" s="284"/>
      <c r="R2" s="51"/>
    </row>
    <row r="3" spans="2:24">
      <c r="D3" s="50"/>
      <c r="E3" s="50"/>
      <c r="F3" s="51"/>
      <c r="G3" s="52"/>
      <c r="H3" s="52"/>
      <c r="I3" s="52"/>
      <c r="J3" s="52"/>
      <c r="K3" s="52"/>
      <c r="L3" s="51"/>
      <c r="M3" s="50"/>
      <c r="N3" s="50"/>
      <c r="O3" s="50"/>
      <c r="P3" s="50"/>
      <c r="Q3" s="284"/>
      <c r="R3" s="51"/>
    </row>
    <row r="4" spans="2:24">
      <c r="D4" s="50"/>
      <c r="E4" s="50"/>
      <c r="F4" s="51"/>
      <c r="G4" s="52"/>
      <c r="H4" s="52"/>
      <c r="I4" s="71"/>
      <c r="J4" s="71"/>
      <c r="K4" s="52"/>
      <c r="L4" s="51"/>
      <c r="M4" s="50"/>
      <c r="N4" s="50"/>
      <c r="O4" s="50"/>
      <c r="P4" s="50"/>
      <c r="Q4" s="284"/>
      <c r="R4" s="51"/>
    </row>
    <row r="5" spans="2:24">
      <c r="D5" s="50"/>
      <c r="F5" s="51"/>
      <c r="G5" s="52"/>
      <c r="I5" s="62"/>
      <c r="J5" s="50"/>
      <c r="K5" s="52"/>
      <c r="L5" s="51"/>
      <c r="M5" s="50"/>
      <c r="N5" s="50"/>
      <c r="O5" s="50"/>
      <c r="P5" s="50"/>
      <c r="Q5" s="284"/>
      <c r="R5" s="51"/>
    </row>
    <row r="6" spans="2:24">
      <c r="D6" s="50"/>
      <c r="E6" s="146"/>
      <c r="F6" s="51"/>
      <c r="G6" s="52"/>
      <c r="I6" s="52"/>
      <c r="J6" s="52"/>
      <c r="K6" s="52"/>
      <c r="L6" s="51"/>
      <c r="M6" s="50"/>
      <c r="N6" s="50"/>
      <c r="O6" s="50"/>
      <c r="P6" s="50"/>
      <c r="Q6" s="284"/>
      <c r="R6" s="51"/>
    </row>
    <row r="7" spans="2:24" ht="14.25">
      <c r="C7" s="71"/>
      <c r="D7" s="50"/>
      <c r="E7" s="50"/>
      <c r="F7" s="50"/>
      <c r="G7" s="50"/>
      <c r="H7" s="53"/>
      <c r="I7" s="50"/>
      <c r="J7" s="50"/>
      <c r="K7" s="50"/>
      <c r="L7" s="50"/>
      <c r="M7" s="50"/>
      <c r="O7" s="50"/>
      <c r="R7" s="51"/>
    </row>
    <row r="8" spans="2:24" ht="14.25">
      <c r="H8" s="46" t="s">
        <v>45</v>
      </c>
      <c r="I8" s="46"/>
    </row>
    <row r="9" spans="2:24">
      <c r="B9" s="1" t="s">
        <v>73</v>
      </c>
      <c r="H9" s="45" t="s">
        <v>23</v>
      </c>
      <c r="I9" s="45"/>
      <c r="Q9" s="285" t="s">
        <v>30</v>
      </c>
    </row>
    <row r="11" spans="2:24" ht="13.5" thickBot="1"/>
    <row r="12" spans="2:24" ht="12.75" customHeight="1">
      <c r="B12" s="396" t="s">
        <v>22</v>
      </c>
      <c r="C12" s="397"/>
      <c r="D12" s="398"/>
      <c r="E12" s="394" t="s">
        <v>21</v>
      </c>
      <c r="F12" s="394" t="s">
        <v>20</v>
      </c>
      <c r="G12" s="394" t="s">
        <v>19</v>
      </c>
      <c r="H12" s="394" t="s">
        <v>18</v>
      </c>
      <c r="I12" s="394" t="s">
        <v>17</v>
      </c>
      <c r="J12" s="384" t="s">
        <v>16</v>
      </c>
      <c r="K12" s="394" t="s">
        <v>15</v>
      </c>
      <c r="L12" s="394" t="s">
        <v>14</v>
      </c>
      <c r="M12" s="394" t="s">
        <v>13</v>
      </c>
      <c r="N12" s="394" t="s">
        <v>12</v>
      </c>
      <c r="O12" s="394" t="s">
        <v>11</v>
      </c>
      <c r="P12" s="384" t="s">
        <v>63</v>
      </c>
      <c r="Q12" s="432" t="s">
        <v>43</v>
      </c>
      <c r="X12" s="266"/>
    </row>
    <row r="13" spans="2:24">
      <c r="B13" s="399"/>
      <c r="C13" s="400"/>
      <c r="D13" s="401"/>
      <c r="E13" s="395"/>
      <c r="F13" s="395"/>
      <c r="G13" s="395"/>
      <c r="H13" s="395"/>
      <c r="I13" s="395"/>
      <c r="J13" s="385"/>
      <c r="K13" s="395"/>
      <c r="L13" s="395"/>
      <c r="M13" s="395"/>
      <c r="N13" s="395"/>
      <c r="O13" s="395"/>
      <c r="P13" s="385"/>
      <c r="Q13" s="433"/>
      <c r="S13" s="282"/>
      <c r="T13" s="282"/>
      <c r="U13" s="282"/>
      <c r="X13" s="267"/>
    </row>
    <row r="14" spans="2:24" ht="14.25">
      <c r="B14" s="399"/>
      <c r="C14" s="400"/>
      <c r="D14" s="401"/>
      <c r="E14" s="44" t="s">
        <v>9</v>
      </c>
      <c r="F14" s="43"/>
      <c r="G14" s="43"/>
      <c r="H14" s="43"/>
      <c r="I14" s="43"/>
      <c r="J14" s="43"/>
      <c r="K14" s="43"/>
      <c r="L14" s="43"/>
      <c r="M14" s="43"/>
      <c r="N14" s="43"/>
      <c r="O14" s="43"/>
      <c r="P14" s="43"/>
      <c r="Q14" s="286"/>
      <c r="S14" s="282"/>
      <c r="T14" s="282"/>
      <c r="U14" s="282"/>
      <c r="X14" s="267"/>
    </row>
    <row r="15" spans="2:24" ht="15">
      <c r="B15" s="402"/>
      <c r="C15" s="403"/>
      <c r="D15" s="404"/>
      <c r="E15" s="49" t="s">
        <v>24</v>
      </c>
      <c r="F15" s="43"/>
      <c r="G15" s="43"/>
      <c r="H15" s="43"/>
      <c r="I15" s="43"/>
      <c r="J15" s="43"/>
      <c r="K15" s="43"/>
      <c r="L15" s="43"/>
      <c r="M15" s="43"/>
      <c r="N15" s="43"/>
      <c r="O15" s="43"/>
      <c r="P15" s="43"/>
      <c r="Q15" s="287"/>
      <c r="S15" s="282"/>
      <c r="U15" s="282"/>
      <c r="X15" s="267"/>
    </row>
    <row r="16" spans="2:24">
      <c r="B16" s="252"/>
      <c r="C16" s="253"/>
      <c r="D16" s="254"/>
      <c r="E16" s="37"/>
      <c r="F16" s="36"/>
      <c r="G16" s="36"/>
      <c r="H16" s="36"/>
      <c r="I16" s="36"/>
      <c r="J16" s="36"/>
      <c r="K16" s="36"/>
      <c r="L16" s="36"/>
      <c r="M16" s="36"/>
      <c r="N16" s="36"/>
      <c r="O16" s="36"/>
      <c r="P16" s="36"/>
      <c r="Q16" s="288"/>
      <c r="S16" s="282"/>
      <c r="U16" s="282"/>
      <c r="X16" s="255"/>
    </row>
    <row r="17" spans="2:24">
      <c r="B17" s="381" t="s">
        <v>8</v>
      </c>
      <c r="C17" s="382"/>
      <c r="D17" s="383"/>
      <c r="E17" s="37"/>
      <c r="F17" s="36"/>
      <c r="G17" s="36"/>
      <c r="H17" s="36"/>
      <c r="I17" s="36"/>
      <c r="J17" s="36"/>
      <c r="K17" s="36"/>
      <c r="L17" s="36"/>
      <c r="M17" s="36"/>
      <c r="N17" s="36"/>
      <c r="O17" s="36"/>
      <c r="P17" s="36"/>
      <c r="Q17" s="280"/>
      <c r="S17" s="282"/>
      <c r="U17" s="282"/>
      <c r="X17" s="256"/>
    </row>
    <row r="18" spans="2:24">
      <c r="B18" s="8"/>
      <c r="C18" s="17"/>
      <c r="D18" s="7"/>
      <c r="E18" s="2"/>
      <c r="F18" s="2"/>
      <c r="G18" s="2"/>
      <c r="H18" s="2"/>
      <c r="I18" s="2"/>
      <c r="J18" s="2"/>
      <c r="K18" s="2"/>
      <c r="L18" s="2"/>
      <c r="M18" s="2"/>
      <c r="N18" s="2"/>
      <c r="O18" s="2"/>
      <c r="P18" s="2"/>
      <c r="Q18" s="281"/>
      <c r="S18" s="282"/>
      <c r="U18" s="282"/>
      <c r="X18" s="257"/>
    </row>
    <row r="19" spans="2:24">
      <c r="B19" s="8" t="s">
        <v>7</v>
      </c>
      <c r="C19" s="2"/>
      <c r="D19" s="33"/>
      <c r="F19" s="67"/>
      <c r="G19" s="31"/>
      <c r="H19" s="31"/>
      <c r="I19" s="31"/>
      <c r="J19" s="31"/>
      <c r="K19" s="31"/>
      <c r="L19" s="31"/>
      <c r="M19" s="31"/>
      <c r="N19" s="31"/>
      <c r="O19" s="31"/>
      <c r="P19" s="31"/>
      <c r="Q19" s="281"/>
      <c r="S19" s="282"/>
      <c r="U19" s="282"/>
      <c r="X19" s="257"/>
    </row>
    <row r="20" spans="2:24">
      <c r="B20" s="32" t="s">
        <v>44</v>
      </c>
      <c r="C20" s="29"/>
      <c r="D20" s="28"/>
      <c r="E20" s="67">
        <v>71.287999999999997</v>
      </c>
      <c r="F20" s="67">
        <v>75.983999999999995</v>
      </c>
      <c r="G20" s="67">
        <v>79.120999999999995</v>
      </c>
      <c r="H20" s="140">
        <v>61.923999999999999</v>
      </c>
      <c r="I20" s="27">
        <v>58.737000000000002</v>
      </c>
      <c r="J20" s="27">
        <v>62.433999999999997</v>
      </c>
      <c r="K20" s="58">
        <v>67.465000000000003</v>
      </c>
      <c r="L20" s="27">
        <v>76.088999999999999</v>
      </c>
      <c r="M20" s="140">
        <v>78.811999999999998</v>
      </c>
      <c r="N20" s="27">
        <v>87.766000000000005</v>
      </c>
      <c r="O20" s="27">
        <v>78.183999999999997</v>
      </c>
      <c r="P20" s="27">
        <v>100.544</v>
      </c>
      <c r="Q20" s="151">
        <v>898.34799999999984</v>
      </c>
      <c r="S20" s="282"/>
      <c r="U20" s="283"/>
      <c r="X20" s="258"/>
    </row>
    <row r="21" spans="2:24">
      <c r="B21" s="30" t="s">
        <v>27</v>
      </c>
      <c r="C21" s="29"/>
      <c r="D21" s="28"/>
      <c r="E21" s="63">
        <v>43.939</v>
      </c>
      <c r="F21" s="63">
        <v>53.316000000000003</v>
      </c>
      <c r="G21" s="63">
        <v>57.82</v>
      </c>
      <c r="H21" s="141">
        <v>38.287999999999997</v>
      </c>
      <c r="I21" s="141">
        <v>39.064999999999998</v>
      </c>
      <c r="J21" s="141">
        <v>38.258000000000003</v>
      </c>
      <c r="K21" s="141">
        <v>41.930999999999997</v>
      </c>
      <c r="L21" s="141">
        <v>53.601999999999997</v>
      </c>
      <c r="M21" s="141">
        <v>54.8</v>
      </c>
      <c r="N21" s="141">
        <v>61.555</v>
      </c>
      <c r="O21" s="141">
        <v>52.064999999999998</v>
      </c>
      <c r="P21" s="141">
        <v>55.902999999999999</v>
      </c>
      <c r="Q21" s="150">
        <v>590.54199999999992</v>
      </c>
      <c r="S21" s="282"/>
      <c r="U21" s="283"/>
      <c r="X21" s="259"/>
    </row>
    <row r="22" spans="2:24">
      <c r="B22" s="8"/>
      <c r="C22" s="2"/>
      <c r="D22" s="7"/>
      <c r="E22" s="66"/>
      <c r="F22" s="66"/>
      <c r="G22" s="66"/>
      <c r="H22" s="66"/>
      <c r="I22" s="66"/>
      <c r="J22" s="66"/>
      <c r="K22" s="66"/>
      <c r="L22" s="66"/>
      <c r="M22" s="66"/>
      <c r="N22" s="66"/>
      <c r="O22" s="66"/>
      <c r="Q22" s="151"/>
      <c r="S22" s="282"/>
      <c r="U22" s="283"/>
      <c r="X22" s="257"/>
    </row>
    <row r="23" spans="2:24">
      <c r="B23" s="391" t="s">
        <v>6</v>
      </c>
      <c r="C23" s="392"/>
      <c r="D23" s="393"/>
      <c r="E23" s="67">
        <v>43.667999999999999</v>
      </c>
      <c r="F23" s="67">
        <v>33.081000000000003</v>
      </c>
      <c r="G23" s="67">
        <v>37.784999999999997</v>
      </c>
      <c r="H23" s="67">
        <v>35.904000000000003</v>
      </c>
      <c r="I23" s="67">
        <v>33.674999999999997</v>
      </c>
      <c r="J23" s="67">
        <v>33.216999999999999</v>
      </c>
      <c r="K23" s="67">
        <v>39.156999999999996</v>
      </c>
      <c r="L23" s="67">
        <v>34.741999999999997</v>
      </c>
      <c r="M23" s="67">
        <v>39.332000000000001</v>
      </c>
      <c r="N23" s="67">
        <v>38.709000000000003</v>
      </c>
      <c r="O23" s="67">
        <v>36.779000000000003</v>
      </c>
      <c r="P23" s="67">
        <v>50.481000000000002</v>
      </c>
      <c r="Q23" s="151">
        <v>456.53</v>
      </c>
      <c r="S23" s="282"/>
      <c r="T23" s="268"/>
      <c r="U23" s="283"/>
      <c r="X23" s="260"/>
    </row>
    <row r="24" spans="2:24">
      <c r="B24" s="18" t="s">
        <v>27</v>
      </c>
      <c r="C24" s="17"/>
      <c r="D24" s="16"/>
      <c r="E24" s="63">
        <v>29.497</v>
      </c>
      <c r="F24" s="63">
        <v>19.614000000000001</v>
      </c>
      <c r="G24" s="63">
        <v>21.521000000000001</v>
      </c>
      <c r="H24" s="63">
        <v>21.47</v>
      </c>
      <c r="I24" s="63">
        <v>17.649000000000001</v>
      </c>
      <c r="J24" s="63">
        <v>19.114000000000001</v>
      </c>
      <c r="K24" s="141">
        <v>23.318000000000001</v>
      </c>
      <c r="L24" s="141">
        <v>20.388000000000002</v>
      </c>
      <c r="M24" s="141">
        <v>22.491</v>
      </c>
      <c r="N24" s="63">
        <v>21.667000000000002</v>
      </c>
      <c r="O24" s="63">
        <v>19.565000000000001</v>
      </c>
      <c r="P24" s="63">
        <v>20.666</v>
      </c>
      <c r="Q24" s="150">
        <v>256.96000000000004</v>
      </c>
      <c r="S24" s="282"/>
      <c r="T24" s="268"/>
      <c r="U24" s="283"/>
      <c r="X24" s="261"/>
    </row>
    <row r="25" spans="2:24">
      <c r="B25" s="18"/>
      <c r="C25" s="17"/>
      <c r="D25" s="16"/>
      <c r="E25" s="50"/>
      <c r="F25" s="50"/>
      <c r="G25" s="50"/>
      <c r="H25" s="50"/>
      <c r="I25" s="50"/>
      <c r="J25" s="50"/>
      <c r="K25" s="50"/>
      <c r="L25" s="50"/>
      <c r="M25" s="50"/>
      <c r="N25" s="63"/>
      <c r="O25" s="63"/>
      <c r="P25" s="63"/>
      <c r="Q25" s="151"/>
      <c r="S25" s="282"/>
      <c r="T25" s="283"/>
      <c r="U25" s="283"/>
      <c r="X25" s="261"/>
    </row>
    <row r="26" spans="2:24" ht="13.5">
      <c r="B26" s="386" t="s">
        <v>1</v>
      </c>
      <c r="C26" s="387"/>
      <c r="D26" s="388"/>
      <c r="E26" s="65">
        <v>70.174000000000007</v>
      </c>
      <c r="F26" s="65">
        <v>64.965000000000003</v>
      </c>
      <c r="G26" s="65">
        <v>61.826999999999998</v>
      </c>
      <c r="H26" s="65">
        <v>56.8</v>
      </c>
      <c r="I26" s="65">
        <v>59.866</v>
      </c>
      <c r="J26" s="65">
        <v>68.397999999999996</v>
      </c>
      <c r="K26" s="65">
        <v>61.789000000000001</v>
      </c>
      <c r="L26" s="65">
        <v>70.835999999999999</v>
      </c>
      <c r="M26" s="65">
        <v>69.263999999999996</v>
      </c>
      <c r="N26" s="65">
        <v>83.361999999999995</v>
      </c>
      <c r="O26" s="65">
        <v>68.631</v>
      </c>
      <c r="P26" s="65">
        <v>82.117999999999995</v>
      </c>
      <c r="Q26" s="157">
        <v>818.03</v>
      </c>
      <c r="S26" s="282"/>
      <c r="T26" s="283"/>
      <c r="U26" s="283"/>
      <c r="X26" s="262"/>
    </row>
    <row r="27" spans="2:24">
      <c r="B27" s="25" t="s">
        <v>27</v>
      </c>
      <c r="C27" s="2"/>
      <c r="D27" s="7"/>
      <c r="E27" s="155">
        <v>23.821000000000002</v>
      </c>
      <c r="F27" s="155">
        <v>18.521000000000001</v>
      </c>
      <c r="G27" s="155">
        <v>20.9</v>
      </c>
      <c r="H27" s="155">
        <v>19.672999999999998</v>
      </c>
      <c r="I27" s="155">
        <v>20.981000000000002</v>
      </c>
      <c r="J27" s="155">
        <v>23.277000000000001</v>
      </c>
      <c r="K27" s="155">
        <v>14.920999999999999</v>
      </c>
      <c r="L27" s="155">
        <v>20.364000000000001</v>
      </c>
      <c r="M27" s="155">
        <v>20.356999999999999</v>
      </c>
      <c r="N27" s="155">
        <v>29.632999999999999</v>
      </c>
      <c r="O27" s="155">
        <v>21.114999999999998</v>
      </c>
      <c r="P27" s="155">
        <v>28.574000000000002</v>
      </c>
      <c r="Q27" s="273">
        <v>262.137</v>
      </c>
      <c r="S27" s="282"/>
      <c r="T27" s="283"/>
      <c r="U27" s="283"/>
      <c r="X27" s="263"/>
    </row>
    <row r="28" spans="2:24" ht="13.5">
      <c r="B28" s="22"/>
      <c r="C28" s="21"/>
      <c r="D28" s="20"/>
      <c r="E28" s="66"/>
      <c r="F28" s="66"/>
      <c r="G28" s="66"/>
      <c r="H28" s="66"/>
      <c r="I28" s="66"/>
      <c r="J28" s="66"/>
      <c r="K28" s="66"/>
      <c r="L28" s="66"/>
      <c r="M28" s="66"/>
      <c r="N28" s="66"/>
      <c r="O28" s="66"/>
      <c r="P28" s="66"/>
      <c r="Q28" s="157"/>
      <c r="S28" s="282"/>
      <c r="T28" s="283"/>
      <c r="U28" s="283"/>
      <c r="X28" s="257"/>
    </row>
    <row r="29" spans="2:24" ht="13.5">
      <c r="B29" s="378" t="s">
        <v>5</v>
      </c>
      <c r="C29" s="379"/>
      <c r="D29" s="380"/>
      <c r="E29" s="50"/>
      <c r="F29" s="50"/>
      <c r="G29" s="50"/>
      <c r="H29" s="50"/>
      <c r="I29" s="50"/>
      <c r="J29" s="50"/>
      <c r="K29" s="50"/>
      <c r="L29" s="50"/>
      <c r="M29" s="50"/>
      <c r="N29" s="66"/>
      <c r="O29" s="66"/>
      <c r="P29" s="66"/>
      <c r="Q29" s="157"/>
      <c r="S29" s="282"/>
      <c r="T29" s="268"/>
      <c r="U29" s="268"/>
      <c r="X29" s="256"/>
    </row>
    <row r="30" spans="2:24" ht="13.5">
      <c r="B30" s="8"/>
      <c r="C30" s="26"/>
      <c r="D30" s="7"/>
      <c r="E30" s="50"/>
      <c r="F30" s="50"/>
      <c r="G30" s="50"/>
      <c r="H30" s="50"/>
      <c r="I30" s="50"/>
      <c r="J30" s="50"/>
      <c r="K30" s="50"/>
      <c r="L30" s="50"/>
      <c r="M30" s="50"/>
      <c r="N30" s="66"/>
      <c r="O30" s="66"/>
      <c r="P30" s="66"/>
      <c r="Q30" s="157"/>
      <c r="S30" s="282"/>
      <c r="T30" s="268"/>
      <c r="U30" s="268"/>
      <c r="X30" s="257"/>
    </row>
    <row r="31" spans="2:24">
      <c r="B31" s="8" t="s">
        <v>2</v>
      </c>
      <c r="C31" s="26"/>
      <c r="D31" s="7"/>
      <c r="E31" s="67">
        <v>3.472</v>
      </c>
      <c r="F31" s="67">
        <v>2.9740000000000002</v>
      </c>
      <c r="G31" s="67">
        <v>3.9910000000000001</v>
      </c>
      <c r="H31" s="67">
        <v>5.016</v>
      </c>
      <c r="I31" s="67">
        <v>3.153</v>
      </c>
      <c r="J31" s="67">
        <v>3.165</v>
      </c>
      <c r="K31" s="67">
        <v>4.0289999999999999</v>
      </c>
      <c r="L31" s="67">
        <v>3.694</v>
      </c>
      <c r="M31" s="67">
        <v>4.069</v>
      </c>
      <c r="N31" s="67">
        <v>3.8090000000000002</v>
      </c>
      <c r="O31" s="67">
        <v>4.2910000000000004</v>
      </c>
      <c r="P31" s="67">
        <v>12.226000000000001</v>
      </c>
      <c r="Q31" s="151">
        <v>53.888999999999996</v>
      </c>
      <c r="S31" s="282"/>
      <c r="T31" s="268"/>
      <c r="U31" s="268"/>
      <c r="X31" s="257"/>
    </row>
    <row r="32" spans="2:24">
      <c r="B32" s="8" t="s">
        <v>46</v>
      </c>
      <c r="C32" s="26"/>
      <c r="D32" s="7"/>
      <c r="E32" s="63">
        <v>0.86799999999999999</v>
      </c>
      <c r="F32" s="10">
        <v>0.623</v>
      </c>
      <c r="G32" s="10">
        <v>0.77300000000000002</v>
      </c>
      <c r="H32" s="63">
        <v>0.60699999999999998</v>
      </c>
      <c r="I32" s="63">
        <v>0.73099999999999998</v>
      </c>
      <c r="J32" s="63">
        <v>0.71699999999999997</v>
      </c>
      <c r="K32" s="63">
        <v>1.1659999999999999</v>
      </c>
      <c r="L32" s="63">
        <v>0.91800000000000004</v>
      </c>
      <c r="M32" s="63">
        <v>1.1890000000000001</v>
      </c>
      <c r="N32" s="63">
        <v>0.96399999999999997</v>
      </c>
      <c r="O32" s="63">
        <v>1.391</v>
      </c>
      <c r="P32" s="63">
        <v>6.3179999999999996</v>
      </c>
      <c r="Q32" s="150">
        <v>16.265000000000001</v>
      </c>
      <c r="S32" s="282"/>
      <c r="T32" s="268"/>
      <c r="U32" s="268"/>
      <c r="X32" s="257"/>
    </row>
    <row r="33" spans="1:27">
      <c r="B33" s="8"/>
      <c r="C33" s="26"/>
      <c r="D33" s="7"/>
      <c r="E33" s="66"/>
      <c r="F33" s="66"/>
      <c r="G33" s="66"/>
      <c r="H33" s="66"/>
      <c r="I33" s="66"/>
      <c r="J33" s="66"/>
      <c r="K33" s="66"/>
      <c r="L33" s="66"/>
      <c r="M33" s="66"/>
      <c r="N33" s="66"/>
      <c r="O33" s="66"/>
      <c r="P33" s="66"/>
      <c r="Q33" s="151"/>
      <c r="S33" s="282"/>
      <c r="T33" s="268"/>
      <c r="U33" s="268"/>
      <c r="X33" s="257"/>
    </row>
    <row r="34" spans="1:27" ht="13.5">
      <c r="B34" s="25" t="s">
        <v>1</v>
      </c>
      <c r="C34" s="24"/>
      <c r="D34" s="23"/>
      <c r="E34" s="10" t="s">
        <v>0</v>
      </c>
      <c r="F34" s="10" t="s">
        <v>0</v>
      </c>
      <c r="G34" s="10" t="s">
        <v>0</v>
      </c>
      <c r="H34" s="65" t="s">
        <v>0</v>
      </c>
      <c r="I34" s="65" t="s">
        <v>0</v>
      </c>
      <c r="J34" s="65" t="s">
        <v>0</v>
      </c>
      <c r="K34" s="65" t="s">
        <v>0</v>
      </c>
      <c r="L34" s="65" t="s">
        <v>0</v>
      </c>
      <c r="M34" s="65" t="s">
        <v>0</v>
      </c>
      <c r="N34" s="65" t="s">
        <v>0</v>
      </c>
      <c r="O34" s="65" t="s">
        <v>0</v>
      </c>
      <c r="P34" s="65" t="s">
        <v>0</v>
      </c>
      <c r="Q34" s="151" t="s">
        <v>0</v>
      </c>
      <c r="S34" s="282"/>
      <c r="T34" s="268"/>
      <c r="U34" s="268"/>
      <c r="X34" s="263"/>
    </row>
    <row r="35" spans="1:27">
      <c r="B35" s="25" t="s">
        <v>27</v>
      </c>
      <c r="C35" s="24"/>
      <c r="D35" s="23"/>
      <c r="E35" s="10" t="s">
        <v>0</v>
      </c>
      <c r="F35" s="10" t="s">
        <v>0</v>
      </c>
      <c r="G35" s="10" t="s">
        <v>0</v>
      </c>
      <c r="H35" s="66" t="s">
        <v>0</v>
      </c>
      <c r="I35" s="66" t="s">
        <v>0</v>
      </c>
      <c r="J35" s="66" t="s">
        <v>0</v>
      </c>
      <c r="K35" s="66" t="s">
        <v>0</v>
      </c>
      <c r="L35" s="66" t="s">
        <v>0</v>
      </c>
      <c r="M35" s="66" t="s">
        <v>0</v>
      </c>
      <c r="N35" s="66" t="s">
        <v>0</v>
      </c>
      <c r="O35" s="66" t="s">
        <v>0</v>
      </c>
      <c r="P35" s="66" t="s">
        <v>0</v>
      </c>
      <c r="Q35" s="150" t="s">
        <v>0</v>
      </c>
      <c r="T35" s="268"/>
      <c r="U35" s="268"/>
      <c r="X35" s="263"/>
    </row>
    <row r="36" spans="1:27">
      <c r="B36" s="8"/>
      <c r="C36" s="2"/>
      <c r="D36" s="7"/>
      <c r="E36" s="66"/>
      <c r="F36" s="66"/>
      <c r="G36" s="66"/>
      <c r="H36" s="66"/>
      <c r="I36" s="66"/>
      <c r="J36" s="66"/>
      <c r="K36" s="66"/>
      <c r="L36" s="66"/>
      <c r="M36" s="66"/>
      <c r="N36" s="66"/>
      <c r="O36" s="66"/>
      <c r="P36" s="66"/>
      <c r="Q36" s="151"/>
      <c r="T36" s="268"/>
      <c r="U36" s="268"/>
      <c r="X36" s="257"/>
    </row>
    <row r="37" spans="1:27">
      <c r="B37" s="378" t="s">
        <v>74</v>
      </c>
      <c r="C37" s="379"/>
      <c r="D37" s="380"/>
      <c r="E37" s="66"/>
      <c r="F37" s="66"/>
      <c r="G37" s="66"/>
      <c r="H37" s="66"/>
      <c r="I37" s="66"/>
      <c r="J37" s="66"/>
      <c r="K37" s="66"/>
      <c r="L37" s="50"/>
      <c r="M37" s="66"/>
      <c r="N37" s="50"/>
      <c r="O37" s="50"/>
      <c r="P37" s="66"/>
      <c r="Q37" s="151"/>
      <c r="T37" s="268"/>
      <c r="U37" s="268"/>
      <c r="X37" s="256"/>
    </row>
    <row r="38" spans="1:27">
      <c r="B38" s="8"/>
      <c r="C38" s="19"/>
      <c r="D38" s="7"/>
      <c r="E38" s="66"/>
      <c r="F38" s="66"/>
      <c r="G38" s="66"/>
      <c r="H38" s="66"/>
      <c r="I38" s="66"/>
      <c r="J38" s="66"/>
      <c r="K38" s="66"/>
      <c r="L38" s="66"/>
      <c r="M38" s="66"/>
      <c r="N38" s="50"/>
      <c r="O38" s="50"/>
      <c r="P38" s="66"/>
      <c r="Q38" s="151"/>
      <c r="T38" s="268"/>
      <c r="U38" s="268"/>
      <c r="X38" s="257"/>
    </row>
    <row r="39" spans="1:27" ht="12.75" customHeight="1">
      <c r="B39" s="8" t="s">
        <v>2</v>
      </c>
      <c r="C39" s="2"/>
      <c r="D39" s="7"/>
      <c r="E39" s="67">
        <v>71.676000000000002</v>
      </c>
      <c r="F39" s="67">
        <v>52.502000000000002</v>
      </c>
      <c r="G39" s="67">
        <v>42.194000000000003</v>
      </c>
      <c r="H39" s="67">
        <v>42.027000000000001</v>
      </c>
      <c r="I39" s="67">
        <v>40.012999999999998</v>
      </c>
      <c r="J39" s="67">
        <v>46.015999999999998</v>
      </c>
      <c r="K39" s="67">
        <v>51.640999999999998</v>
      </c>
      <c r="L39" s="67">
        <v>41.42</v>
      </c>
      <c r="M39" s="67">
        <v>58.814</v>
      </c>
      <c r="N39" s="67">
        <v>55.957000000000001</v>
      </c>
      <c r="O39" s="67">
        <v>47.993000000000002</v>
      </c>
      <c r="P39" s="67">
        <v>39.07</v>
      </c>
      <c r="Q39" s="151">
        <v>589.32300000000009</v>
      </c>
      <c r="T39" s="268"/>
      <c r="U39" s="268"/>
      <c r="X39" s="257"/>
    </row>
    <row r="40" spans="1:27">
      <c r="B40" s="8" t="s">
        <v>27</v>
      </c>
      <c r="C40" s="2"/>
      <c r="D40" s="7"/>
      <c r="E40" s="63">
        <v>52.883000000000003</v>
      </c>
      <c r="F40" s="63">
        <v>34.125999999999998</v>
      </c>
      <c r="G40" s="63">
        <v>20.581</v>
      </c>
      <c r="H40" s="63">
        <v>21.855</v>
      </c>
      <c r="I40" s="63">
        <v>18.170999999999999</v>
      </c>
      <c r="J40" s="63">
        <v>27.463999999999999</v>
      </c>
      <c r="K40" s="63">
        <v>29.064</v>
      </c>
      <c r="L40" s="64">
        <v>22.065999999999999</v>
      </c>
      <c r="M40" s="64">
        <v>40.241</v>
      </c>
      <c r="N40" s="64">
        <v>34.805999999999997</v>
      </c>
      <c r="O40" s="64">
        <v>27.079000000000001</v>
      </c>
      <c r="P40" s="64" t="s">
        <v>0</v>
      </c>
      <c r="Q40" s="150" t="s">
        <v>0</v>
      </c>
      <c r="T40" s="268"/>
      <c r="U40" s="268"/>
      <c r="X40" s="257"/>
    </row>
    <row r="41" spans="1:27">
      <c r="B41" s="8"/>
      <c r="C41" s="2"/>
      <c r="D41" s="7"/>
      <c r="E41" s="66"/>
      <c r="F41" s="66"/>
      <c r="G41" s="66"/>
      <c r="H41" s="66"/>
      <c r="I41" s="66"/>
      <c r="J41" s="66"/>
      <c r="K41" s="66"/>
      <c r="L41" s="50"/>
      <c r="M41" s="50"/>
      <c r="N41" s="156"/>
      <c r="O41" s="156"/>
      <c r="P41" s="66"/>
      <c r="Q41" s="151"/>
      <c r="T41" s="268"/>
      <c r="U41" s="268"/>
      <c r="X41" s="257"/>
    </row>
    <row r="42" spans="1:27" ht="12.75" customHeight="1">
      <c r="B42" s="386" t="s">
        <v>49</v>
      </c>
      <c r="C42" s="387"/>
      <c r="D42" s="388"/>
      <c r="E42" s="65">
        <v>34.887999999999998</v>
      </c>
      <c r="F42" s="65">
        <v>54.610999999999997</v>
      </c>
      <c r="G42" s="65">
        <v>40.587000000000003</v>
      </c>
      <c r="H42" s="65">
        <v>55.939</v>
      </c>
      <c r="I42" s="65">
        <v>48.433</v>
      </c>
      <c r="J42" s="65">
        <v>57.648000000000003</v>
      </c>
      <c r="K42" s="65">
        <v>56.587000000000003</v>
      </c>
      <c r="L42" s="147">
        <v>63.055999999999997</v>
      </c>
      <c r="M42" s="65">
        <v>47.8</v>
      </c>
      <c r="N42" s="65">
        <v>50.267000000000003</v>
      </c>
      <c r="O42" s="65">
        <v>53.3</v>
      </c>
      <c r="P42" s="65" t="s">
        <v>0</v>
      </c>
      <c r="Q42" s="157" t="s">
        <v>0</v>
      </c>
      <c r="S42" s="50"/>
      <c r="T42" s="268"/>
      <c r="U42" s="268"/>
      <c r="X42" s="262"/>
    </row>
    <row r="43" spans="1:27">
      <c r="B43" s="13" t="s">
        <v>27</v>
      </c>
      <c r="C43" s="17"/>
      <c r="D43" s="16"/>
      <c r="E43" s="155">
        <v>29.640999999999998</v>
      </c>
      <c r="F43" s="155">
        <v>49.453000000000003</v>
      </c>
      <c r="G43" s="155">
        <v>36.661000000000001</v>
      </c>
      <c r="H43" s="155">
        <v>49.24</v>
      </c>
      <c r="I43" s="155">
        <v>42.478999999999999</v>
      </c>
      <c r="J43" s="155">
        <v>54.401000000000003</v>
      </c>
      <c r="K43" s="155">
        <v>53.225000000000001</v>
      </c>
      <c r="L43" s="155">
        <v>59.573</v>
      </c>
      <c r="M43" s="155">
        <v>44.148000000000003</v>
      </c>
      <c r="N43" s="155">
        <v>47.929000000000002</v>
      </c>
      <c r="O43" s="155">
        <v>49.677999999999997</v>
      </c>
      <c r="P43" s="155">
        <v>60.491999999999997</v>
      </c>
      <c r="Q43" s="273">
        <v>576.91999999999996</v>
      </c>
      <c r="T43" s="268"/>
      <c r="U43" s="268"/>
      <c r="X43" s="264"/>
    </row>
    <row r="44" spans="1:27" ht="13.5">
      <c r="B44" s="22"/>
      <c r="C44" s="21"/>
      <c r="D44" s="20"/>
      <c r="E44" s="66"/>
      <c r="F44" s="66"/>
      <c r="G44" s="66"/>
      <c r="H44" s="66"/>
      <c r="I44" s="66"/>
      <c r="J44" s="6"/>
      <c r="K44" s="6"/>
      <c r="L44" s="6"/>
      <c r="M44" s="66"/>
      <c r="N44" s="65"/>
      <c r="O44" s="47"/>
      <c r="P44" s="66"/>
      <c r="Q44" s="150"/>
      <c r="R44" s="59"/>
      <c r="T44" s="268"/>
      <c r="X44" s="257"/>
    </row>
    <row r="45" spans="1:27">
      <c r="A45" s="57"/>
      <c r="B45" s="378" t="s">
        <v>3</v>
      </c>
      <c r="C45" s="379"/>
      <c r="D45" s="380"/>
      <c r="E45" s="50"/>
      <c r="F45" s="50"/>
      <c r="G45" s="50"/>
      <c r="H45" s="50"/>
      <c r="I45" s="50"/>
      <c r="M45" s="50"/>
      <c r="N45" s="63"/>
      <c r="O45" s="15"/>
      <c r="P45" s="66"/>
      <c r="Q45" s="150"/>
      <c r="R45" s="59"/>
      <c r="T45" s="268"/>
      <c r="W45" s="2"/>
      <c r="X45" s="256"/>
    </row>
    <row r="46" spans="1:27">
      <c r="B46" s="55"/>
      <c r="C46" s="26"/>
      <c r="D46" s="56"/>
      <c r="E46" s="50"/>
      <c r="F46" s="50"/>
      <c r="G46" s="50"/>
      <c r="H46" s="50"/>
      <c r="I46" s="50"/>
      <c r="M46" s="50"/>
      <c r="N46" s="66"/>
      <c r="O46" s="6"/>
      <c r="P46" s="66"/>
      <c r="Q46" s="150"/>
      <c r="R46" s="59"/>
      <c r="T46" s="268"/>
      <c r="X46" s="265"/>
    </row>
    <row r="47" spans="1:27">
      <c r="B47" s="8" t="s">
        <v>2</v>
      </c>
      <c r="C47" s="2"/>
      <c r="D47" s="7"/>
      <c r="E47" s="67">
        <v>111.307</v>
      </c>
      <c r="F47" s="67">
        <v>95.867000000000004</v>
      </c>
      <c r="G47" s="67" t="s">
        <v>0</v>
      </c>
      <c r="H47" s="67" t="s">
        <v>0</v>
      </c>
      <c r="I47" s="67" t="s">
        <v>0</v>
      </c>
      <c r="J47" s="67" t="s">
        <v>0</v>
      </c>
      <c r="K47" s="9" t="s">
        <v>0</v>
      </c>
      <c r="L47" s="9" t="s">
        <v>0</v>
      </c>
      <c r="M47" s="67" t="s">
        <v>0</v>
      </c>
      <c r="N47" s="67" t="s">
        <v>0</v>
      </c>
      <c r="O47" s="9" t="s">
        <v>0</v>
      </c>
      <c r="P47" s="67" t="s">
        <v>0</v>
      </c>
      <c r="Q47" s="151" t="s">
        <v>0</v>
      </c>
      <c r="R47" s="59"/>
      <c r="T47" s="269"/>
      <c r="U47" s="270"/>
      <c r="V47" s="270"/>
      <c r="W47" s="270"/>
      <c r="X47" s="271"/>
      <c r="Y47" s="272"/>
      <c r="Z47" s="272"/>
      <c r="AA47" s="272"/>
    </row>
    <row r="48" spans="1:27">
      <c r="B48" s="8" t="s">
        <v>27</v>
      </c>
      <c r="C48" s="17"/>
      <c r="D48" s="16"/>
      <c r="E48" s="63">
        <v>107.502</v>
      </c>
      <c r="F48" s="10">
        <v>92.406999999999996</v>
      </c>
      <c r="G48" s="63">
        <v>107.00700000000001</v>
      </c>
      <c r="H48" s="63">
        <v>78.114999999999995</v>
      </c>
      <c r="I48" s="63">
        <v>84.438999999999993</v>
      </c>
      <c r="J48" s="63" t="s">
        <v>0</v>
      </c>
      <c r="K48" s="63" t="s">
        <v>0</v>
      </c>
      <c r="L48" s="63" t="s">
        <v>0</v>
      </c>
      <c r="M48" s="63" t="s">
        <v>0</v>
      </c>
      <c r="N48" s="63" t="s">
        <v>0</v>
      </c>
      <c r="O48" s="63" t="s">
        <v>0</v>
      </c>
      <c r="P48" s="63" t="s">
        <v>0</v>
      </c>
      <c r="Q48" s="151" t="s">
        <v>0</v>
      </c>
      <c r="R48" s="59"/>
      <c r="T48" s="269"/>
      <c r="U48" s="270"/>
      <c r="V48" s="270"/>
      <c r="W48" s="270"/>
      <c r="X48" s="271"/>
      <c r="Y48" s="272"/>
      <c r="Z48" s="272"/>
      <c r="AA48" s="272"/>
    </row>
    <row r="49" spans="2:24">
      <c r="B49" s="8"/>
      <c r="C49" s="17"/>
      <c r="D49" s="16"/>
      <c r="E49" s="15"/>
      <c r="F49" s="15"/>
      <c r="G49" s="15"/>
      <c r="H49" s="63"/>
      <c r="I49" s="63"/>
      <c r="J49" s="15"/>
      <c r="K49" s="15"/>
      <c r="L49" s="15"/>
      <c r="M49" s="15"/>
      <c r="N49" s="15"/>
      <c r="O49" s="15"/>
      <c r="P49" s="15"/>
      <c r="Q49" s="281"/>
      <c r="R49" s="59"/>
      <c r="X49" s="257"/>
    </row>
    <row r="50" spans="2:24" ht="13.5">
      <c r="B50" s="13" t="s">
        <v>1</v>
      </c>
      <c r="C50" s="12"/>
      <c r="D50" s="11"/>
      <c r="E50" s="10" t="s">
        <v>0</v>
      </c>
      <c r="F50" s="10" t="s">
        <v>0</v>
      </c>
      <c r="G50" s="10" t="s">
        <v>0</v>
      </c>
      <c r="H50" s="10" t="s">
        <v>0</v>
      </c>
      <c r="I50" s="47" t="s">
        <v>0</v>
      </c>
      <c r="J50" s="47" t="s">
        <v>0</v>
      </c>
      <c r="K50" s="47" t="s">
        <v>0</v>
      </c>
      <c r="L50" s="47" t="s">
        <v>0</v>
      </c>
      <c r="M50" s="47" t="s">
        <v>0</v>
      </c>
      <c r="N50" s="47" t="s">
        <v>0</v>
      </c>
      <c r="O50" s="47" t="s">
        <v>0</v>
      </c>
      <c r="P50" s="47" t="s">
        <v>0</v>
      </c>
      <c r="Q50" s="289" t="s">
        <v>0</v>
      </c>
      <c r="R50" s="59"/>
      <c r="X50" s="264"/>
    </row>
    <row r="51" spans="2:24">
      <c r="B51" s="25" t="s">
        <v>27</v>
      </c>
      <c r="C51" s="2"/>
      <c r="D51" s="7"/>
      <c r="E51" s="10" t="s">
        <v>0</v>
      </c>
      <c r="F51" s="10" t="s">
        <v>0</v>
      </c>
      <c r="G51" s="10" t="s">
        <v>0</v>
      </c>
      <c r="H51" s="10" t="s">
        <v>0</v>
      </c>
      <c r="I51" s="10" t="s">
        <v>0</v>
      </c>
      <c r="J51" s="10" t="s">
        <v>0</v>
      </c>
      <c r="K51" s="10" t="s">
        <v>0</v>
      </c>
      <c r="L51" s="10" t="s">
        <v>0</v>
      </c>
      <c r="M51" s="10" t="s">
        <v>0</v>
      </c>
      <c r="N51" s="10" t="s">
        <v>0</v>
      </c>
      <c r="O51" s="10" t="s">
        <v>0</v>
      </c>
      <c r="P51" s="10" t="s">
        <v>0</v>
      </c>
      <c r="Q51" s="281" t="s">
        <v>0</v>
      </c>
      <c r="R51" s="59"/>
      <c r="X51" s="263"/>
    </row>
    <row r="52" spans="2:24" ht="13.5" thickBot="1">
      <c r="B52" s="5"/>
      <c r="C52" s="3"/>
      <c r="D52" s="4"/>
      <c r="E52" s="3"/>
      <c r="F52" s="3"/>
      <c r="G52" s="3"/>
      <c r="H52" s="3"/>
      <c r="I52" s="3"/>
      <c r="J52" s="3"/>
      <c r="K52" s="3"/>
      <c r="L52" s="3"/>
      <c r="M52" s="3"/>
      <c r="N52" s="3"/>
      <c r="O52" s="3"/>
      <c r="P52" s="4"/>
      <c r="Q52" s="290"/>
      <c r="R52" s="59"/>
      <c r="X52" s="257"/>
    </row>
    <row r="53" spans="2:24">
      <c r="B53" s="2"/>
      <c r="C53" s="2"/>
      <c r="D53" s="2"/>
      <c r="E53" s="2"/>
      <c r="F53" s="2"/>
      <c r="G53" s="2"/>
      <c r="H53" s="2"/>
      <c r="I53" s="2"/>
      <c r="J53" s="2"/>
      <c r="K53" s="2"/>
      <c r="L53" s="2"/>
      <c r="M53" s="2"/>
      <c r="N53" s="2"/>
      <c r="O53" s="2"/>
      <c r="P53" s="2"/>
      <c r="Q53" s="144"/>
      <c r="X53" s="2"/>
    </row>
    <row r="54" spans="2:24">
      <c r="B54" s="2"/>
      <c r="C54" s="2"/>
      <c r="D54" s="2"/>
      <c r="E54" s="2"/>
      <c r="F54" s="2"/>
      <c r="G54" s="2"/>
      <c r="H54" s="2"/>
      <c r="I54" s="2"/>
      <c r="J54" s="2"/>
      <c r="K54" s="2"/>
      <c r="L54" s="2"/>
      <c r="M54" s="2"/>
      <c r="N54" s="2"/>
      <c r="O54" s="2"/>
      <c r="P54" s="2"/>
      <c r="Q54" s="291" t="s">
        <v>41</v>
      </c>
      <c r="X54" s="2"/>
    </row>
    <row r="55" spans="2:24">
      <c r="B55" s="2"/>
      <c r="C55" s="2"/>
      <c r="D55" s="2"/>
      <c r="E55" s="2"/>
      <c r="F55" s="2"/>
      <c r="G55" s="2"/>
      <c r="H55" s="2"/>
      <c r="I55" s="2"/>
      <c r="J55" s="2"/>
      <c r="K55" s="2"/>
      <c r="L55" s="2"/>
      <c r="M55" s="2"/>
      <c r="N55" s="2"/>
      <c r="O55" s="2"/>
      <c r="P55" s="2"/>
      <c r="Q55" s="292" t="s">
        <v>29</v>
      </c>
      <c r="X55" s="2"/>
    </row>
    <row r="56" spans="2:24">
      <c r="B56" s="2"/>
      <c r="C56" s="2"/>
      <c r="D56" s="2"/>
      <c r="E56" s="2"/>
      <c r="F56" s="2"/>
      <c r="G56" s="2"/>
      <c r="H56" s="2"/>
      <c r="I56" s="2"/>
      <c r="J56" s="2"/>
      <c r="K56" s="2"/>
      <c r="L56" s="2"/>
      <c r="M56" s="2"/>
      <c r="N56" s="2"/>
      <c r="O56" s="2"/>
      <c r="P56" s="2"/>
      <c r="X56" s="2"/>
    </row>
    <row r="57" spans="2:24">
      <c r="B57" s="2"/>
      <c r="C57" s="2"/>
      <c r="D57" s="2"/>
      <c r="E57" s="2"/>
      <c r="F57" s="2"/>
      <c r="G57" s="2"/>
      <c r="H57" s="2"/>
      <c r="I57" s="2"/>
      <c r="J57" s="2"/>
      <c r="K57" s="2"/>
      <c r="L57" s="2"/>
      <c r="M57" s="2"/>
      <c r="N57" s="2"/>
      <c r="O57" s="2"/>
      <c r="P57" s="2"/>
      <c r="Q57" s="144"/>
      <c r="X57" s="2"/>
    </row>
    <row r="58" spans="2:24">
      <c r="B58" s="2"/>
      <c r="C58" s="2"/>
      <c r="D58" s="2"/>
      <c r="E58" s="2"/>
      <c r="F58" s="2"/>
      <c r="G58" s="2"/>
      <c r="H58" s="2"/>
      <c r="I58" s="2"/>
      <c r="J58" s="2"/>
      <c r="K58" s="2"/>
      <c r="L58" s="2"/>
      <c r="M58" s="2"/>
      <c r="N58" s="2"/>
      <c r="O58" s="2"/>
      <c r="P58" s="2"/>
      <c r="Q58" s="144"/>
      <c r="R58" s="159"/>
      <c r="S58" s="159"/>
      <c r="T58" s="159"/>
      <c r="X58" s="2"/>
    </row>
    <row r="59" spans="2:24">
      <c r="B59" s="2"/>
      <c r="C59" s="2"/>
      <c r="D59" s="2"/>
      <c r="E59" s="2"/>
      <c r="F59" s="2"/>
      <c r="G59" s="2"/>
      <c r="H59" s="2"/>
      <c r="I59" s="2"/>
      <c r="J59" s="2"/>
      <c r="K59" s="2"/>
      <c r="L59" s="2"/>
      <c r="M59" s="2"/>
      <c r="N59" s="2"/>
      <c r="O59" s="2"/>
      <c r="P59" s="2"/>
      <c r="Q59" s="144"/>
      <c r="R59" s="159"/>
      <c r="S59" s="159"/>
      <c r="T59" s="159"/>
      <c r="X59" s="2"/>
    </row>
    <row r="60" spans="2:24">
      <c r="B60" s="2"/>
      <c r="C60" s="2"/>
      <c r="D60" s="2"/>
      <c r="E60" s="2"/>
      <c r="F60" s="2"/>
      <c r="G60" s="2"/>
      <c r="H60" s="2"/>
      <c r="I60" s="2"/>
      <c r="J60" s="2"/>
      <c r="K60" s="2"/>
      <c r="L60" s="2"/>
      <c r="M60" s="2"/>
      <c r="N60" s="2"/>
      <c r="O60" s="2"/>
      <c r="P60" s="2"/>
      <c r="Q60" s="144"/>
      <c r="R60" s="159"/>
      <c r="S60" s="159"/>
      <c r="T60" s="159"/>
      <c r="X60" s="248"/>
    </row>
    <row r="61" spans="2:24">
      <c r="B61" s="248"/>
      <c r="C61" s="248"/>
      <c r="D61" s="248"/>
      <c r="E61" s="248"/>
      <c r="F61" s="248"/>
      <c r="G61" s="248"/>
      <c r="H61" s="248"/>
      <c r="I61" s="248"/>
      <c r="J61" s="248"/>
      <c r="K61" s="248"/>
      <c r="L61" s="248"/>
      <c r="M61" s="248"/>
      <c r="N61" s="248"/>
      <c r="O61" s="248"/>
      <c r="P61" s="248"/>
      <c r="Q61" s="250"/>
      <c r="R61" s="282"/>
      <c r="S61" s="159"/>
      <c r="T61" s="159"/>
      <c r="X61" s="248"/>
    </row>
    <row r="62" spans="2:24">
      <c r="B62" s="248" t="s">
        <v>52</v>
      </c>
      <c r="C62" s="248"/>
      <c r="D62" s="249">
        <v>2020</v>
      </c>
      <c r="E62" s="250">
        <f>IF(E20+E23+E26=0,"",E20+E23+E26)</f>
        <v>185.13</v>
      </c>
      <c r="F62" s="251">
        <f t="shared" ref="F62:L62" si="0">IF(F20+F23+F26=0,#N/A,F20+F23+F26)</f>
        <v>174.03</v>
      </c>
      <c r="G62" s="251">
        <f t="shared" si="0"/>
        <v>178.733</v>
      </c>
      <c r="H62" s="251">
        <f t="shared" si="0"/>
        <v>154.62799999999999</v>
      </c>
      <c r="I62" s="251">
        <f t="shared" si="0"/>
        <v>152.27800000000002</v>
      </c>
      <c r="J62" s="251">
        <f t="shared" si="0"/>
        <v>164.04899999999998</v>
      </c>
      <c r="K62" s="251">
        <f t="shared" si="0"/>
        <v>168.411</v>
      </c>
      <c r="L62" s="251">
        <f t="shared" si="0"/>
        <v>181.66699999999997</v>
      </c>
      <c r="M62" s="251">
        <f>IF(M20+M23+M26=0,#N/A,M20+M23+M26)</f>
        <v>187.40800000000002</v>
      </c>
      <c r="N62" s="251">
        <f t="shared" ref="N62:P62" si="1">IF(N20+N23+N26=0,#N/A,N20+N23+N26)</f>
        <v>209.83699999999999</v>
      </c>
      <c r="O62" s="251">
        <f>IF(O20+O23+O26=0,#N/A,O20+O23+O26)</f>
        <v>183.59399999999999</v>
      </c>
      <c r="P62" s="251">
        <f t="shared" si="1"/>
        <v>233.143</v>
      </c>
      <c r="Q62" s="250"/>
      <c r="R62" s="282"/>
      <c r="S62" s="159"/>
      <c r="T62" s="159"/>
      <c r="X62" s="248"/>
    </row>
    <row r="63" spans="2:24">
      <c r="B63" s="248" t="s">
        <v>51</v>
      </c>
      <c r="C63" s="248"/>
      <c r="D63" s="249">
        <v>2019</v>
      </c>
      <c r="E63" s="250">
        <f>'KJ 2019'!E20+'KJ 2019'!E23+'KJ 2019'!E26</f>
        <v>219.726</v>
      </c>
      <c r="F63" s="250">
        <f>'KJ 2019'!F20+'KJ 2019'!F23+'KJ 2019'!F26</f>
        <v>194.90300000000002</v>
      </c>
      <c r="G63" s="250">
        <f>'KJ 2019'!G20+'KJ 2019'!G23+'KJ 2019'!G26</f>
        <v>197.14699999999999</v>
      </c>
      <c r="H63" s="250">
        <f>'KJ 2019'!H20+'KJ 2019'!H23+'KJ 2019'!H26</f>
        <v>194.02100000000002</v>
      </c>
      <c r="I63" s="250">
        <f>'KJ 2019'!I20+'KJ 2019'!I23+'KJ 2019'!I26</f>
        <v>197.26</v>
      </c>
      <c r="J63" s="250">
        <f>'KJ 2019'!J20+'KJ 2019'!J23+'KJ 2019'!J26</f>
        <v>163.63200000000001</v>
      </c>
      <c r="K63" s="250">
        <f>'KJ 2019'!K20+'KJ 2019'!K23+'KJ 2019'!K26</f>
        <v>192.405</v>
      </c>
      <c r="L63" s="250">
        <f>'KJ 2019'!L20+'KJ 2019'!L23+'KJ 2019'!L26</f>
        <v>201.15600000000001</v>
      </c>
      <c r="M63" s="250">
        <f>'KJ 2019'!M20+'KJ 2019'!M23+'KJ 2019'!M26</f>
        <v>143.13900000000001</v>
      </c>
      <c r="N63" s="250">
        <f>'KJ 2019'!N20+'KJ 2019'!N23+'KJ 2019'!N26</f>
        <v>152.29300000000001</v>
      </c>
      <c r="O63" s="250">
        <f>'KJ 2019'!O20+'KJ 2019'!O23+'KJ 2019'!O26</f>
        <v>145.85300000000001</v>
      </c>
      <c r="P63" s="250">
        <f>'KJ 2019'!P20+'KJ 2019'!P23+'KJ 2019'!P26</f>
        <v>177.59699999999998</v>
      </c>
      <c r="Q63" s="250"/>
      <c r="R63" s="282"/>
      <c r="S63" s="159"/>
      <c r="T63" s="159"/>
      <c r="X63" s="248"/>
    </row>
    <row r="64" spans="2:24">
      <c r="B64" s="248" t="s">
        <v>59</v>
      </c>
      <c r="C64" s="248"/>
      <c r="D64" s="249">
        <v>2020</v>
      </c>
      <c r="E64" s="250">
        <f>IF(E31=0,"",E31)</f>
        <v>3.472</v>
      </c>
      <c r="F64" s="250">
        <f t="shared" ref="F64:L64" si="2">IF(F31=0,#N/A,F31)</f>
        <v>2.9740000000000002</v>
      </c>
      <c r="G64" s="250">
        <f t="shared" si="2"/>
        <v>3.9910000000000001</v>
      </c>
      <c r="H64" s="250">
        <f t="shared" si="2"/>
        <v>5.016</v>
      </c>
      <c r="I64" s="250">
        <f t="shared" si="2"/>
        <v>3.153</v>
      </c>
      <c r="J64" s="250">
        <f t="shared" si="2"/>
        <v>3.165</v>
      </c>
      <c r="K64" s="250">
        <f t="shared" si="2"/>
        <v>4.0289999999999999</v>
      </c>
      <c r="L64" s="250">
        <f t="shared" si="2"/>
        <v>3.694</v>
      </c>
      <c r="M64" s="250">
        <f>IF(M31=0,#N/A,M31)</f>
        <v>4.069</v>
      </c>
      <c r="N64" s="250">
        <f t="shared" ref="N64:P64" si="3">IF(N31=0,#N/A,N31)</f>
        <v>3.8090000000000002</v>
      </c>
      <c r="O64" s="250">
        <f t="shared" si="3"/>
        <v>4.2910000000000004</v>
      </c>
      <c r="P64" s="250">
        <f t="shared" si="3"/>
        <v>12.226000000000001</v>
      </c>
      <c r="Q64" s="250"/>
      <c r="R64" s="282"/>
      <c r="S64" s="159"/>
      <c r="T64" s="159"/>
      <c r="X64" s="248"/>
    </row>
    <row r="65" spans="2:24">
      <c r="B65" s="248" t="s">
        <v>54</v>
      </c>
      <c r="C65" s="248"/>
      <c r="D65" s="249">
        <v>2019</v>
      </c>
      <c r="E65" s="250">
        <f>'KJ 2019'!E31</f>
        <v>2.99</v>
      </c>
      <c r="F65" s="250">
        <f>'KJ 2019'!F31</f>
        <v>2.3069999999999999</v>
      </c>
      <c r="G65" s="250">
        <f>'KJ 2019'!G31</f>
        <v>3.6480000000000001</v>
      </c>
      <c r="H65" s="250">
        <f>'KJ 2019'!H31</f>
        <v>2.3079999999999998</v>
      </c>
      <c r="I65" s="250">
        <f>'KJ 2019'!I31</f>
        <v>3.9729999999999999</v>
      </c>
      <c r="J65" s="250">
        <f>'KJ 2019'!J31</f>
        <v>1.861</v>
      </c>
      <c r="K65" s="250">
        <f>'KJ 2019'!K31</f>
        <v>2.9489999999999998</v>
      </c>
      <c r="L65" s="250">
        <f>'KJ 2019'!L31</f>
        <v>3.6859999999999999</v>
      </c>
      <c r="M65" s="250">
        <f>'KJ 2019'!M31</f>
        <v>3.0030000000000001</v>
      </c>
      <c r="N65" s="250">
        <f>'KJ 2019'!N31</f>
        <v>3.206</v>
      </c>
      <c r="O65" s="250">
        <f>'KJ 2019'!O31</f>
        <v>2.4350000000000001</v>
      </c>
      <c r="P65" s="250">
        <f>'KJ 2019'!P31</f>
        <v>10.945</v>
      </c>
      <c r="Q65" s="250"/>
      <c r="R65" s="282"/>
      <c r="S65" s="159"/>
      <c r="T65" s="159"/>
      <c r="X65" s="248"/>
    </row>
    <row r="66" spans="2:24">
      <c r="B66" s="248" t="s">
        <v>77</v>
      </c>
      <c r="C66" s="248"/>
      <c r="D66" s="249">
        <v>2020</v>
      </c>
      <c r="E66" s="250">
        <f>IF(E39+E42=0,"",E39+E42)</f>
        <v>106.56399999999999</v>
      </c>
      <c r="F66" s="250">
        <f>IF(F39+F42=0,"",F39+F42)</f>
        <v>107.113</v>
      </c>
      <c r="G66" s="250">
        <f>IF(G39+G42=0,"",G39+G42)</f>
        <v>82.781000000000006</v>
      </c>
      <c r="H66" s="250">
        <f>IF(H39+H42=0,"",H39+H42)</f>
        <v>97.966000000000008</v>
      </c>
      <c r="I66" s="250">
        <f t="shared" ref="I66:O66" si="4">IF(I39+I42=0,"",I39+I42)</f>
        <v>88.445999999999998</v>
      </c>
      <c r="J66" s="250">
        <f t="shared" si="4"/>
        <v>103.664</v>
      </c>
      <c r="K66" s="250">
        <f t="shared" si="4"/>
        <v>108.22800000000001</v>
      </c>
      <c r="L66" s="250">
        <f t="shared" si="4"/>
        <v>104.476</v>
      </c>
      <c r="M66" s="250">
        <f t="shared" si="4"/>
        <v>106.614</v>
      </c>
      <c r="N66" s="250">
        <f t="shared" si="4"/>
        <v>106.224</v>
      </c>
      <c r="O66" s="250">
        <f t="shared" si="4"/>
        <v>101.29300000000001</v>
      </c>
      <c r="P66" s="250" t="s">
        <v>0</v>
      </c>
      <c r="Q66" s="250"/>
      <c r="R66" s="282"/>
      <c r="S66" s="159"/>
      <c r="T66" s="159"/>
      <c r="X66" s="248"/>
    </row>
    <row r="67" spans="2:24">
      <c r="B67" s="248" t="s">
        <v>78</v>
      </c>
      <c r="C67" s="248"/>
      <c r="D67" s="249">
        <v>2019</v>
      </c>
      <c r="E67" s="250">
        <f>'KJ 2019'!E39+'KJ 2019'!E42</f>
        <v>111.05099999999999</v>
      </c>
      <c r="F67" s="250">
        <f>'KJ 2019'!F39+'KJ 2019'!F42</f>
        <v>97.325000000000003</v>
      </c>
      <c r="G67" s="250">
        <f>'KJ 2019'!G39+'KJ 2019'!G42</f>
        <v>110.678</v>
      </c>
      <c r="H67" s="250">
        <f>'KJ 2019'!H39+'KJ 2019'!H42</f>
        <v>72.293000000000006</v>
      </c>
      <c r="I67" s="250">
        <f>'KJ 2019'!I39+'KJ 2019'!I42</f>
        <v>95.707999999999998</v>
      </c>
      <c r="J67" s="250">
        <f>'KJ 2019'!J39+'KJ 2019'!J42</f>
        <v>77.778999999999996</v>
      </c>
      <c r="K67" s="250">
        <f>'KJ 2019'!K39+'KJ 2019'!K42</f>
        <v>94.623999999999995</v>
      </c>
      <c r="L67" s="250">
        <f>'KJ 2019'!L39+'KJ 2019'!L42</f>
        <v>82.329000000000008</v>
      </c>
      <c r="M67" s="250">
        <f>'KJ 2019'!M39+'KJ 2019'!M42</f>
        <v>86.046999999999997</v>
      </c>
      <c r="N67" s="250">
        <f>'KJ 2019'!N39+'KJ 2019'!N42</f>
        <v>84.806999999999988</v>
      </c>
      <c r="O67" s="250">
        <f>'KJ 2019'!O39+'KJ 2019'!O42</f>
        <v>96.080999999999989</v>
      </c>
      <c r="P67" s="250">
        <f>'KJ 2019'!P39+'KJ 2019'!P42</f>
        <v>92.352999999999994</v>
      </c>
      <c r="Q67" s="250"/>
      <c r="R67" s="282"/>
      <c r="S67" s="159"/>
      <c r="T67" s="159"/>
      <c r="X67" s="248"/>
    </row>
    <row r="68" spans="2:24">
      <c r="B68" s="248" t="s">
        <v>60</v>
      </c>
      <c r="C68" s="248"/>
      <c r="D68" s="249">
        <v>2020</v>
      </c>
      <c r="E68" s="250">
        <f>IF(E47=0,"",E47)</f>
        <v>111.307</v>
      </c>
      <c r="F68" s="250">
        <f t="shared" ref="F68:L68" si="5">IF(F47=0,#N/A,F47)</f>
        <v>95.867000000000004</v>
      </c>
      <c r="G68" s="250" t="str">
        <f t="shared" si="5"/>
        <v>.</v>
      </c>
      <c r="H68" s="250" t="str">
        <f t="shared" si="5"/>
        <v>.</v>
      </c>
      <c r="I68" s="250" t="str">
        <f t="shared" si="5"/>
        <v>.</v>
      </c>
      <c r="J68" s="250" t="str">
        <f t="shared" si="5"/>
        <v>.</v>
      </c>
      <c r="K68" s="250" t="str">
        <f t="shared" si="5"/>
        <v>.</v>
      </c>
      <c r="L68" s="250" t="str">
        <f t="shared" si="5"/>
        <v>.</v>
      </c>
      <c r="M68" s="250" t="str">
        <f>IF(M47=0,#N/A,M47)</f>
        <v>.</v>
      </c>
      <c r="N68" s="250" t="str">
        <f t="shared" ref="N68:O68" si="6">IF(N47=0,#N/A,N47)</f>
        <v>.</v>
      </c>
      <c r="O68" s="250" t="str">
        <f t="shared" si="6"/>
        <v>.</v>
      </c>
      <c r="P68" s="250" t="str">
        <f>IF(P47=0,#N/A,P47)</f>
        <v>.</v>
      </c>
      <c r="Q68" s="250"/>
      <c r="R68" s="282"/>
      <c r="S68" s="159"/>
      <c r="T68" s="159"/>
      <c r="X68" s="248"/>
    </row>
    <row r="69" spans="2:24">
      <c r="B69" s="248" t="s">
        <v>56</v>
      </c>
      <c r="C69" s="248"/>
      <c r="D69" s="249">
        <v>2019</v>
      </c>
      <c r="E69" s="250">
        <f>'KJ 2019'!E47</f>
        <v>89.159000000000006</v>
      </c>
      <c r="F69" s="250">
        <f>'KJ 2019'!F47</f>
        <v>85.18</v>
      </c>
      <c r="G69" s="250">
        <f>'KJ 2019'!G47</f>
        <v>97.24</v>
      </c>
      <c r="H69" s="250">
        <f>'KJ 2019'!H47</f>
        <v>86.679000000000002</v>
      </c>
      <c r="I69" s="250">
        <f>'KJ 2019'!I47</f>
        <v>89.45</v>
      </c>
      <c r="J69" s="250">
        <f>'KJ 2019'!J47</f>
        <v>80.838999999999999</v>
      </c>
      <c r="K69" s="250">
        <f>'KJ 2019'!K47</f>
        <v>81.228999999999999</v>
      </c>
      <c r="L69" s="250">
        <f>'KJ 2019'!L47</f>
        <v>92.816000000000003</v>
      </c>
      <c r="M69" s="250">
        <f>'KJ 2019'!M47</f>
        <v>102.27500000000001</v>
      </c>
      <c r="N69" s="250">
        <f>'KJ 2019'!N47</f>
        <v>95.7</v>
      </c>
      <c r="O69" s="250">
        <f>'KJ 2019'!O47</f>
        <v>94.186999999999998</v>
      </c>
      <c r="P69" s="250">
        <f>'KJ 2019'!P47</f>
        <v>109.884</v>
      </c>
      <c r="Q69" s="250"/>
      <c r="R69" s="282"/>
      <c r="S69" s="159"/>
      <c r="T69" s="159"/>
      <c r="X69" s="248"/>
    </row>
    <row r="70" spans="2:24">
      <c r="B70" s="248"/>
      <c r="C70" s="248"/>
      <c r="D70" s="248"/>
      <c r="E70" s="248"/>
      <c r="F70" s="248"/>
      <c r="G70" s="248"/>
      <c r="H70" s="248"/>
      <c r="I70" s="248"/>
      <c r="J70" s="248"/>
      <c r="K70" s="248"/>
      <c r="L70" s="248"/>
      <c r="M70" s="248"/>
      <c r="N70" s="248"/>
      <c r="O70" s="248"/>
      <c r="P70" s="248"/>
      <c r="Q70" s="250"/>
      <c r="R70" s="282"/>
      <c r="S70" s="159"/>
      <c r="T70" s="159"/>
      <c r="X70" s="248"/>
    </row>
    <row r="71" spans="2:24">
      <c r="B71" s="248"/>
      <c r="C71" s="248"/>
      <c r="D71" s="248"/>
      <c r="E71" s="248"/>
      <c r="F71" s="248"/>
      <c r="G71" s="248"/>
      <c r="H71" s="248"/>
      <c r="I71" s="248"/>
      <c r="J71" s="248"/>
      <c r="K71" s="248"/>
      <c r="L71" s="248"/>
      <c r="M71" s="248"/>
      <c r="N71" s="248"/>
      <c r="O71" s="248"/>
      <c r="P71" s="248"/>
      <c r="Q71" s="250"/>
      <c r="R71" s="282"/>
      <c r="S71" s="159"/>
      <c r="T71" s="159"/>
      <c r="X71" s="2"/>
    </row>
    <row r="72" spans="2:24">
      <c r="B72" s="2"/>
      <c r="C72" s="2"/>
      <c r="D72" s="2"/>
      <c r="E72" s="2"/>
      <c r="F72" s="2"/>
      <c r="G72" s="2"/>
      <c r="H72" s="2"/>
      <c r="I72" s="2"/>
      <c r="J72" s="2"/>
      <c r="K72" s="2"/>
      <c r="L72" s="2"/>
      <c r="M72" s="2"/>
      <c r="N72" s="2"/>
      <c r="O72" s="2"/>
      <c r="P72" s="2"/>
      <c r="Q72" s="144"/>
      <c r="S72" s="159"/>
      <c r="T72" s="159"/>
      <c r="X72" s="2"/>
    </row>
    <row r="73" spans="2:24">
      <c r="B73" s="2"/>
      <c r="C73" s="2"/>
      <c r="D73" s="2"/>
      <c r="E73" s="2"/>
      <c r="G73" s="2"/>
      <c r="H73" s="2"/>
      <c r="I73" s="2"/>
      <c r="J73" s="2"/>
      <c r="K73" s="2"/>
      <c r="L73" s="2"/>
      <c r="M73" s="2"/>
      <c r="N73" s="2"/>
      <c r="O73" s="2"/>
      <c r="P73" s="2"/>
      <c r="Q73" s="144"/>
      <c r="S73" s="159"/>
      <c r="T73" s="159"/>
      <c r="X73" s="2"/>
    </row>
    <row r="74" spans="2:24">
      <c r="B74" s="2"/>
      <c r="S74" s="159"/>
      <c r="T74" s="159"/>
      <c r="X74" s="2"/>
    </row>
    <row r="75" spans="2:24">
      <c r="B75" s="2"/>
      <c r="R75" s="159"/>
      <c r="S75" s="159"/>
      <c r="T75" s="159"/>
      <c r="X75" s="2"/>
    </row>
    <row r="76" spans="2:24">
      <c r="R76" s="159"/>
      <c r="S76" s="159"/>
      <c r="T76" s="159"/>
    </row>
    <row r="77" spans="2:24">
      <c r="R77" s="159"/>
      <c r="S77" s="159"/>
      <c r="T77" s="159"/>
    </row>
    <row r="78" spans="2:24">
      <c r="R78" s="159"/>
      <c r="S78" s="159"/>
      <c r="T78" s="159"/>
    </row>
    <row r="79" spans="2:24">
      <c r="Q79" s="293"/>
      <c r="R79" s="159"/>
      <c r="S79" s="159"/>
      <c r="T79" s="159"/>
    </row>
    <row r="80" spans="2:24">
      <c r="Q80" s="293"/>
      <c r="R80" s="159"/>
      <c r="S80" s="159"/>
      <c r="T80" s="159"/>
    </row>
    <row r="81" spans="17:20">
      <c r="Q81" s="293"/>
      <c r="R81" s="159"/>
      <c r="S81" s="159"/>
      <c r="T81" s="159"/>
    </row>
    <row r="82" spans="17:20">
      <c r="Q82" s="293"/>
      <c r="R82" s="159"/>
      <c r="S82" s="159"/>
      <c r="T82" s="159"/>
    </row>
    <row r="83" spans="17:20">
      <c r="Q83" s="293"/>
      <c r="R83" s="159"/>
      <c r="S83" s="159"/>
      <c r="T83" s="159"/>
    </row>
    <row r="84" spans="17:20">
      <c r="Q84" s="293"/>
      <c r="R84" s="159"/>
      <c r="S84" s="159"/>
      <c r="T84" s="159"/>
    </row>
    <row r="85" spans="17:20">
      <c r="Q85" s="293"/>
      <c r="R85" s="159"/>
      <c r="S85" s="159"/>
      <c r="T85" s="159"/>
    </row>
    <row r="86" spans="17:20">
      <c r="Q86" s="293"/>
      <c r="R86" s="159"/>
      <c r="S86" s="159"/>
      <c r="T86" s="159"/>
    </row>
    <row r="87" spans="17:20">
      <c r="Q87" s="293"/>
      <c r="R87" s="159"/>
      <c r="S87" s="159"/>
      <c r="T87" s="159"/>
    </row>
    <row r="88" spans="17:20">
      <c r="Q88" s="293"/>
      <c r="R88" s="159"/>
      <c r="S88" s="159"/>
      <c r="T88" s="159"/>
    </row>
    <row r="89" spans="17:20">
      <c r="Q89" s="293"/>
      <c r="R89" s="159"/>
      <c r="S89" s="159"/>
      <c r="T89" s="159"/>
    </row>
    <row r="90" spans="17:20">
      <c r="Q90" s="293"/>
      <c r="R90" s="159"/>
      <c r="S90" s="159"/>
      <c r="T90" s="159"/>
    </row>
    <row r="91" spans="17:20">
      <c r="Q91" s="293"/>
      <c r="R91" s="159"/>
      <c r="S91" s="159"/>
      <c r="T91" s="159"/>
    </row>
    <row r="92" spans="17:20">
      <c r="Q92" s="293"/>
      <c r="R92" s="159"/>
      <c r="S92" s="159"/>
      <c r="T92" s="159"/>
    </row>
    <row r="99" spans="2:24">
      <c r="B99" s="2"/>
      <c r="C99" s="2"/>
      <c r="D99" s="6"/>
      <c r="E99" s="144"/>
      <c r="F99" s="144"/>
      <c r="G99" s="144"/>
      <c r="H99" s="144"/>
      <c r="I99" s="144"/>
      <c r="J99" s="144"/>
      <c r="K99" s="144"/>
      <c r="L99" s="144"/>
      <c r="M99" s="144"/>
      <c r="N99" s="144"/>
      <c r="O99" s="144"/>
      <c r="P99" s="144"/>
      <c r="X99" s="2"/>
    </row>
    <row r="100" spans="2:24">
      <c r="B100" s="2"/>
      <c r="C100" s="2"/>
      <c r="D100" s="6"/>
      <c r="E100" s="144"/>
      <c r="F100" s="144"/>
      <c r="G100" s="144"/>
      <c r="H100" s="144"/>
      <c r="I100" s="144"/>
      <c r="J100" s="144"/>
      <c r="K100" s="144"/>
      <c r="L100" s="144"/>
      <c r="M100" s="144"/>
      <c r="N100" s="144"/>
      <c r="O100" s="144"/>
      <c r="P100" s="144"/>
      <c r="X100" s="2"/>
    </row>
    <row r="101" spans="2:24">
      <c r="B101" s="2"/>
      <c r="C101" s="2"/>
      <c r="D101" s="6"/>
      <c r="E101" s="144"/>
      <c r="F101" s="144"/>
      <c r="G101" s="144"/>
      <c r="H101" s="144"/>
      <c r="I101" s="144"/>
      <c r="J101" s="144"/>
      <c r="K101" s="144"/>
      <c r="L101" s="144"/>
      <c r="M101" s="144"/>
      <c r="N101" s="144"/>
      <c r="O101" s="144"/>
      <c r="P101" s="144"/>
      <c r="X101" s="2"/>
    </row>
    <row r="102" spans="2:24">
      <c r="B102" s="2"/>
      <c r="C102" s="2"/>
      <c r="D102" s="6"/>
      <c r="E102" s="144"/>
      <c r="F102" s="144"/>
      <c r="G102" s="144"/>
      <c r="H102" s="144"/>
      <c r="I102" s="144"/>
      <c r="J102" s="144"/>
      <c r="K102" s="144"/>
      <c r="L102" s="144"/>
      <c r="M102" s="144"/>
      <c r="N102" s="144"/>
      <c r="O102" s="144"/>
      <c r="P102" s="144"/>
      <c r="X102" s="2"/>
    </row>
    <row r="103" spans="2:24">
      <c r="B103" s="2"/>
      <c r="C103" s="2"/>
      <c r="D103" s="6"/>
      <c r="E103" s="144"/>
      <c r="F103" s="144"/>
      <c r="G103" s="144"/>
      <c r="H103" s="144"/>
      <c r="I103" s="144"/>
      <c r="J103" s="144"/>
      <c r="K103" s="144"/>
      <c r="L103" s="144"/>
      <c r="M103" s="144"/>
      <c r="N103" s="144"/>
      <c r="O103" s="144"/>
      <c r="P103" s="144"/>
      <c r="X103" s="2"/>
    </row>
    <row r="104" spans="2:24">
      <c r="B104" s="2"/>
      <c r="C104" s="2"/>
      <c r="D104" s="6"/>
      <c r="E104" s="145"/>
      <c r="F104" s="145"/>
      <c r="G104" s="145"/>
      <c r="H104" s="144"/>
      <c r="I104" s="144"/>
      <c r="J104" s="144"/>
      <c r="K104" s="144"/>
      <c r="L104" s="144"/>
      <c r="M104" s="144"/>
      <c r="N104" s="144"/>
      <c r="O104" s="144"/>
      <c r="P104" s="144"/>
      <c r="Q104" s="294"/>
      <c r="X104" s="2"/>
    </row>
    <row r="105" spans="2:24">
      <c r="B105" s="2"/>
      <c r="C105" s="2"/>
      <c r="D105" s="6"/>
      <c r="E105" s="144"/>
      <c r="F105" s="144"/>
      <c r="G105" s="144"/>
      <c r="H105" s="144"/>
      <c r="I105" s="144"/>
      <c r="J105" s="144"/>
      <c r="K105" s="144"/>
      <c r="L105" s="144"/>
      <c r="M105" s="144"/>
      <c r="N105" s="144"/>
      <c r="O105" s="144"/>
      <c r="P105" s="144"/>
      <c r="X105" s="2"/>
    </row>
    <row r="106" spans="2:24">
      <c r="B106" s="2"/>
      <c r="C106" s="2"/>
      <c r="D106" s="6"/>
      <c r="E106" s="144"/>
      <c r="F106" s="144"/>
      <c r="G106" s="144"/>
      <c r="H106" s="144"/>
      <c r="I106" s="144"/>
      <c r="J106" s="144"/>
      <c r="K106" s="144"/>
      <c r="L106" s="144"/>
      <c r="M106" s="144"/>
      <c r="N106" s="144"/>
      <c r="O106" s="144"/>
      <c r="P106" s="144"/>
      <c r="R106" s="149"/>
      <c r="X106" s="2"/>
    </row>
    <row r="112" spans="2:24">
      <c r="D112" s="2"/>
    </row>
  </sheetData>
  <mergeCells count="21">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I12:I13"/>
    <mergeCell ref="B12:D15"/>
    <mergeCell ref="E12:E13"/>
    <mergeCell ref="F12:F13"/>
    <mergeCell ref="G12:G13"/>
    <mergeCell ref="H12:H13"/>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topLeftCell="A13" zoomScale="90" zoomScaleNormal="90" workbookViewId="0">
      <selection activeCell="S26" sqref="S26"/>
    </sheetView>
  </sheetViews>
  <sheetFormatPr baseColWidth="10" defaultRowHeight="12.75"/>
  <cols>
    <col min="1" max="3" width="11.42578125" style="1"/>
    <col min="4" max="4" width="35.5703125" style="1" customWidth="1"/>
    <col min="5" max="5" width="7.140625" style="1" customWidth="1"/>
    <col min="6" max="6" width="7" style="1" bestFit="1" customWidth="1"/>
    <col min="7" max="8" width="7.42578125" style="1" bestFit="1" customWidth="1"/>
    <col min="9" max="9" width="6.42578125" style="1" bestFit="1" customWidth="1"/>
    <col min="10" max="10" width="6.5703125" style="1" customWidth="1"/>
    <col min="11" max="11" width="6.42578125" style="1" customWidth="1"/>
    <col min="12" max="12" width="5.5703125" style="1" customWidth="1"/>
    <col min="13" max="13" width="6" style="1" customWidth="1"/>
    <col min="14" max="14" width="6.28515625" style="1" customWidth="1"/>
    <col min="15" max="15" width="6" style="268" customWidth="1"/>
    <col min="16" max="16" width="7.28515625" style="268" customWidth="1"/>
    <col min="17" max="18" width="11.42578125" style="1" customWidth="1"/>
    <col min="19" max="19" width="9.42578125" style="1" customWidth="1"/>
    <col min="20" max="24" width="11.42578125" style="1"/>
  </cols>
  <sheetData>
    <row r="1" spans="2:24">
      <c r="D1" s="50"/>
      <c r="E1" s="50"/>
      <c r="F1" s="51"/>
      <c r="G1" s="52"/>
      <c r="H1" s="52"/>
      <c r="I1" s="52"/>
      <c r="J1" s="52"/>
      <c r="K1" s="52"/>
      <c r="L1" s="51"/>
      <c r="M1" s="50"/>
      <c r="N1" s="50"/>
      <c r="O1" s="295"/>
      <c r="P1" s="295"/>
      <c r="Q1" s="51"/>
      <c r="R1" s="51"/>
    </row>
    <row r="2" spans="2:24">
      <c r="D2" s="50"/>
      <c r="E2" s="50"/>
      <c r="F2" s="51"/>
      <c r="G2" s="52"/>
      <c r="H2" s="52"/>
      <c r="I2" s="52"/>
      <c r="J2" s="52"/>
      <c r="K2" s="52"/>
      <c r="L2" s="51"/>
      <c r="M2" s="50"/>
      <c r="N2" s="50"/>
      <c r="O2" s="295"/>
      <c r="P2" s="295"/>
      <c r="Q2" s="51"/>
      <c r="R2" s="51"/>
    </row>
    <row r="3" spans="2:24">
      <c r="D3" s="50"/>
      <c r="E3" s="50"/>
      <c r="F3" s="51"/>
      <c r="G3" s="52"/>
      <c r="H3" s="52"/>
      <c r="I3" s="52"/>
      <c r="J3" s="52"/>
      <c r="K3" s="52"/>
      <c r="L3" s="51"/>
      <c r="M3" s="50"/>
      <c r="N3" s="50"/>
      <c r="O3" s="295"/>
      <c r="P3" s="295"/>
      <c r="Q3" s="51"/>
      <c r="R3" s="51"/>
    </row>
    <row r="4" spans="2:24">
      <c r="D4" s="50"/>
      <c r="E4" s="50"/>
      <c r="F4" s="51"/>
      <c r="G4" s="52"/>
      <c r="H4" s="52"/>
      <c r="I4" s="71"/>
      <c r="J4" s="71"/>
      <c r="K4" s="52"/>
      <c r="L4" s="51"/>
      <c r="M4" s="50"/>
      <c r="N4" s="50"/>
      <c r="O4" s="295"/>
      <c r="P4" s="295"/>
      <c r="Q4" s="51"/>
      <c r="R4" s="51"/>
    </row>
    <row r="5" spans="2:24">
      <c r="D5" s="50"/>
      <c r="F5" s="51"/>
      <c r="G5" s="52"/>
      <c r="I5" s="62"/>
      <c r="J5" s="50"/>
      <c r="K5" s="52"/>
      <c r="L5" s="51"/>
      <c r="M5" s="50"/>
      <c r="N5" s="50"/>
      <c r="O5" s="295"/>
      <c r="P5" s="295"/>
      <c r="Q5" s="51"/>
      <c r="R5" s="51"/>
    </row>
    <row r="6" spans="2:24">
      <c r="D6" s="50"/>
      <c r="E6" s="146"/>
      <c r="F6" s="51"/>
      <c r="G6" s="52"/>
      <c r="I6" s="52"/>
      <c r="J6" s="52"/>
      <c r="K6" s="52"/>
      <c r="L6" s="51"/>
      <c r="M6" s="50"/>
      <c r="N6" s="50"/>
      <c r="O6" s="295"/>
      <c r="P6" s="295"/>
      <c r="Q6" s="51"/>
      <c r="R6" s="51"/>
    </row>
    <row r="7" spans="2:24" ht="14.25">
      <c r="C7" s="71"/>
      <c r="D7" s="50"/>
      <c r="E7" s="50"/>
      <c r="F7" s="50"/>
      <c r="G7" s="50"/>
      <c r="H7" s="53"/>
      <c r="I7" s="50"/>
      <c r="J7" s="50"/>
      <c r="K7" s="50"/>
      <c r="L7" s="50"/>
      <c r="M7" s="50"/>
      <c r="O7" s="295"/>
      <c r="R7" s="51"/>
    </row>
    <row r="8" spans="2:24" ht="14.25">
      <c r="H8" s="46" t="s">
        <v>50</v>
      </c>
      <c r="I8" s="46"/>
    </row>
    <row r="9" spans="2:24">
      <c r="B9" s="1" t="s">
        <v>73</v>
      </c>
      <c r="H9" s="45" t="s">
        <v>23</v>
      </c>
      <c r="I9" s="45"/>
      <c r="Q9" s="69" t="s">
        <v>30</v>
      </c>
    </row>
    <row r="11" spans="2:24" ht="13.5" thickBot="1"/>
    <row r="12" spans="2:24" ht="12.75" customHeight="1">
      <c r="B12" s="396" t="s">
        <v>22</v>
      </c>
      <c r="C12" s="397"/>
      <c r="D12" s="398"/>
      <c r="E12" s="394" t="s">
        <v>21</v>
      </c>
      <c r="F12" s="394" t="s">
        <v>20</v>
      </c>
      <c r="G12" s="394" t="s">
        <v>19</v>
      </c>
      <c r="H12" s="394" t="s">
        <v>18</v>
      </c>
      <c r="I12" s="394" t="s">
        <v>17</v>
      </c>
      <c r="J12" s="384" t="s">
        <v>16</v>
      </c>
      <c r="K12" s="394" t="s">
        <v>15</v>
      </c>
      <c r="L12" s="394" t="s">
        <v>14</v>
      </c>
      <c r="M12" s="394" t="s">
        <v>13</v>
      </c>
      <c r="N12" s="394" t="s">
        <v>12</v>
      </c>
      <c r="O12" s="434" t="s">
        <v>11</v>
      </c>
      <c r="P12" s="434" t="s">
        <v>63</v>
      </c>
      <c r="Q12" s="389" t="s">
        <v>47</v>
      </c>
      <c r="X12" s="266"/>
    </row>
    <row r="13" spans="2:24">
      <c r="B13" s="399"/>
      <c r="C13" s="400"/>
      <c r="D13" s="401"/>
      <c r="E13" s="395"/>
      <c r="F13" s="395"/>
      <c r="G13" s="395"/>
      <c r="H13" s="395"/>
      <c r="I13" s="395"/>
      <c r="J13" s="385"/>
      <c r="K13" s="395"/>
      <c r="L13" s="395"/>
      <c r="M13" s="395"/>
      <c r="N13" s="395"/>
      <c r="O13" s="435"/>
      <c r="P13" s="435"/>
      <c r="Q13" s="390"/>
      <c r="X13" s="267"/>
    </row>
    <row r="14" spans="2:24" ht="14.25">
      <c r="B14" s="399"/>
      <c r="C14" s="400"/>
      <c r="D14" s="401"/>
      <c r="E14" s="44" t="s">
        <v>9</v>
      </c>
      <c r="F14" s="43"/>
      <c r="G14" s="43"/>
      <c r="H14" s="43"/>
      <c r="I14" s="43"/>
      <c r="J14" s="43"/>
      <c r="K14" s="43"/>
      <c r="L14" s="43"/>
      <c r="M14" s="43"/>
      <c r="N14" s="43"/>
      <c r="O14" s="306"/>
      <c r="P14" s="306"/>
      <c r="Q14" s="48"/>
      <c r="X14" s="267"/>
    </row>
    <row r="15" spans="2:24" ht="15">
      <c r="B15" s="402"/>
      <c r="C15" s="403"/>
      <c r="D15" s="404"/>
      <c r="E15" s="49" t="s">
        <v>24</v>
      </c>
      <c r="F15" s="43"/>
      <c r="G15" s="43"/>
      <c r="H15" s="43"/>
      <c r="I15" s="43"/>
      <c r="J15" s="43"/>
      <c r="K15" s="43"/>
      <c r="L15" s="43"/>
      <c r="M15" s="43"/>
      <c r="N15" s="43"/>
      <c r="O15" s="306"/>
      <c r="P15" s="306"/>
      <c r="Q15" s="42"/>
      <c r="X15" s="267"/>
    </row>
    <row r="16" spans="2:24">
      <c r="B16" s="274"/>
      <c r="C16" s="275"/>
      <c r="D16" s="276"/>
      <c r="E16" s="37"/>
      <c r="F16" s="36"/>
      <c r="G16" s="36"/>
      <c r="H16" s="36"/>
      <c r="I16" s="36"/>
      <c r="J16" s="36"/>
      <c r="K16" s="36"/>
      <c r="L16" s="36"/>
      <c r="M16" s="36"/>
      <c r="N16" s="36"/>
      <c r="O16" s="307"/>
      <c r="P16" s="307"/>
      <c r="Q16" s="38"/>
      <c r="X16" s="255"/>
    </row>
    <row r="17" spans="2:24">
      <c r="B17" s="381" t="s">
        <v>8</v>
      </c>
      <c r="C17" s="382"/>
      <c r="D17" s="383"/>
      <c r="E17" s="37"/>
      <c r="F17" s="36"/>
      <c r="G17" s="36"/>
      <c r="H17" s="36"/>
      <c r="I17" s="36"/>
      <c r="J17" s="36"/>
      <c r="K17" s="36"/>
      <c r="L17" s="36"/>
      <c r="M17" s="36"/>
      <c r="N17" s="36"/>
      <c r="O17" s="307"/>
      <c r="P17" s="307"/>
      <c r="Q17" s="35"/>
      <c r="X17" s="256"/>
    </row>
    <row r="18" spans="2:24">
      <c r="B18" s="8"/>
      <c r="C18" s="17"/>
      <c r="D18" s="7"/>
      <c r="E18" s="2"/>
      <c r="F18" s="2"/>
      <c r="G18" s="2"/>
      <c r="H18" s="2"/>
      <c r="I18" s="2"/>
      <c r="J18" s="2"/>
      <c r="K18" s="2"/>
      <c r="L18" s="2"/>
      <c r="M18" s="2"/>
      <c r="N18" s="2"/>
      <c r="O18" s="144"/>
      <c r="P18" s="144"/>
      <c r="Q18" s="34"/>
      <c r="X18" s="257"/>
    </row>
    <row r="19" spans="2:24">
      <c r="B19" s="8" t="s">
        <v>7</v>
      </c>
      <c r="C19" s="2" t="s">
        <v>64</v>
      </c>
      <c r="D19" s="33"/>
      <c r="F19" s="67"/>
      <c r="G19" s="67"/>
      <c r="H19" s="67"/>
      <c r="I19" s="67"/>
      <c r="J19" s="67"/>
      <c r="K19" s="67"/>
      <c r="L19" s="67"/>
      <c r="M19" s="67"/>
      <c r="N19" s="67"/>
      <c r="O19" s="67"/>
      <c r="P19" s="67"/>
      <c r="Q19" s="14"/>
      <c r="X19" s="257"/>
    </row>
    <row r="20" spans="2:24">
      <c r="B20" s="32" t="s">
        <v>65</v>
      </c>
      <c r="C20" s="29"/>
      <c r="D20" s="28"/>
      <c r="E20" s="67">
        <v>68.644000000000005</v>
      </c>
      <c r="F20" s="67">
        <v>61.584000000000003</v>
      </c>
      <c r="G20" s="67">
        <v>83.358000000000004</v>
      </c>
      <c r="H20" s="67">
        <v>64.775999999999996</v>
      </c>
      <c r="I20" s="67">
        <v>67.254000000000005</v>
      </c>
      <c r="J20" s="67">
        <v>66.174999999999997</v>
      </c>
      <c r="K20" s="67">
        <v>80.244</v>
      </c>
      <c r="L20" s="67">
        <v>79.772999999999996</v>
      </c>
      <c r="M20" s="67">
        <v>68.501000000000005</v>
      </c>
      <c r="N20" s="67">
        <v>71.305999999999997</v>
      </c>
      <c r="O20" s="67">
        <v>75.034000000000006</v>
      </c>
      <c r="P20" s="67">
        <v>101.54299999999999</v>
      </c>
      <c r="Q20" s="278">
        <v>888.19200000000012</v>
      </c>
      <c r="R20" s="268"/>
      <c r="T20" s="268"/>
      <c r="U20" s="268"/>
      <c r="X20" s="258"/>
    </row>
    <row r="21" spans="2:24">
      <c r="B21" s="30" t="s">
        <v>27</v>
      </c>
      <c r="C21" s="29"/>
      <c r="D21" s="28"/>
      <c r="E21" s="63">
        <v>50.539000000000001</v>
      </c>
      <c r="F21" s="63">
        <v>46.64</v>
      </c>
      <c r="G21" s="63">
        <v>61.868000000000002</v>
      </c>
      <c r="H21" s="63">
        <v>48.076999999999998</v>
      </c>
      <c r="I21" s="63">
        <v>47.225000000000001</v>
      </c>
      <c r="J21" s="63">
        <v>49.470999999999997</v>
      </c>
      <c r="K21" s="63">
        <v>56.073</v>
      </c>
      <c r="L21" s="63">
        <v>56.689</v>
      </c>
      <c r="M21" s="63">
        <v>55.103000000000002</v>
      </c>
      <c r="N21" s="63">
        <v>52.012999999999998</v>
      </c>
      <c r="O21" s="63">
        <v>53.616999999999997</v>
      </c>
      <c r="P21" s="63">
        <v>59.313999999999993</v>
      </c>
      <c r="Q21" s="14">
        <v>636.62899999999991</v>
      </c>
      <c r="R21" s="268"/>
      <c r="T21" s="268"/>
      <c r="U21" s="268"/>
      <c r="X21" s="259"/>
    </row>
    <row r="22" spans="2:24">
      <c r="B22" s="8"/>
      <c r="C22" s="2"/>
      <c r="D22" s="7"/>
      <c r="E22" s="63"/>
      <c r="F22" s="67"/>
      <c r="G22" s="67"/>
      <c r="H22" s="67"/>
      <c r="I22" s="67"/>
      <c r="J22" s="67"/>
      <c r="K22" s="67"/>
      <c r="L22" s="67"/>
      <c r="M22" s="67"/>
      <c r="N22" s="67"/>
      <c r="O22" s="67"/>
      <c r="P22" s="67"/>
      <c r="Q22" s="14"/>
      <c r="R22" s="268" t="s">
        <v>72</v>
      </c>
      <c r="T22" s="268"/>
      <c r="U22" s="268"/>
      <c r="X22" s="257"/>
    </row>
    <row r="23" spans="2:24">
      <c r="B23" s="391" t="s">
        <v>6</v>
      </c>
      <c r="C23" s="392"/>
      <c r="D23" s="393"/>
      <c r="E23" s="67">
        <v>34.896999999999998</v>
      </c>
      <c r="F23" s="67">
        <v>32.923999999999999</v>
      </c>
      <c r="G23" s="67">
        <v>39.872999999999998</v>
      </c>
      <c r="H23" s="67">
        <v>34.085000000000001</v>
      </c>
      <c r="I23" s="67">
        <v>33.25</v>
      </c>
      <c r="J23" s="67">
        <v>37.792000000000002</v>
      </c>
      <c r="K23" s="67">
        <v>39.61</v>
      </c>
      <c r="L23" s="67">
        <v>37.345999999999997</v>
      </c>
      <c r="M23" s="67">
        <v>35.148000000000003</v>
      </c>
      <c r="N23" s="67">
        <v>34.256</v>
      </c>
      <c r="O23" s="67">
        <v>37.597999999999999</v>
      </c>
      <c r="P23" s="67">
        <v>35.35</v>
      </c>
      <c r="Q23" s="278">
        <v>432.12900000000008</v>
      </c>
      <c r="R23" s="268"/>
      <c r="T23" s="268"/>
      <c r="U23" s="268"/>
      <c r="X23" s="260"/>
    </row>
    <row r="24" spans="2:24">
      <c r="B24" s="18" t="s">
        <v>27</v>
      </c>
      <c r="C24" s="17"/>
      <c r="D24" s="16"/>
      <c r="E24" s="63">
        <v>19.722999999999999</v>
      </c>
      <c r="F24" s="63">
        <v>18.408999999999999</v>
      </c>
      <c r="G24" s="63">
        <v>22.87</v>
      </c>
      <c r="H24" s="63">
        <v>20.065000000000001</v>
      </c>
      <c r="I24" s="63">
        <v>19.481999999999999</v>
      </c>
      <c r="J24" s="63">
        <v>23.629000000000001</v>
      </c>
      <c r="K24" s="63">
        <v>18.515999999999998</v>
      </c>
      <c r="L24" s="63">
        <v>22.640999999999998</v>
      </c>
      <c r="M24" s="63">
        <v>19.734999999999999</v>
      </c>
      <c r="N24" s="63">
        <v>21.596</v>
      </c>
      <c r="O24" s="63">
        <v>22.338000000000001</v>
      </c>
      <c r="P24" s="63">
        <v>21.544</v>
      </c>
      <c r="Q24" s="14">
        <v>250.548</v>
      </c>
      <c r="R24" s="268"/>
      <c r="T24" s="268"/>
      <c r="U24" s="268"/>
      <c r="X24" s="261"/>
    </row>
    <row r="25" spans="2:24">
      <c r="B25" s="18"/>
      <c r="C25" s="17"/>
      <c r="D25" s="16"/>
      <c r="E25" s="295"/>
      <c r="F25" s="67"/>
      <c r="G25" s="67"/>
      <c r="H25" s="67"/>
      <c r="I25" s="67"/>
      <c r="J25" s="67"/>
      <c r="K25" s="67"/>
      <c r="L25" s="67"/>
      <c r="M25" s="67"/>
      <c r="N25" s="67"/>
      <c r="O25" s="67"/>
      <c r="P25" s="67"/>
      <c r="Q25" s="14"/>
      <c r="R25" s="268"/>
      <c r="T25" s="268"/>
      <c r="U25" s="268"/>
      <c r="X25" s="261"/>
    </row>
    <row r="26" spans="2:24" ht="13.5">
      <c r="B26" s="386" t="s">
        <v>1</v>
      </c>
      <c r="C26" s="387"/>
      <c r="D26" s="388"/>
      <c r="E26" s="65">
        <v>70.388000000000005</v>
      </c>
      <c r="F26" s="65">
        <v>56.755000000000003</v>
      </c>
      <c r="G26" s="65">
        <v>77.503</v>
      </c>
      <c r="H26" s="65">
        <v>68.347999999999999</v>
      </c>
      <c r="I26" s="65">
        <v>87.426000000000002</v>
      </c>
      <c r="J26" s="65">
        <v>73.069000000000003</v>
      </c>
      <c r="K26" s="65">
        <v>66.117999999999995</v>
      </c>
      <c r="L26" s="65">
        <v>78.066999999999993</v>
      </c>
      <c r="M26" s="65">
        <v>65.674000000000007</v>
      </c>
      <c r="N26" s="65">
        <v>85.287000000000006</v>
      </c>
      <c r="O26" s="65">
        <v>80.302999999999997</v>
      </c>
      <c r="P26" s="65">
        <v>89.15</v>
      </c>
      <c r="Q26" s="279">
        <v>898.08799999999997</v>
      </c>
      <c r="R26" s="268"/>
      <c r="T26" s="268"/>
      <c r="U26" s="268"/>
      <c r="X26" s="262"/>
    </row>
    <row r="27" spans="2:24">
      <c r="B27" s="25" t="s">
        <v>27</v>
      </c>
      <c r="C27" s="2"/>
      <c r="D27" s="7"/>
      <c r="E27" s="155">
        <v>25.346</v>
      </c>
      <c r="F27" s="155">
        <v>20.16</v>
      </c>
      <c r="G27" s="155">
        <v>29.535</v>
      </c>
      <c r="H27" s="155">
        <v>25.888999999999999</v>
      </c>
      <c r="I27" s="155">
        <v>37.96</v>
      </c>
      <c r="J27" s="155">
        <v>24.838999999999999</v>
      </c>
      <c r="K27" s="155">
        <v>19.972999999999999</v>
      </c>
      <c r="L27" s="155">
        <v>30.181999999999999</v>
      </c>
      <c r="M27" s="155">
        <v>25.074999999999999</v>
      </c>
      <c r="N27" s="155">
        <v>28.161999999999999</v>
      </c>
      <c r="O27" s="155">
        <v>25.611999999999998</v>
      </c>
      <c r="P27" s="155">
        <v>27.902999999999999</v>
      </c>
      <c r="Q27" s="277">
        <v>320.63600000000002</v>
      </c>
      <c r="R27" s="268"/>
      <c r="T27" s="268"/>
      <c r="U27" s="268"/>
      <c r="X27" s="263"/>
    </row>
    <row r="28" spans="2:24">
      <c r="B28" s="22"/>
      <c r="C28" s="21"/>
      <c r="D28" s="20"/>
      <c r="E28" s="63"/>
      <c r="F28" s="67"/>
      <c r="G28" s="67"/>
      <c r="H28" s="67"/>
      <c r="I28" s="67"/>
      <c r="J28" s="67"/>
      <c r="K28" s="67"/>
      <c r="L28" s="67"/>
      <c r="M28" s="67"/>
      <c r="N28" s="67"/>
      <c r="O28" s="67"/>
      <c r="P28" s="67"/>
      <c r="Q28" s="14"/>
      <c r="R28" s="268"/>
      <c r="T28" s="268"/>
      <c r="U28" s="268"/>
      <c r="X28" s="257"/>
    </row>
    <row r="29" spans="2:24">
      <c r="B29" s="378" t="s">
        <v>5</v>
      </c>
      <c r="C29" s="379"/>
      <c r="D29" s="380"/>
      <c r="E29" s="295"/>
      <c r="F29" s="67"/>
      <c r="G29" s="67"/>
      <c r="H29" s="67"/>
      <c r="I29" s="67"/>
      <c r="J29" s="67"/>
      <c r="K29" s="67"/>
      <c r="L29" s="67"/>
      <c r="M29" s="67"/>
      <c r="N29" s="67"/>
      <c r="O29" s="67"/>
      <c r="P29" s="67"/>
      <c r="Q29" s="14"/>
      <c r="R29" s="268"/>
      <c r="T29" s="268"/>
      <c r="U29" s="268"/>
      <c r="X29" s="256"/>
    </row>
    <row r="30" spans="2:24">
      <c r="B30" s="8"/>
      <c r="C30" s="26"/>
      <c r="D30" s="7"/>
      <c r="E30" s="295"/>
      <c r="F30" s="67"/>
      <c r="G30" s="67"/>
      <c r="H30" s="67"/>
      <c r="I30" s="67"/>
      <c r="J30" s="67"/>
      <c r="K30" s="67"/>
      <c r="L30" s="67"/>
      <c r="M30" s="67"/>
      <c r="N30" s="67"/>
      <c r="O30" s="67"/>
      <c r="P30" s="67"/>
      <c r="Q30" s="14"/>
      <c r="R30" s="268"/>
      <c r="T30" s="268"/>
      <c r="U30" s="268"/>
      <c r="X30" s="257"/>
    </row>
    <row r="31" spans="2:24">
      <c r="B31" s="8" t="s">
        <v>2</v>
      </c>
      <c r="C31" s="26"/>
      <c r="D31" s="7"/>
      <c r="E31" s="67" t="s">
        <v>0</v>
      </c>
      <c r="F31" s="67">
        <v>4.1840000000000002</v>
      </c>
      <c r="G31" s="67">
        <v>4.4820000000000002</v>
      </c>
      <c r="H31" s="67">
        <v>3.0880000000000001</v>
      </c>
      <c r="I31" s="67">
        <v>4.1029999999999998</v>
      </c>
      <c r="J31" s="67">
        <v>4.2039999999999997</v>
      </c>
      <c r="K31" s="67">
        <v>3.8</v>
      </c>
      <c r="L31" s="67">
        <v>3.149</v>
      </c>
      <c r="M31" s="67">
        <v>3.3439999999999999</v>
      </c>
      <c r="N31" s="67">
        <v>3.5489999999999999</v>
      </c>
      <c r="O31" s="67">
        <v>2.835</v>
      </c>
      <c r="P31" s="67">
        <v>8.9890000000000008</v>
      </c>
      <c r="Q31" s="278" t="s">
        <v>0</v>
      </c>
      <c r="R31" s="268"/>
      <c r="T31" s="268"/>
      <c r="U31" s="268"/>
      <c r="X31" s="257"/>
    </row>
    <row r="32" spans="2:24">
      <c r="B32" s="8" t="s">
        <v>46</v>
      </c>
      <c r="C32" s="26"/>
      <c r="D32" s="7"/>
      <c r="E32" s="63" t="s">
        <v>0</v>
      </c>
      <c r="F32" s="63" t="s">
        <v>0</v>
      </c>
      <c r="G32" s="63" t="s">
        <v>0</v>
      </c>
      <c r="H32" s="63" t="s">
        <v>0</v>
      </c>
      <c r="I32" s="297" t="s">
        <v>0</v>
      </c>
      <c r="J32" s="297" t="s">
        <v>0</v>
      </c>
      <c r="K32" s="63" t="s">
        <v>0</v>
      </c>
      <c r="L32" s="63" t="s">
        <v>0</v>
      </c>
      <c r="M32" s="63" t="s">
        <v>0</v>
      </c>
      <c r="N32" s="63" t="s">
        <v>0</v>
      </c>
      <c r="O32" s="63" t="s">
        <v>0</v>
      </c>
      <c r="P32" s="63" t="s">
        <v>0</v>
      </c>
      <c r="Q32" s="14" t="s">
        <v>0</v>
      </c>
      <c r="R32" s="268"/>
      <c r="T32" s="268"/>
      <c r="U32" s="268"/>
      <c r="X32" s="257"/>
    </row>
    <row r="33" spans="1:27">
      <c r="B33" s="8"/>
      <c r="C33" s="26"/>
      <c r="D33" s="7"/>
      <c r="E33" s="63"/>
      <c r="F33" s="67"/>
      <c r="G33" s="67"/>
      <c r="H33" s="67"/>
      <c r="I33" s="296"/>
      <c r="J33" s="296"/>
      <c r="K33" s="67"/>
      <c r="L33" s="67"/>
      <c r="M33" s="67"/>
      <c r="N33" s="67"/>
      <c r="O33" s="67"/>
      <c r="P33" s="67"/>
      <c r="Q33" s="14"/>
      <c r="R33" s="268"/>
      <c r="T33" s="268"/>
      <c r="U33" s="268"/>
      <c r="X33" s="257"/>
    </row>
    <row r="34" spans="1:27" ht="13.5">
      <c r="B34" s="25" t="s">
        <v>1</v>
      </c>
      <c r="C34" s="24"/>
      <c r="D34" s="23"/>
      <c r="E34" s="47" t="s">
        <v>0</v>
      </c>
      <c r="F34" s="47" t="s">
        <v>0</v>
      </c>
      <c r="G34" s="47" t="s">
        <v>0</v>
      </c>
      <c r="H34" s="47" t="s">
        <v>0</v>
      </c>
      <c r="I34" s="302" t="s">
        <v>0</v>
      </c>
      <c r="J34" s="302" t="s">
        <v>0</v>
      </c>
      <c r="K34" s="47" t="s">
        <v>0</v>
      </c>
      <c r="L34" s="47" t="s">
        <v>0</v>
      </c>
      <c r="M34" s="47" t="s">
        <v>0</v>
      </c>
      <c r="N34" s="47" t="s">
        <v>0</v>
      </c>
      <c r="O34" s="47" t="s">
        <v>0</v>
      </c>
      <c r="P34" s="47" t="s">
        <v>0</v>
      </c>
      <c r="Q34" s="278" t="s">
        <v>0</v>
      </c>
      <c r="R34" s="268"/>
      <c r="T34" s="268"/>
      <c r="U34" s="268"/>
      <c r="X34" s="263"/>
    </row>
    <row r="35" spans="1:27">
      <c r="B35" s="25" t="s">
        <v>27</v>
      </c>
      <c r="C35" s="24"/>
      <c r="D35" s="23"/>
      <c r="E35" s="10" t="s">
        <v>0</v>
      </c>
      <c r="F35" s="10" t="s">
        <v>0</v>
      </c>
      <c r="G35" s="10" t="s">
        <v>0</v>
      </c>
      <c r="H35" s="10" t="s">
        <v>0</v>
      </c>
      <c r="I35" s="298" t="s">
        <v>0</v>
      </c>
      <c r="J35" s="298" t="s">
        <v>0</v>
      </c>
      <c r="K35" s="10" t="s">
        <v>0</v>
      </c>
      <c r="L35" s="10" t="s">
        <v>0</v>
      </c>
      <c r="M35" s="10" t="s">
        <v>0</v>
      </c>
      <c r="N35" s="10" t="s">
        <v>0</v>
      </c>
      <c r="O35" s="10" t="s">
        <v>0</v>
      </c>
      <c r="P35" s="10" t="s">
        <v>0</v>
      </c>
      <c r="Q35" s="277" t="s">
        <v>0</v>
      </c>
      <c r="R35" s="268"/>
      <c r="T35" s="268"/>
      <c r="U35" s="268"/>
      <c r="X35" s="263"/>
    </row>
    <row r="36" spans="1:27">
      <c r="B36" s="8"/>
      <c r="C36" s="2"/>
      <c r="D36" s="7"/>
      <c r="E36" s="63"/>
      <c r="F36" s="67"/>
      <c r="G36" s="67"/>
      <c r="H36" s="67"/>
      <c r="I36" s="296"/>
      <c r="J36" s="296"/>
      <c r="K36" s="67"/>
      <c r="L36" s="67"/>
      <c r="M36" s="67"/>
      <c r="N36" s="67"/>
      <c r="O36" s="67"/>
      <c r="P36" s="67"/>
      <c r="Q36" s="14"/>
      <c r="R36" s="268"/>
      <c r="T36" s="268"/>
      <c r="U36" s="268"/>
      <c r="X36" s="257"/>
    </row>
    <row r="37" spans="1:27">
      <c r="B37" s="378" t="s">
        <v>74</v>
      </c>
      <c r="C37" s="379"/>
      <c r="D37" s="380"/>
      <c r="E37" s="63"/>
      <c r="F37" s="67"/>
      <c r="G37" s="67"/>
      <c r="H37" s="67"/>
      <c r="I37" s="296"/>
      <c r="J37" s="296"/>
      <c r="K37" s="67"/>
      <c r="L37" s="67"/>
      <c r="M37" s="67"/>
      <c r="N37" s="67"/>
      <c r="O37" s="67"/>
      <c r="P37" s="67"/>
      <c r="Q37" s="14"/>
      <c r="R37" s="268"/>
      <c r="T37" s="268"/>
      <c r="U37" s="268"/>
      <c r="X37" s="256"/>
    </row>
    <row r="38" spans="1:27">
      <c r="B38" s="8"/>
      <c r="C38" s="19"/>
      <c r="D38" s="7"/>
      <c r="E38" s="63"/>
      <c r="F38" s="67"/>
      <c r="G38" s="67"/>
      <c r="H38" s="67"/>
      <c r="I38" s="296"/>
      <c r="J38" s="296"/>
      <c r="K38" s="67"/>
      <c r="L38" s="67"/>
      <c r="M38" s="67"/>
      <c r="N38" s="67"/>
      <c r="O38" s="67"/>
      <c r="P38" s="67"/>
      <c r="Q38" s="14"/>
      <c r="R38" s="268"/>
      <c r="T38" s="268"/>
      <c r="U38" s="268"/>
      <c r="X38" s="257"/>
    </row>
    <row r="39" spans="1:27" ht="12.75" customHeight="1">
      <c r="B39" s="8" t="s">
        <v>48</v>
      </c>
      <c r="C39" s="2"/>
      <c r="D39" s="7"/>
      <c r="E39" s="67">
        <v>62.725999999999999</v>
      </c>
      <c r="F39" s="67">
        <v>47.94</v>
      </c>
      <c r="G39" s="67">
        <v>54.634999999999998</v>
      </c>
      <c r="H39" s="67">
        <v>56.976999999999997</v>
      </c>
      <c r="I39" s="67">
        <v>49.591000000000001</v>
      </c>
      <c r="J39" s="67">
        <v>27.952000000000002</v>
      </c>
      <c r="K39" s="67">
        <v>37.814999999999998</v>
      </c>
      <c r="L39" s="67">
        <v>51.536999999999999</v>
      </c>
      <c r="M39" s="67">
        <v>53.7</v>
      </c>
      <c r="N39" s="67">
        <v>69.599999999999994</v>
      </c>
      <c r="O39" s="67">
        <v>69.156000000000006</v>
      </c>
      <c r="P39" s="67">
        <v>70.372</v>
      </c>
      <c r="Q39" s="278">
        <v>652.00099999999986</v>
      </c>
      <c r="R39" s="268"/>
      <c r="T39" s="268"/>
      <c r="U39" s="268"/>
      <c r="X39" s="257"/>
    </row>
    <row r="40" spans="1:27">
      <c r="B40" s="8" t="s">
        <v>27</v>
      </c>
      <c r="C40" s="2"/>
      <c r="D40" s="7"/>
      <c r="E40" s="63" t="s">
        <v>0</v>
      </c>
      <c r="F40" s="63" t="s">
        <v>0</v>
      </c>
      <c r="G40" s="63" t="s">
        <v>0</v>
      </c>
      <c r="H40" s="63" t="s">
        <v>0</v>
      </c>
      <c r="I40" s="63" t="s">
        <v>0</v>
      </c>
      <c r="J40" s="63" t="s">
        <v>0</v>
      </c>
      <c r="K40" s="63" t="s">
        <v>0</v>
      </c>
      <c r="L40" s="63" t="s">
        <v>0</v>
      </c>
      <c r="M40" s="63" t="s">
        <v>0</v>
      </c>
      <c r="N40" s="63" t="s">
        <v>0</v>
      </c>
      <c r="O40" s="63" t="s">
        <v>0</v>
      </c>
      <c r="P40" s="63" t="s">
        <v>0</v>
      </c>
      <c r="Q40" s="14" t="s">
        <v>0</v>
      </c>
      <c r="R40" s="268"/>
      <c r="T40" s="268"/>
      <c r="U40" s="268"/>
      <c r="X40" s="257"/>
    </row>
    <row r="41" spans="1:27">
      <c r="B41" s="8"/>
      <c r="C41" s="2"/>
      <c r="D41" s="7"/>
      <c r="E41" s="67"/>
      <c r="F41" s="67"/>
      <c r="G41" s="67"/>
      <c r="H41" s="67"/>
      <c r="I41" s="296"/>
      <c r="J41" s="296"/>
      <c r="K41" s="67"/>
      <c r="L41" s="67"/>
      <c r="M41" s="67"/>
      <c r="N41" s="67"/>
      <c r="O41" s="67"/>
      <c r="P41" s="67"/>
      <c r="Q41" s="14"/>
      <c r="R41" s="268"/>
      <c r="T41" s="268"/>
      <c r="U41" s="268"/>
      <c r="X41" s="257"/>
    </row>
    <row r="42" spans="1:27" ht="12.75" customHeight="1">
      <c r="B42" s="386" t="s">
        <v>49</v>
      </c>
      <c r="C42" s="387"/>
      <c r="D42" s="388"/>
      <c r="E42" s="65">
        <v>55.944000000000003</v>
      </c>
      <c r="F42" s="65">
        <v>59.232999999999997</v>
      </c>
      <c r="G42" s="65">
        <v>69.073999999999998</v>
      </c>
      <c r="H42" s="65">
        <v>54.789000000000001</v>
      </c>
      <c r="I42" s="65">
        <v>62.255000000000003</v>
      </c>
      <c r="J42" s="65">
        <v>37.154000000000003</v>
      </c>
      <c r="K42" s="65" t="s">
        <v>0</v>
      </c>
      <c r="L42" s="65">
        <v>61.162999999999997</v>
      </c>
      <c r="M42" s="65">
        <v>64.113</v>
      </c>
      <c r="N42" s="65">
        <v>42.866999999999997</v>
      </c>
      <c r="O42" s="65">
        <v>40.487000000000002</v>
      </c>
      <c r="P42" s="65">
        <v>35.341000000000001</v>
      </c>
      <c r="Q42" s="279" t="s">
        <v>0</v>
      </c>
      <c r="R42" s="268"/>
      <c r="T42" s="268"/>
      <c r="U42" s="268"/>
      <c r="X42" s="262"/>
    </row>
    <row r="43" spans="1:27" ht="13.5">
      <c r="B43" s="13" t="s">
        <v>27</v>
      </c>
      <c r="C43" s="17"/>
      <c r="D43" s="16"/>
      <c r="E43" s="155" t="s">
        <v>0</v>
      </c>
      <c r="F43" s="155" t="s">
        <v>0</v>
      </c>
      <c r="G43" s="155" t="s">
        <v>0</v>
      </c>
      <c r="H43" s="155" t="s">
        <v>0</v>
      </c>
      <c r="I43" s="301" t="s">
        <v>0</v>
      </c>
      <c r="J43" s="301" t="s">
        <v>0</v>
      </c>
      <c r="K43" s="155" t="s">
        <v>0</v>
      </c>
      <c r="L43" s="155" t="s">
        <v>0</v>
      </c>
      <c r="M43" s="155" t="s">
        <v>0</v>
      </c>
      <c r="N43" s="155" t="s">
        <v>0</v>
      </c>
      <c r="O43" s="155" t="s">
        <v>0</v>
      </c>
      <c r="P43" s="155" t="s">
        <v>0</v>
      </c>
      <c r="Q43" s="279" t="s">
        <v>0</v>
      </c>
      <c r="R43" s="268"/>
      <c r="T43" s="268"/>
      <c r="U43" s="268"/>
      <c r="X43" s="264"/>
    </row>
    <row r="44" spans="1:27">
      <c r="B44" s="22"/>
      <c r="C44" s="21"/>
      <c r="D44" s="20"/>
      <c r="E44" s="67"/>
      <c r="F44" s="67"/>
      <c r="G44" s="67"/>
      <c r="H44" s="67"/>
      <c r="I44" s="296"/>
      <c r="J44" s="296"/>
      <c r="K44" s="67"/>
      <c r="L44" s="67"/>
      <c r="M44" s="67"/>
      <c r="N44" s="67"/>
      <c r="O44" s="67"/>
      <c r="P44" s="67"/>
      <c r="Q44" s="14"/>
      <c r="R44" s="268"/>
      <c r="T44" s="268"/>
      <c r="X44" s="257"/>
    </row>
    <row r="45" spans="1:27">
      <c r="A45" s="57"/>
      <c r="B45" s="378" t="s">
        <v>3</v>
      </c>
      <c r="C45" s="379"/>
      <c r="D45" s="380"/>
      <c r="E45" s="67"/>
      <c r="F45" s="67"/>
      <c r="G45" s="67"/>
      <c r="H45" s="67"/>
      <c r="I45" s="296"/>
      <c r="J45" s="296"/>
      <c r="K45" s="67"/>
      <c r="L45" s="67"/>
      <c r="M45" s="67"/>
      <c r="N45" s="67"/>
      <c r="O45" s="67"/>
      <c r="P45" s="67"/>
      <c r="Q45" s="14"/>
      <c r="R45" s="268"/>
      <c r="T45" s="268"/>
      <c r="W45" s="2"/>
      <c r="X45" s="256"/>
    </row>
    <row r="46" spans="1:27">
      <c r="B46" s="55"/>
      <c r="C46" s="26"/>
      <c r="D46" s="56"/>
      <c r="E46" s="67"/>
      <c r="F46" s="67"/>
      <c r="G46" s="67"/>
      <c r="H46" s="67"/>
      <c r="I46" s="296"/>
      <c r="J46" s="296"/>
      <c r="K46" s="67"/>
      <c r="L46" s="67"/>
      <c r="M46" s="67"/>
      <c r="N46" s="67"/>
      <c r="O46" s="67"/>
      <c r="P46" s="67"/>
      <c r="Q46" s="14"/>
      <c r="R46" s="268"/>
      <c r="T46" s="268"/>
      <c r="X46" s="265"/>
    </row>
    <row r="47" spans="1:27">
      <c r="B47" s="8" t="s">
        <v>2</v>
      </c>
      <c r="C47" s="2"/>
      <c r="D47" s="7"/>
      <c r="E47" s="67">
        <v>114.226</v>
      </c>
      <c r="F47" s="67">
        <v>92.697000000000003</v>
      </c>
      <c r="G47" s="67">
        <v>112.435</v>
      </c>
      <c r="H47" s="67">
        <v>109.42100000000001</v>
      </c>
      <c r="I47" s="67">
        <v>112.648</v>
      </c>
      <c r="J47" s="67">
        <v>99.366</v>
      </c>
      <c r="K47" s="67">
        <v>85.137</v>
      </c>
      <c r="L47" s="67">
        <v>109.217</v>
      </c>
      <c r="M47" s="67">
        <v>96.349000000000004</v>
      </c>
      <c r="N47" s="67">
        <v>113.19799999999999</v>
      </c>
      <c r="O47" s="67">
        <v>115.74299999999999</v>
      </c>
      <c r="P47" s="67">
        <v>123.369</v>
      </c>
      <c r="Q47" s="278">
        <v>1283.806</v>
      </c>
      <c r="R47" s="268"/>
      <c r="T47" s="269"/>
      <c r="U47" s="270"/>
      <c r="V47" s="270"/>
      <c r="W47" s="270"/>
      <c r="X47" s="271"/>
      <c r="Y47" s="272"/>
      <c r="Z47" s="272"/>
      <c r="AA47" s="272"/>
    </row>
    <row r="48" spans="1:27">
      <c r="B48" s="8" t="s">
        <v>27</v>
      </c>
      <c r="C48" s="17"/>
      <c r="D48" s="16"/>
      <c r="E48" s="63" t="s">
        <v>0</v>
      </c>
      <c r="F48" s="63" t="s">
        <v>0</v>
      </c>
      <c r="G48" s="63" t="s">
        <v>0</v>
      </c>
      <c r="H48" s="63" t="s">
        <v>0</v>
      </c>
      <c r="I48" s="297" t="s">
        <v>0</v>
      </c>
      <c r="J48" s="297" t="s">
        <v>0</v>
      </c>
      <c r="K48" s="63" t="s">
        <v>0</v>
      </c>
      <c r="L48" s="63" t="s">
        <v>0</v>
      </c>
      <c r="M48" s="63" t="s">
        <v>0</v>
      </c>
      <c r="N48" s="63" t="s">
        <v>0</v>
      </c>
      <c r="O48" s="63" t="s">
        <v>0</v>
      </c>
      <c r="P48" s="63" t="s">
        <v>0</v>
      </c>
      <c r="Q48" s="14" t="s">
        <v>0</v>
      </c>
      <c r="T48" s="269"/>
      <c r="U48" s="270"/>
      <c r="V48" s="270"/>
      <c r="W48" s="270"/>
      <c r="X48" s="271"/>
      <c r="Y48" s="272"/>
      <c r="Z48" s="272"/>
      <c r="AA48" s="272"/>
    </row>
    <row r="49" spans="2:24">
      <c r="B49" s="8"/>
      <c r="C49" s="17"/>
      <c r="D49" s="16"/>
      <c r="E49" s="15"/>
      <c r="F49" s="67"/>
      <c r="G49" s="67"/>
      <c r="H49" s="67"/>
      <c r="I49" s="296"/>
      <c r="J49" s="296"/>
      <c r="K49" s="67"/>
      <c r="L49" s="67"/>
      <c r="M49" s="67"/>
      <c r="N49" s="67"/>
      <c r="O49" s="67"/>
      <c r="P49" s="67"/>
      <c r="Q49" s="14"/>
      <c r="X49" s="257"/>
    </row>
    <row r="50" spans="2:24" ht="13.5">
      <c r="B50" s="13" t="s">
        <v>1</v>
      </c>
      <c r="C50" s="12"/>
      <c r="D50" s="11"/>
      <c r="E50" s="47" t="s">
        <v>0</v>
      </c>
      <c r="F50" s="47" t="s">
        <v>0</v>
      </c>
      <c r="G50" s="47" t="s">
        <v>0</v>
      </c>
      <c r="H50" s="47" t="s">
        <v>0</v>
      </c>
      <c r="I50" s="47" t="s">
        <v>0</v>
      </c>
      <c r="J50" s="47" t="s">
        <v>0</v>
      </c>
      <c r="K50" s="47" t="s">
        <v>0</v>
      </c>
      <c r="L50" s="47" t="s">
        <v>0</v>
      </c>
      <c r="M50" s="65" t="s">
        <v>0</v>
      </c>
      <c r="N50" s="65" t="s">
        <v>0</v>
      </c>
      <c r="O50" s="65" t="s">
        <v>0</v>
      </c>
      <c r="P50" s="65" t="s">
        <v>0</v>
      </c>
      <c r="Q50" s="299" t="s">
        <v>0</v>
      </c>
      <c r="X50" s="264"/>
    </row>
    <row r="51" spans="2:24">
      <c r="B51" s="25" t="s">
        <v>27</v>
      </c>
      <c r="C51" s="2"/>
      <c r="D51" s="7"/>
      <c r="E51" s="10" t="s">
        <v>0</v>
      </c>
      <c r="F51" s="10" t="s">
        <v>0</v>
      </c>
      <c r="G51" s="10" t="s">
        <v>0</v>
      </c>
      <c r="H51" s="10" t="s">
        <v>0</v>
      </c>
      <c r="I51" s="10" t="s">
        <v>0</v>
      </c>
      <c r="J51" s="10" t="s">
        <v>0</v>
      </c>
      <c r="K51" s="10" t="s">
        <v>0</v>
      </c>
      <c r="L51" s="10" t="s">
        <v>0</v>
      </c>
      <c r="M51" s="63" t="s">
        <v>0</v>
      </c>
      <c r="N51" s="63" t="s">
        <v>0</v>
      </c>
      <c r="O51" s="63" t="s">
        <v>0</v>
      </c>
      <c r="P51" s="63" t="s">
        <v>0</v>
      </c>
      <c r="Q51" s="300" t="s">
        <v>0</v>
      </c>
      <c r="X51" s="263"/>
    </row>
    <row r="52" spans="2:24" ht="13.5" thickBot="1">
      <c r="B52" s="5"/>
      <c r="C52" s="3"/>
      <c r="D52" s="4"/>
      <c r="E52" s="3"/>
      <c r="F52" s="3"/>
      <c r="G52" s="3"/>
      <c r="H52" s="3"/>
      <c r="I52" s="3"/>
      <c r="J52" s="3"/>
      <c r="K52" s="3"/>
      <c r="L52" s="3"/>
      <c r="M52" s="3"/>
      <c r="N52" s="3"/>
      <c r="O52" s="308"/>
      <c r="P52" s="309"/>
      <c r="Q52" s="54"/>
      <c r="X52" s="257"/>
    </row>
    <row r="53" spans="2:24">
      <c r="B53" s="2"/>
      <c r="C53" s="2"/>
      <c r="D53" s="2"/>
      <c r="E53" s="2"/>
      <c r="F53" s="2"/>
      <c r="G53" s="2"/>
      <c r="H53" s="2"/>
      <c r="I53" s="2"/>
      <c r="J53" s="2"/>
      <c r="K53" s="2"/>
      <c r="L53" s="2"/>
      <c r="M53" s="2"/>
      <c r="N53" s="2"/>
      <c r="O53" s="144"/>
      <c r="P53" s="144"/>
      <c r="Q53" s="2"/>
      <c r="X53" s="2"/>
    </row>
    <row r="54" spans="2:24">
      <c r="B54" s="2"/>
      <c r="C54" s="2"/>
      <c r="D54" s="2"/>
      <c r="E54" s="2"/>
      <c r="F54" s="2"/>
      <c r="G54" s="2"/>
      <c r="H54" s="2"/>
      <c r="I54" s="2"/>
      <c r="J54" s="2"/>
      <c r="K54" s="2"/>
      <c r="L54" s="2"/>
      <c r="M54" s="2"/>
      <c r="N54" s="2"/>
      <c r="O54" s="144"/>
      <c r="P54" s="144"/>
      <c r="Q54" s="61" t="s">
        <v>66</v>
      </c>
      <c r="X54" s="2"/>
    </row>
    <row r="55" spans="2:24">
      <c r="B55" s="2"/>
      <c r="C55" s="2"/>
      <c r="D55" s="2"/>
      <c r="E55" s="2"/>
      <c r="F55" s="2"/>
      <c r="G55" s="2"/>
      <c r="H55" s="2"/>
      <c r="I55" s="2"/>
      <c r="J55" s="2"/>
      <c r="K55" s="2"/>
      <c r="L55" s="2"/>
      <c r="M55" s="2"/>
      <c r="N55" s="2"/>
      <c r="O55" s="144"/>
      <c r="P55" s="144"/>
      <c r="Q55" s="60" t="s">
        <v>29</v>
      </c>
      <c r="X55" s="2"/>
    </row>
    <row r="56" spans="2:24">
      <c r="B56" s="2"/>
      <c r="C56" s="2"/>
      <c r="D56" s="2"/>
      <c r="E56" s="2"/>
      <c r="F56" s="2"/>
      <c r="G56" s="2"/>
      <c r="H56" s="2"/>
      <c r="I56" s="2"/>
      <c r="J56" s="2"/>
      <c r="K56" s="2"/>
      <c r="L56" s="2"/>
      <c r="M56" s="2"/>
      <c r="N56" s="2"/>
      <c r="O56" s="144"/>
      <c r="P56" s="144"/>
      <c r="X56" s="2"/>
    </row>
    <row r="57" spans="2:24">
      <c r="B57" s="2"/>
      <c r="C57" s="2"/>
      <c r="D57" s="2"/>
      <c r="E57" s="2"/>
      <c r="F57" s="2"/>
      <c r="G57" s="2"/>
      <c r="H57" s="2"/>
      <c r="I57" s="2"/>
      <c r="J57" s="2"/>
      <c r="K57" s="2"/>
      <c r="L57" s="2"/>
      <c r="M57" s="2"/>
      <c r="N57" s="2"/>
      <c r="O57" s="144"/>
      <c r="P57" s="144"/>
      <c r="Q57" s="2"/>
      <c r="X57" s="2"/>
    </row>
    <row r="58" spans="2:24">
      <c r="B58" s="2"/>
      <c r="C58" s="2"/>
      <c r="D58" s="2"/>
      <c r="E58" s="2"/>
      <c r="F58" s="2"/>
      <c r="G58" s="2"/>
      <c r="H58" s="2"/>
      <c r="I58" s="2"/>
      <c r="J58" s="2"/>
      <c r="K58" s="2"/>
      <c r="L58" s="2"/>
      <c r="M58" s="2"/>
      <c r="N58" s="2"/>
      <c r="O58" s="144"/>
      <c r="P58" s="144"/>
      <c r="Q58" s="2"/>
      <c r="R58" s="159"/>
      <c r="S58" s="159"/>
      <c r="T58" s="159"/>
      <c r="X58" s="2"/>
    </row>
    <row r="59" spans="2:24">
      <c r="B59" s="2"/>
      <c r="C59" s="2"/>
      <c r="D59" s="2"/>
      <c r="E59" s="2"/>
      <c r="F59" s="2"/>
      <c r="G59" s="2"/>
      <c r="H59" s="2"/>
      <c r="I59" s="2"/>
      <c r="J59" s="2"/>
      <c r="K59" s="2"/>
      <c r="L59" s="2"/>
      <c r="M59" s="2"/>
      <c r="N59" s="2"/>
      <c r="O59" s="144"/>
      <c r="P59" s="144"/>
      <c r="Q59" s="2"/>
      <c r="R59" s="159"/>
      <c r="S59" s="159"/>
      <c r="T59" s="159"/>
      <c r="X59" s="2"/>
    </row>
    <row r="60" spans="2:24">
      <c r="B60" s="248"/>
      <c r="C60" s="248"/>
      <c r="D60" s="248"/>
      <c r="E60" s="248"/>
      <c r="F60" s="248"/>
      <c r="G60" s="248"/>
      <c r="H60" s="248"/>
      <c r="I60" s="248"/>
      <c r="J60" s="248"/>
      <c r="K60" s="248"/>
      <c r="L60" s="248"/>
      <c r="M60" s="248"/>
      <c r="N60" s="248"/>
      <c r="O60" s="250"/>
      <c r="P60" s="250"/>
      <c r="Q60" s="248"/>
      <c r="R60" s="282"/>
      <c r="S60" s="159"/>
      <c r="T60" s="159"/>
      <c r="X60" s="248"/>
    </row>
    <row r="61" spans="2:24">
      <c r="B61" s="248"/>
      <c r="C61" s="248"/>
      <c r="D61" s="248"/>
      <c r="E61" s="248"/>
      <c r="F61" s="248"/>
      <c r="G61" s="248"/>
      <c r="H61" s="248"/>
      <c r="I61" s="248"/>
      <c r="J61" s="248"/>
      <c r="K61" s="248"/>
      <c r="L61" s="248"/>
      <c r="M61" s="248"/>
      <c r="N61" s="248"/>
      <c r="O61" s="250"/>
      <c r="P61" s="250"/>
      <c r="Q61" s="248"/>
      <c r="R61" s="282"/>
      <c r="S61" s="159"/>
      <c r="T61" s="159"/>
      <c r="X61" s="248"/>
    </row>
    <row r="62" spans="2:24">
      <c r="B62" s="248" t="s">
        <v>58</v>
      </c>
      <c r="C62" s="248"/>
      <c r="D62" s="249">
        <v>2021</v>
      </c>
      <c r="E62" s="250">
        <f>IF(E20+E23+E26=0,"",E20+E23+E26)</f>
        <v>173.929</v>
      </c>
      <c r="F62" s="251">
        <f>IF(F20+F23+F26=0,"",F20+F23+F26)</f>
        <v>151.26300000000001</v>
      </c>
      <c r="G62" s="251">
        <f>IF(G20+G23+G26=0,"",G20+G23+G26)</f>
        <v>200.73399999999998</v>
      </c>
      <c r="H62" s="251">
        <f t="shared" ref="H62:P62" si="0">IF(H20+H23+H26=0,"",H20+H23+H26)</f>
        <v>167.209</v>
      </c>
      <c r="I62" s="251">
        <f t="shared" si="0"/>
        <v>187.93</v>
      </c>
      <c r="J62" s="251">
        <f t="shared" si="0"/>
        <v>177.036</v>
      </c>
      <c r="K62" s="251">
        <f t="shared" si="0"/>
        <v>185.97199999999998</v>
      </c>
      <c r="L62" s="251">
        <f t="shared" si="0"/>
        <v>195.18599999999998</v>
      </c>
      <c r="M62" s="251">
        <f t="shared" si="0"/>
        <v>169.32300000000001</v>
      </c>
      <c r="N62" s="251">
        <f t="shared" si="0"/>
        <v>190.84899999999999</v>
      </c>
      <c r="O62" s="316">
        <f t="shared" si="0"/>
        <v>192.935</v>
      </c>
      <c r="P62" s="316">
        <f t="shared" si="0"/>
        <v>226.04300000000001</v>
      </c>
      <c r="Q62" s="248"/>
      <c r="R62" s="282"/>
      <c r="S62" s="159"/>
      <c r="T62" s="159"/>
      <c r="X62" s="248"/>
    </row>
    <row r="63" spans="2:24">
      <c r="B63" s="248" t="s">
        <v>52</v>
      </c>
      <c r="C63" s="248"/>
      <c r="D63" s="249">
        <v>2020</v>
      </c>
      <c r="E63" s="250">
        <f>'KJ 2020'!E20+'KJ 2020'!E23+'KJ 2020'!E26</f>
        <v>185.13</v>
      </c>
      <c r="F63" s="250">
        <f>'KJ 2020'!F20+'KJ 2020'!F23+'KJ 2020'!F26</f>
        <v>174.03</v>
      </c>
      <c r="G63" s="250">
        <f>'KJ 2020'!G20+'KJ 2020'!G23+'KJ 2020'!G26</f>
        <v>178.733</v>
      </c>
      <c r="H63" s="250">
        <f>'KJ 2020'!H20+'KJ 2020'!H23+'KJ 2020'!H26</f>
        <v>154.62799999999999</v>
      </c>
      <c r="I63" s="250">
        <f>'KJ 2020'!I20+'KJ 2020'!I23+'KJ 2020'!I26</f>
        <v>152.27800000000002</v>
      </c>
      <c r="J63" s="250">
        <f>'KJ 2020'!J20+'KJ 2020'!J23+'KJ 2020'!J26</f>
        <v>164.04899999999998</v>
      </c>
      <c r="K63" s="250">
        <f>'KJ 2020'!K20+'KJ 2020'!K23+'KJ 2020'!K26</f>
        <v>168.411</v>
      </c>
      <c r="L63" s="250">
        <f>'KJ 2020'!L20+'KJ 2020'!L23+'KJ 2020'!L26</f>
        <v>181.66699999999997</v>
      </c>
      <c r="M63" s="250">
        <f>'KJ 2020'!M20+'KJ 2020'!M23+'KJ 2020'!M26</f>
        <v>187.40800000000002</v>
      </c>
      <c r="N63" s="250">
        <f>'KJ 2020'!N20+'KJ 2020'!N23+'KJ 2020'!N26</f>
        <v>209.83699999999999</v>
      </c>
      <c r="O63" s="250">
        <f>'KJ 2020'!O20+'KJ 2020'!O23+'KJ 2020'!O26</f>
        <v>183.59399999999999</v>
      </c>
      <c r="P63" s="250">
        <f>'KJ 2020'!P20+'KJ 2020'!P23+'KJ 2020'!P26</f>
        <v>233.143</v>
      </c>
      <c r="Q63" s="248"/>
      <c r="R63" s="282"/>
      <c r="S63" s="159"/>
      <c r="T63" s="159"/>
      <c r="X63" s="248"/>
    </row>
    <row r="64" spans="2:24">
      <c r="B64" s="248" t="s">
        <v>61</v>
      </c>
      <c r="C64" s="248"/>
      <c r="D64" s="249">
        <v>2021</v>
      </c>
      <c r="E64" s="250" t="str">
        <f>IF(E31=0,"",E31)</f>
        <v>.</v>
      </c>
      <c r="F64" s="250">
        <f>IF(F31=0,"",F31)</f>
        <v>4.1840000000000002</v>
      </c>
      <c r="G64" s="250">
        <f t="shared" ref="G64:P64" si="1">IF(G31=0,"",G31)</f>
        <v>4.4820000000000002</v>
      </c>
      <c r="H64" s="250">
        <f t="shared" si="1"/>
        <v>3.0880000000000001</v>
      </c>
      <c r="I64" s="250">
        <f t="shared" si="1"/>
        <v>4.1029999999999998</v>
      </c>
      <c r="J64" s="250">
        <f t="shared" si="1"/>
        <v>4.2039999999999997</v>
      </c>
      <c r="K64" s="250">
        <f t="shared" si="1"/>
        <v>3.8</v>
      </c>
      <c r="L64" s="250">
        <f t="shared" si="1"/>
        <v>3.149</v>
      </c>
      <c r="M64" s="250">
        <f t="shared" si="1"/>
        <v>3.3439999999999999</v>
      </c>
      <c r="N64" s="250">
        <f t="shared" si="1"/>
        <v>3.5489999999999999</v>
      </c>
      <c r="O64" s="250">
        <f t="shared" si="1"/>
        <v>2.835</v>
      </c>
      <c r="P64" s="250">
        <f t="shared" si="1"/>
        <v>8.9890000000000008</v>
      </c>
      <c r="Q64" s="248"/>
      <c r="R64" s="282"/>
      <c r="S64" s="159"/>
      <c r="T64" s="159"/>
      <c r="X64" s="248"/>
    </row>
    <row r="65" spans="2:24">
      <c r="B65" s="248" t="s">
        <v>59</v>
      </c>
      <c r="C65" s="248"/>
      <c r="D65" s="249">
        <v>2020</v>
      </c>
      <c r="E65" s="250">
        <f>'KJ 2020'!E31</f>
        <v>3.472</v>
      </c>
      <c r="F65" s="250">
        <f>'KJ 2020'!F31</f>
        <v>2.9740000000000002</v>
      </c>
      <c r="G65" s="250">
        <f>'KJ 2020'!G31</f>
        <v>3.9910000000000001</v>
      </c>
      <c r="H65" s="250">
        <f>'KJ 2020'!H31</f>
        <v>5.016</v>
      </c>
      <c r="I65" s="250">
        <f>'KJ 2020'!I31</f>
        <v>3.153</v>
      </c>
      <c r="J65" s="250">
        <f>'KJ 2020'!J31</f>
        <v>3.165</v>
      </c>
      <c r="K65" s="250">
        <f>'KJ 2020'!K31</f>
        <v>4.0289999999999999</v>
      </c>
      <c r="L65" s="250">
        <f>'KJ 2020'!L31</f>
        <v>3.694</v>
      </c>
      <c r="M65" s="250">
        <f>'KJ 2020'!M31</f>
        <v>4.069</v>
      </c>
      <c r="N65" s="250">
        <f>'KJ 2020'!N31</f>
        <v>3.8090000000000002</v>
      </c>
      <c r="O65" s="250">
        <f>'KJ 2020'!O31</f>
        <v>4.2910000000000004</v>
      </c>
      <c r="P65" s="250">
        <f>'KJ 2020'!P31</f>
        <v>12.226000000000001</v>
      </c>
      <c r="Q65" s="248"/>
      <c r="R65" s="282"/>
      <c r="S65" s="159"/>
      <c r="T65" s="159"/>
      <c r="X65" s="248"/>
    </row>
    <row r="66" spans="2:24">
      <c r="B66" s="248" t="s">
        <v>76</v>
      </c>
      <c r="C66" s="248"/>
      <c r="D66" s="249">
        <v>2021</v>
      </c>
      <c r="E66" s="250">
        <f>IF(E39+E42=0,"",E39+E42)</f>
        <v>118.67</v>
      </c>
      <c r="F66" s="250">
        <f>IF(F39+F42=0,"",F39+F42)</f>
        <v>107.173</v>
      </c>
      <c r="G66" s="250">
        <f>IF(G39+G42=0,"",G39+G42)</f>
        <v>123.709</v>
      </c>
      <c r="H66" s="250">
        <f>IF(H39+H42=0,"",H39+H42)</f>
        <v>111.76599999999999</v>
      </c>
      <c r="I66" s="250">
        <f t="shared" ref="I66:P66" si="2">IF(I39+I42=0,"",I39+I42)</f>
        <v>111.846</v>
      </c>
      <c r="J66" s="250">
        <f t="shared" si="2"/>
        <v>65.106000000000009</v>
      </c>
      <c r="K66" s="250">
        <f>K39</f>
        <v>37.814999999999998</v>
      </c>
      <c r="L66" s="250">
        <f t="shared" si="2"/>
        <v>112.69999999999999</v>
      </c>
      <c r="M66" s="250">
        <f t="shared" si="2"/>
        <v>117.813</v>
      </c>
      <c r="N66" s="250">
        <f t="shared" si="2"/>
        <v>112.46699999999998</v>
      </c>
      <c r="O66" s="250">
        <f t="shared" si="2"/>
        <v>109.643</v>
      </c>
      <c r="P66" s="250">
        <f t="shared" si="2"/>
        <v>105.71299999999999</v>
      </c>
      <c r="Q66" s="248"/>
      <c r="R66" s="282"/>
      <c r="S66" s="159"/>
      <c r="T66" s="159"/>
      <c r="X66" s="248"/>
    </row>
    <row r="67" spans="2:24">
      <c r="B67" s="248" t="s">
        <v>77</v>
      </c>
      <c r="C67" s="248"/>
      <c r="D67" s="249">
        <v>2020</v>
      </c>
      <c r="E67" s="250">
        <f>'KJ 2020'!E39+'KJ 2020'!E42</f>
        <v>106.56399999999999</v>
      </c>
      <c r="F67" s="250">
        <f>'KJ 2020'!F39+'KJ 2020'!F42</f>
        <v>107.113</v>
      </c>
      <c r="G67" s="250">
        <f>'KJ 2020'!G39+'KJ 2020'!G42</f>
        <v>82.781000000000006</v>
      </c>
      <c r="H67" s="250">
        <f>'KJ 2020'!H39+'KJ 2020'!H42</f>
        <v>97.966000000000008</v>
      </c>
      <c r="I67" s="250">
        <f>'KJ 2020'!I39+'KJ 2020'!I42</f>
        <v>88.445999999999998</v>
      </c>
      <c r="J67" s="250">
        <f>'KJ 2020'!J39+'KJ 2020'!J42</f>
        <v>103.664</v>
      </c>
      <c r="K67" s="250">
        <f>'KJ 2020'!K39+'KJ 2020'!K42</f>
        <v>108.22800000000001</v>
      </c>
      <c r="L67" s="250">
        <f>'KJ 2020'!L39+'KJ 2020'!L42</f>
        <v>104.476</v>
      </c>
      <c r="M67" s="250">
        <f>'KJ 2020'!M39+'KJ 2020'!M42</f>
        <v>106.614</v>
      </c>
      <c r="N67" s="250">
        <f>'KJ 2020'!N39+'KJ 2020'!N42</f>
        <v>106.224</v>
      </c>
      <c r="O67" s="250">
        <f>'KJ 2020'!O39+'KJ 2020'!O42</f>
        <v>101.29300000000001</v>
      </c>
      <c r="P67" s="250" t="s">
        <v>0</v>
      </c>
      <c r="Q67" s="248"/>
      <c r="R67" s="282"/>
      <c r="S67" s="159"/>
      <c r="T67" s="159"/>
      <c r="X67" s="248"/>
    </row>
    <row r="68" spans="2:24">
      <c r="B68" s="248" t="s">
        <v>62</v>
      </c>
      <c r="C68" s="248"/>
      <c r="D68" s="249">
        <v>2021</v>
      </c>
      <c r="E68" s="250">
        <f>IF(E47=0,"",E47)</f>
        <v>114.226</v>
      </c>
      <c r="F68" s="250">
        <f>IF(F47=0,"",F47)</f>
        <v>92.697000000000003</v>
      </c>
      <c r="G68" s="250">
        <f t="shared" ref="G68:P68" si="3">IF(G47=0,"",G47)</f>
        <v>112.435</v>
      </c>
      <c r="H68" s="250">
        <f t="shared" si="3"/>
        <v>109.42100000000001</v>
      </c>
      <c r="I68" s="250">
        <f t="shared" si="3"/>
        <v>112.648</v>
      </c>
      <c r="J68" s="250">
        <f t="shared" si="3"/>
        <v>99.366</v>
      </c>
      <c r="K68" s="250">
        <f t="shared" si="3"/>
        <v>85.137</v>
      </c>
      <c r="L68" s="250">
        <f t="shared" si="3"/>
        <v>109.217</v>
      </c>
      <c r="M68" s="250">
        <f t="shared" si="3"/>
        <v>96.349000000000004</v>
      </c>
      <c r="N68" s="250">
        <f t="shared" si="3"/>
        <v>113.19799999999999</v>
      </c>
      <c r="O68" s="250">
        <f t="shared" si="3"/>
        <v>115.74299999999999</v>
      </c>
      <c r="P68" s="250">
        <f t="shared" si="3"/>
        <v>123.369</v>
      </c>
      <c r="Q68" s="248"/>
      <c r="R68" s="282"/>
      <c r="S68" s="159"/>
      <c r="T68" s="159"/>
      <c r="X68" s="248"/>
    </row>
    <row r="69" spans="2:24">
      <c r="B69" s="248" t="s">
        <v>60</v>
      </c>
      <c r="C69" s="248"/>
      <c r="D69" s="249">
        <v>2020</v>
      </c>
      <c r="E69" s="250">
        <f>'KJ 2020'!E47</f>
        <v>111.307</v>
      </c>
      <c r="F69" s="250">
        <f>'KJ 2020'!F47</f>
        <v>95.867000000000004</v>
      </c>
      <c r="G69" s="250" t="str">
        <f>'KJ 2020'!G47</f>
        <v>.</v>
      </c>
      <c r="H69" s="250" t="str">
        <f>'KJ 2020'!H47</f>
        <v>.</v>
      </c>
      <c r="I69" s="250" t="str">
        <f>'KJ 2020'!I47</f>
        <v>.</v>
      </c>
      <c r="J69" s="250" t="str">
        <f>'KJ 2020'!J47</f>
        <v>.</v>
      </c>
      <c r="K69" s="250" t="str">
        <f>'KJ 2020'!K47</f>
        <v>.</v>
      </c>
      <c r="L69" s="250" t="str">
        <f>'KJ 2020'!L47</f>
        <v>.</v>
      </c>
      <c r="M69" s="250" t="str">
        <f>'KJ 2020'!M47</f>
        <v>.</v>
      </c>
      <c r="N69" s="250" t="str">
        <f>'KJ 2020'!N47</f>
        <v>.</v>
      </c>
      <c r="O69" s="250" t="str">
        <f>'KJ 2020'!O47</f>
        <v>.</v>
      </c>
      <c r="P69" s="250" t="str">
        <f>'KJ 2020'!P47</f>
        <v>.</v>
      </c>
      <c r="Q69" s="248"/>
      <c r="R69" s="282"/>
      <c r="S69" s="159"/>
      <c r="T69" s="159"/>
      <c r="X69" s="248"/>
    </row>
    <row r="70" spans="2:24">
      <c r="B70" s="248"/>
      <c r="C70" s="248"/>
      <c r="D70" s="248"/>
      <c r="E70" s="248"/>
      <c r="F70" s="248"/>
      <c r="G70" s="248"/>
      <c r="H70" s="248"/>
      <c r="I70" s="248"/>
      <c r="J70" s="248"/>
      <c r="K70" s="248"/>
      <c r="L70" s="248"/>
      <c r="M70" s="248"/>
      <c r="N70" s="248"/>
      <c r="O70" s="250"/>
      <c r="P70" s="250"/>
      <c r="Q70" s="248"/>
      <c r="R70" s="282"/>
      <c r="S70" s="159"/>
      <c r="T70" s="159"/>
      <c r="X70" s="248"/>
    </row>
    <row r="71" spans="2:24">
      <c r="B71" s="248"/>
      <c r="C71" s="248"/>
      <c r="D71" s="248"/>
      <c r="E71" s="248"/>
      <c r="F71" s="248"/>
      <c r="G71" s="248"/>
      <c r="H71" s="248"/>
      <c r="I71" s="248"/>
      <c r="J71" s="248"/>
      <c r="K71" s="248"/>
      <c r="L71" s="248"/>
      <c r="M71" s="248"/>
      <c r="N71" s="248"/>
      <c r="O71" s="250"/>
      <c r="P71" s="250"/>
      <c r="Q71" s="248"/>
      <c r="R71" s="282"/>
      <c r="S71" s="159"/>
      <c r="T71" s="159"/>
      <c r="X71" s="2"/>
    </row>
    <row r="72" spans="2:24">
      <c r="B72" s="248"/>
      <c r="C72" s="248"/>
      <c r="D72" s="248"/>
      <c r="E72" s="248"/>
      <c r="F72" s="248"/>
      <c r="G72" s="248"/>
      <c r="H72" s="248"/>
      <c r="I72" s="248"/>
      <c r="J72" s="248"/>
      <c r="K72" s="248"/>
      <c r="L72" s="248"/>
      <c r="M72" s="248"/>
      <c r="N72" s="248"/>
      <c r="O72" s="250"/>
      <c r="P72" s="250"/>
      <c r="Q72" s="248"/>
      <c r="R72" s="282"/>
      <c r="S72" s="159"/>
      <c r="T72" s="159"/>
      <c r="X72" s="2"/>
    </row>
    <row r="73" spans="2:24">
      <c r="B73" s="2"/>
      <c r="C73" s="2"/>
      <c r="D73" s="2"/>
      <c r="E73" s="2"/>
      <c r="G73" s="2"/>
      <c r="H73" s="2"/>
      <c r="I73" s="2"/>
      <c r="J73" s="2"/>
      <c r="K73" s="2"/>
      <c r="L73" s="2"/>
      <c r="M73" s="2"/>
      <c r="N73" s="2"/>
      <c r="O73" s="144"/>
      <c r="P73" s="144"/>
      <c r="Q73" s="2"/>
      <c r="R73" s="159"/>
      <c r="S73" s="159"/>
      <c r="T73" s="159"/>
      <c r="X73" s="2"/>
    </row>
    <row r="74" spans="2:24">
      <c r="B74" s="2"/>
      <c r="R74" s="159"/>
      <c r="S74" s="159"/>
      <c r="T74" s="159"/>
      <c r="X74" s="2"/>
    </row>
    <row r="75" spans="2:24">
      <c r="B75" s="2"/>
      <c r="R75" s="159"/>
      <c r="S75" s="159"/>
      <c r="T75" s="159"/>
      <c r="X75" s="2"/>
    </row>
    <row r="76" spans="2:24">
      <c r="R76" s="159"/>
      <c r="S76" s="159"/>
      <c r="T76" s="159"/>
    </row>
    <row r="77" spans="2:24">
      <c r="R77" s="159"/>
      <c r="S77" s="159"/>
      <c r="T77" s="159"/>
    </row>
    <row r="78" spans="2:24">
      <c r="R78" s="159"/>
      <c r="S78" s="159"/>
      <c r="T78" s="159"/>
    </row>
    <row r="79" spans="2:24">
      <c r="R79" s="159"/>
      <c r="S79" s="159"/>
      <c r="T79" s="159"/>
    </row>
    <row r="80" spans="2:24">
      <c r="Q80" s="159"/>
      <c r="R80" s="159"/>
      <c r="S80" s="159"/>
      <c r="T80" s="159"/>
    </row>
    <row r="81" spans="17:20">
      <c r="Q81" s="159"/>
      <c r="R81" s="159"/>
      <c r="S81" s="159"/>
      <c r="T81" s="159"/>
    </row>
    <row r="82" spans="17:20">
      <c r="Q82" s="159"/>
      <c r="R82" s="159"/>
      <c r="S82" s="159"/>
      <c r="T82" s="159"/>
    </row>
    <row r="83" spans="17:20">
      <c r="Q83" s="159"/>
      <c r="R83" s="159"/>
      <c r="S83" s="159"/>
      <c r="T83" s="159"/>
    </row>
    <row r="84" spans="17:20">
      <c r="Q84" s="159"/>
      <c r="R84" s="159"/>
      <c r="S84" s="159"/>
      <c r="T84" s="159"/>
    </row>
    <row r="85" spans="17:20">
      <c r="Q85" s="159"/>
      <c r="R85" s="159"/>
      <c r="S85" s="159"/>
      <c r="T85" s="159"/>
    </row>
    <row r="86" spans="17:20">
      <c r="Q86" s="159"/>
      <c r="R86" s="159"/>
      <c r="S86" s="159"/>
      <c r="T86" s="159"/>
    </row>
    <row r="87" spans="17:20">
      <c r="Q87" s="159"/>
      <c r="R87" s="159"/>
      <c r="S87" s="159"/>
      <c r="T87" s="159"/>
    </row>
    <row r="88" spans="17:20">
      <c r="Q88" s="159"/>
      <c r="R88" s="159"/>
      <c r="S88" s="159"/>
      <c r="T88" s="159"/>
    </row>
    <row r="89" spans="17:20">
      <c r="Q89" s="159"/>
      <c r="R89" s="159"/>
      <c r="S89" s="159"/>
      <c r="T89" s="159"/>
    </row>
    <row r="90" spans="17:20">
      <c r="Q90" s="159"/>
      <c r="R90" s="159"/>
      <c r="S90" s="159"/>
      <c r="T90" s="159"/>
    </row>
    <row r="91" spans="17:20">
      <c r="Q91" s="159"/>
      <c r="R91" s="159"/>
      <c r="S91" s="159"/>
      <c r="T91" s="159"/>
    </row>
    <row r="92" spans="17:20">
      <c r="Q92" s="159"/>
      <c r="R92" s="159"/>
      <c r="S92" s="159"/>
      <c r="T92" s="159"/>
    </row>
    <row r="99" spans="2:24">
      <c r="B99" s="2"/>
      <c r="C99" s="2"/>
      <c r="D99" s="6"/>
      <c r="E99" s="144"/>
      <c r="F99" s="144"/>
      <c r="G99" s="144"/>
      <c r="H99" s="144"/>
      <c r="I99" s="144"/>
      <c r="J99" s="144"/>
      <c r="K99" s="144"/>
      <c r="L99" s="144"/>
      <c r="M99" s="144"/>
      <c r="N99" s="144"/>
      <c r="O99" s="144"/>
      <c r="P99" s="144"/>
      <c r="X99" s="2"/>
    </row>
    <row r="100" spans="2:24">
      <c r="B100" s="2"/>
      <c r="C100" s="2"/>
      <c r="D100" s="6"/>
      <c r="E100" s="144"/>
      <c r="F100" s="144"/>
      <c r="G100" s="144"/>
      <c r="H100" s="144"/>
      <c r="I100" s="144"/>
      <c r="J100" s="144"/>
      <c r="K100" s="144"/>
      <c r="L100" s="144"/>
      <c r="M100" s="144"/>
      <c r="N100" s="144"/>
      <c r="O100" s="144"/>
      <c r="P100" s="144"/>
      <c r="X100" s="2"/>
    </row>
    <row r="101" spans="2:24">
      <c r="B101" s="2"/>
      <c r="C101" s="2"/>
      <c r="D101" s="6"/>
      <c r="E101" s="144"/>
      <c r="F101" s="144"/>
      <c r="G101" s="144"/>
      <c r="H101" s="144"/>
      <c r="I101" s="144"/>
      <c r="J101" s="144"/>
      <c r="K101" s="144"/>
      <c r="L101" s="144"/>
      <c r="M101" s="144"/>
      <c r="N101" s="144"/>
      <c r="O101" s="144"/>
      <c r="P101" s="144"/>
      <c r="X101" s="2"/>
    </row>
    <row r="102" spans="2:24">
      <c r="B102" s="2"/>
      <c r="C102" s="2"/>
      <c r="D102" s="6"/>
      <c r="E102" s="144"/>
      <c r="F102" s="144"/>
      <c r="G102" s="144"/>
      <c r="H102" s="144"/>
      <c r="I102" s="144"/>
      <c r="J102" s="144"/>
      <c r="K102" s="144"/>
      <c r="L102" s="144"/>
      <c r="M102" s="144"/>
      <c r="N102" s="144"/>
      <c r="O102" s="144"/>
      <c r="P102" s="144"/>
      <c r="X102" s="2"/>
    </row>
    <row r="103" spans="2:24">
      <c r="B103" s="2"/>
      <c r="C103" s="2"/>
      <c r="D103" s="6"/>
      <c r="E103" s="144"/>
      <c r="F103" s="144"/>
      <c r="G103" s="144"/>
      <c r="H103" s="144"/>
      <c r="I103" s="144"/>
      <c r="J103" s="144"/>
      <c r="K103" s="144"/>
      <c r="L103" s="144"/>
      <c r="M103" s="144"/>
      <c r="N103" s="144"/>
      <c r="O103" s="144"/>
      <c r="P103" s="144"/>
      <c r="X103" s="2"/>
    </row>
    <row r="104" spans="2:24">
      <c r="B104" s="2"/>
      <c r="C104" s="2"/>
      <c r="D104" s="6"/>
      <c r="E104" s="145"/>
      <c r="F104" s="145"/>
      <c r="G104" s="145"/>
      <c r="H104" s="144"/>
      <c r="I104" s="144"/>
      <c r="J104" s="144"/>
      <c r="K104" s="144"/>
      <c r="L104" s="144"/>
      <c r="M104" s="144"/>
      <c r="N104" s="144"/>
      <c r="O104" s="144"/>
      <c r="P104" s="144"/>
      <c r="Q104" s="146"/>
      <c r="X104" s="2"/>
    </row>
    <row r="105" spans="2:24">
      <c r="B105" s="2"/>
      <c r="C105" s="2"/>
      <c r="D105" s="6"/>
      <c r="E105" s="144"/>
      <c r="F105" s="144"/>
      <c r="G105" s="144"/>
      <c r="H105" s="144"/>
      <c r="I105" s="144"/>
      <c r="J105" s="144"/>
      <c r="K105" s="144"/>
      <c r="L105" s="144"/>
      <c r="M105" s="144"/>
      <c r="N105" s="144"/>
      <c r="O105" s="144"/>
      <c r="P105" s="144"/>
      <c r="X105" s="2"/>
    </row>
    <row r="106" spans="2:24">
      <c r="B106" s="2"/>
      <c r="C106" s="2"/>
      <c r="D106" s="6"/>
      <c r="E106" s="144"/>
      <c r="F106" s="144"/>
      <c r="G106" s="144"/>
      <c r="H106" s="144"/>
      <c r="I106" s="144"/>
      <c r="J106" s="144"/>
      <c r="K106" s="144"/>
      <c r="L106" s="144"/>
      <c r="M106" s="144"/>
      <c r="N106" s="144"/>
      <c r="O106" s="144"/>
      <c r="P106" s="144"/>
      <c r="R106" s="149"/>
      <c r="X106" s="2"/>
    </row>
    <row r="112" spans="2:24">
      <c r="D112" s="2"/>
    </row>
  </sheetData>
  <mergeCells count="21">
    <mergeCell ref="E12:E13"/>
    <mergeCell ref="F12:F13"/>
    <mergeCell ref="G12:G13"/>
    <mergeCell ref="H12:H13"/>
    <mergeCell ref="I12:I13"/>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B12:D15"/>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topLeftCell="A28" zoomScale="90" zoomScaleNormal="90" workbookViewId="0">
      <selection activeCell="P20" sqref="P20:P51"/>
    </sheetView>
  </sheetViews>
  <sheetFormatPr baseColWidth="10" defaultRowHeight="12.75"/>
  <cols>
    <col min="1" max="2" width="11.42578125" style="1"/>
    <col min="3" max="3" width="21" style="1" customWidth="1"/>
    <col min="4" max="4" width="35.5703125" style="1" customWidth="1"/>
    <col min="5" max="5" width="7.140625" style="1" customWidth="1"/>
    <col min="6" max="6" width="7" style="1" bestFit="1" customWidth="1"/>
    <col min="7" max="7" width="7.42578125" style="1" bestFit="1" customWidth="1"/>
    <col min="8" max="8" width="7.42578125" style="268" bestFit="1" customWidth="1"/>
    <col min="9" max="9" width="6.42578125" style="268" bestFit="1" customWidth="1"/>
    <col min="10" max="10" width="6.5703125" style="268" customWidth="1"/>
    <col min="11" max="11" width="6.5703125" style="1" customWidth="1"/>
    <col min="12" max="14" width="6.42578125" style="268" customWidth="1"/>
    <col min="15" max="15" width="6" style="268" customWidth="1"/>
    <col min="16" max="16" width="7.28515625" style="1" customWidth="1"/>
    <col min="17" max="17" width="11.42578125" style="1" customWidth="1"/>
    <col min="18" max="18" width="9.42578125" style="1" customWidth="1"/>
    <col min="19" max="23" width="11.42578125" style="1"/>
  </cols>
  <sheetData>
    <row r="1" spans="2:23">
      <c r="D1" s="50"/>
      <c r="E1" s="50"/>
      <c r="F1" s="51"/>
      <c r="G1" s="52"/>
      <c r="H1" s="310"/>
      <c r="I1" s="310"/>
      <c r="J1" s="310"/>
      <c r="K1" s="52"/>
      <c r="L1" s="284"/>
      <c r="M1" s="295"/>
      <c r="N1" s="295"/>
      <c r="O1" s="295"/>
      <c r="P1" s="50"/>
      <c r="Q1" s="51"/>
    </row>
    <row r="2" spans="2:23">
      <c r="D2" s="50"/>
      <c r="E2" s="50"/>
      <c r="F2" s="51"/>
      <c r="G2" s="52"/>
      <c r="H2" s="310"/>
      <c r="I2" s="310"/>
      <c r="J2" s="310"/>
      <c r="K2" s="52"/>
      <c r="L2" s="284"/>
      <c r="M2" s="295"/>
      <c r="N2" s="295"/>
      <c r="O2" s="295"/>
      <c r="P2" s="50"/>
      <c r="Q2" s="51"/>
    </row>
    <row r="3" spans="2:23">
      <c r="D3" s="50"/>
      <c r="E3" s="50"/>
      <c r="F3" s="51"/>
      <c r="G3" s="52"/>
      <c r="H3" s="310"/>
      <c r="I3" s="310"/>
      <c r="J3" s="310"/>
      <c r="K3" s="52"/>
      <c r="L3" s="284"/>
      <c r="M3" s="295"/>
      <c r="N3" s="295"/>
      <c r="O3" s="295"/>
      <c r="P3" s="50"/>
      <c r="Q3" s="51"/>
    </row>
    <row r="4" spans="2:23">
      <c r="D4" s="50"/>
      <c r="E4" s="50"/>
      <c r="F4" s="51"/>
      <c r="G4" s="52"/>
      <c r="H4" s="310"/>
      <c r="I4" s="311"/>
      <c r="J4" s="311"/>
      <c r="K4" s="52"/>
      <c r="L4" s="284"/>
      <c r="M4" s="295"/>
      <c r="N4" s="295"/>
      <c r="O4" s="295"/>
      <c r="P4" s="50"/>
      <c r="Q4" s="51"/>
    </row>
    <row r="5" spans="2:23">
      <c r="D5" s="50"/>
      <c r="F5" s="51"/>
      <c r="G5" s="52"/>
      <c r="I5" s="312"/>
      <c r="J5" s="295"/>
      <c r="K5" s="52"/>
      <c r="L5" s="284"/>
      <c r="M5" s="295"/>
      <c r="N5" s="295"/>
      <c r="O5" s="295"/>
      <c r="P5" s="50"/>
      <c r="Q5" s="51"/>
    </row>
    <row r="6" spans="2:23">
      <c r="D6" s="50"/>
      <c r="E6" s="146"/>
      <c r="F6" s="51"/>
      <c r="G6" s="52"/>
      <c r="I6" s="310"/>
      <c r="J6" s="310"/>
      <c r="K6" s="52"/>
      <c r="L6" s="284"/>
      <c r="M6" s="295"/>
      <c r="N6" s="295"/>
      <c r="O6" s="295"/>
      <c r="P6" s="50"/>
      <c r="Q6" s="51"/>
    </row>
    <row r="7" spans="2:23" ht="14.25">
      <c r="C7" s="71"/>
      <c r="D7" s="50"/>
      <c r="E7" s="50"/>
      <c r="F7" s="50"/>
      <c r="G7" s="50"/>
      <c r="H7" s="313"/>
      <c r="I7" s="295"/>
      <c r="J7" s="295"/>
      <c r="K7" s="50"/>
      <c r="L7" s="295"/>
      <c r="M7" s="295"/>
      <c r="O7" s="295"/>
    </row>
    <row r="8" spans="2:23" ht="14.25">
      <c r="H8" s="314" t="s">
        <v>67</v>
      </c>
      <c r="I8" s="314"/>
    </row>
    <row r="9" spans="2:23">
      <c r="B9" s="1" t="s">
        <v>82</v>
      </c>
      <c r="H9" s="315" t="s">
        <v>23</v>
      </c>
      <c r="I9" s="315"/>
      <c r="Q9" s="69" t="s">
        <v>30</v>
      </c>
    </row>
    <row r="11" spans="2:23" ht="13.5" thickBot="1"/>
    <row r="12" spans="2:23" ht="12.75" customHeight="1">
      <c r="B12" s="396" t="s">
        <v>22</v>
      </c>
      <c r="C12" s="397"/>
      <c r="D12" s="398"/>
      <c r="E12" s="394" t="s">
        <v>21</v>
      </c>
      <c r="F12" s="394" t="s">
        <v>20</v>
      </c>
      <c r="G12" s="394" t="s">
        <v>19</v>
      </c>
      <c r="H12" s="434" t="s">
        <v>18</v>
      </c>
      <c r="I12" s="434" t="s">
        <v>17</v>
      </c>
      <c r="J12" s="434" t="s">
        <v>16</v>
      </c>
      <c r="K12" s="394" t="s">
        <v>15</v>
      </c>
      <c r="L12" s="434" t="s">
        <v>14</v>
      </c>
      <c r="M12" s="434" t="s">
        <v>13</v>
      </c>
      <c r="N12" s="434" t="s">
        <v>12</v>
      </c>
      <c r="O12" s="434" t="s">
        <v>11</v>
      </c>
      <c r="P12" s="384" t="s">
        <v>63</v>
      </c>
      <c r="Q12" s="389" t="s">
        <v>71</v>
      </c>
      <c r="W12" s="266"/>
    </row>
    <row r="13" spans="2:23">
      <c r="B13" s="399"/>
      <c r="C13" s="400"/>
      <c r="D13" s="401"/>
      <c r="E13" s="395"/>
      <c r="F13" s="395"/>
      <c r="G13" s="395"/>
      <c r="H13" s="435"/>
      <c r="I13" s="435"/>
      <c r="J13" s="435"/>
      <c r="K13" s="395"/>
      <c r="L13" s="435"/>
      <c r="M13" s="435"/>
      <c r="N13" s="435"/>
      <c r="O13" s="435"/>
      <c r="P13" s="385"/>
      <c r="Q13" s="390"/>
      <c r="W13" s="267"/>
    </row>
    <row r="14" spans="2:23" ht="14.25">
      <c r="B14" s="399"/>
      <c r="C14" s="400"/>
      <c r="D14" s="401"/>
      <c r="E14" s="44" t="s">
        <v>9</v>
      </c>
      <c r="F14" s="43"/>
      <c r="G14" s="43"/>
      <c r="H14" s="306"/>
      <c r="I14" s="306"/>
      <c r="J14" s="306"/>
      <c r="K14" s="43"/>
      <c r="L14" s="306"/>
      <c r="M14" s="306"/>
      <c r="N14" s="306"/>
      <c r="O14" s="306"/>
      <c r="P14" s="43"/>
      <c r="Q14" s="48"/>
      <c r="W14" s="267"/>
    </row>
    <row r="15" spans="2:23" ht="15">
      <c r="B15" s="402"/>
      <c r="C15" s="403"/>
      <c r="D15" s="404"/>
      <c r="E15" s="49" t="s">
        <v>24</v>
      </c>
      <c r="F15" s="43"/>
      <c r="G15" s="43"/>
      <c r="H15" s="306"/>
      <c r="I15" s="306"/>
      <c r="J15" s="306"/>
      <c r="K15" s="43"/>
      <c r="L15" s="306"/>
      <c r="M15" s="306"/>
      <c r="N15" s="306"/>
      <c r="O15" s="306"/>
      <c r="P15" s="43"/>
      <c r="Q15" s="42"/>
      <c r="W15" s="267"/>
    </row>
    <row r="16" spans="2:23">
      <c r="B16" s="303"/>
      <c r="C16" s="304"/>
      <c r="D16" s="305"/>
      <c r="E16" s="37"/>
      <c r="F16" s="36"/>
      <c r="G16" s="36"/>
      <c r="H16" s="307"/>
      <c r="I16" s="307"/>
      <c r="J16" s="307"/>
      <c r="K16" s="36"/>
      <c r="L16" s="307"/>
      <c r="M16" s="307"/>
      <c r="N16" s="307"/>
      <c r="O16" s="307"/>
      <c r="P16" s="36"/>
      <c r="Q16" s="38"/>
      <c r="W16" s="255"/>
    </row>
    <row r="17" spans="2:23">
      <c r="B17" s="381" t="s">
        <v>8</v>
      </c>
      <c r="C17" s="382"/>
      <c r="D17" s="383"/>
      <c r="E17" s="37"/>
      <c r="F17" s="36"/>
      <c r="G17" s="36"/>
      <c r="H17" s="307"/>
      <c r="I17" s="307"/>
      <c r="J17" s="307"/>
      <c r="K17" s="36"/>
      <c r="L17" s="307"/>
      <c r="M17" s="307"/>
      <c r="N17" s="307"/>
      <c r="O17" s="307"/>
      <c r="P17" s="36"/>
      <c r="Q17" s="35"/>
      <c r="W17" s="256"/>
    </row>
    <row r="18" spans="2:23">
      <c r="B18" s="8"/>
      <c r="C18" s="17"/>
      <c r="D18" s="7"/>
      <c r="E18" s="2"/>
      <c r="F18" s="2"/>
      <c r="G18" s="2"/>
      <c r="H18" s="144"/>
      <c r="I18" s="144"/>
      <c r="J18" s="144"/>
      <c r="K18" s="2"/>
      <c r="L18" s="144"/>
      <c r="M18" s="144"/>
      <c r="N18" s="144"/>
      <c r="O18" s="144"/>
      <c r="P18" s="2"/>
      <c r="Q18" s="34"/>
      <c r="W18" s="257"/>
    </row>
    <row r="19" spans="2:23">
      <c r="B19" s="8" t="s">
        <v>7</v>
      </c>
      <c r="C19" s="2" t="s">
        <v>64</v>
      </c>
      <c r="D19" s="33"/>
      <c r="F19" s="2"/>
      <c r="G19" s="2"/>
      <c r="H19" s="144"/>
      <c r="I19" s="144"/>
      <c r="J19" s="144"/>
      <c r="K19" s="2"/>
      <c r="L19" s="144"/>
      <c r="M19" s="144"/>
      <c r="N19" s="144"/>
      <c r="O19" s="144"/>
      <c r="P19" s="2"/>
      <c r="Q19" s="14"/>
      <c r="W19" s="257"/>
    </row>
    <row r="20" spans="2:23">
      <c r="B20" s="32" t="s">
        <v>65</v>
      </c>
      <c r="C20" s="29"/>
      <c r="D20" s="28"/>
      <c r="E20" s="67">
        <v>72.962000000000003</v>
      </c>
      <c r="F20" s="67">
        <v>71.897999999999996</v>
      </c>
      <c r="G20" s="67">
        <v>82.786000000000001</v>
      </c>
      <c r="H20" s="67">
        <v>69.921999999999997</v>
      </c>
      <c r="I20" s="67">
        <v>78.795000000000002</v>
      </c>
      <c r="J20" s="67">
        <v>64.81</v>
      </c>
      <c r="K20" s="67">
        <v>74.524000000000001</v>
      </c>
      <c r="L20" s="67">
        <v>71.504000000000005</v>
      </c>
      <c r="M20" s="67">
        <v>74.231999999999999</v>
      </c>
      <c r="N20" s="67">
        <v>75.646000000000001</v>
      </c>
      <c r="O20" s="67">
        <v>73.906999999999996</v>
      </c>
      <c r="P20" s="67">
        <v>93.257000000000005</v>
      </c>
      <c r="Q20" s="278">
        <v>904.24299999999994</v>
      </c>
      <c r="T20" s="268"/>
      <c r="W20" s="258"/>
    </row>
    <row r="21" spans="2:23">
      <c r="B21" s="30" t="s">
        <v>27</v>
      </c>
      <c r="C21" s="29"/>
      <c r="D21" s="28"/>
      <c r="E21" s="63">
        <v>51.662999999999997</v>
      </c>
      <c r="F21" s="63">
        <v>49.093000000000004</v>
      </c>
      <c r="G21" s="63">
        <v>60.234999999999999</v>
      </c>
      <c r="H21" s="63">
        <v>53.094000000000001</v>
      </c>
      <c r="I21" s="63">
        <v>55.156999999999996</v>
      </c>
      <c r="J21" s="63">
        <v>45.786999999999999</v>
      </c>
      <c r="K21" s="63">
        <v>50.238999999999997</v>
      </c>
      <c r="L21" s="63">
        <v>53.545000000000002</v>
      </c>
      <c r="M21" s="63">
        <v>55.073</v>
      </c>
      <c r="N21" s="63">
        <v>57.991999999999997</v>
      </c>
      <c r="O21" s="63">
        <v>54.789000000000001</v>
      </c>
      <c r="P21" s="63">
        <v>60.518999999999998</v>
      </c>
      <c r="Q21" s="14">
        <v>647.18599999999992</v>
      </c>
      <c r="T21" s="268"/>
      <c r="W21" s="259"/>
    </row>
    <row r="22" spans="2:23">
      <c r="B22" s="8"/>
      <c r="C22" s="2"/>
      <c r="D22" s="7"/>
      <c r="E22" s="63"/>
      <c r="F22" s="2"/>
      <c r="G22" s="2"/>
      <c r="H22" s="144"/>
      <c r="I22" s="144"/>
      <c r="J22" s="144"/>
      <c r="K22" s="144"/>
      <c r="L22" s="144"/>
      <c r="M22" s="144"/>
      <c r="N22" s="144"/>
      <c r="O22" s="144"/>
      <c r="P22" s="2"/>
      <c r="Q22" s="14"/>
      <c r="T22" s="268"/>
      <c r="W22" s="257"/>
    </row>
    <row r="23" spans="2:23">
      <c r="B23" s="391" t="s">
        <v>6</v>
      </c>
      <c r="C23" s="392"/>
      <c r="D23" s="393"/>
      <c r="E23" s="67">
        <v>33.412999999999997</v>
      </c>
      <c r="F23" s="67">
        <v>30.762</v>
      </c>
      <c r="G23" s="67">
        <v>35.843000000000004</v>
      </c>
      <c r="H23" s="67">
        <v>30.195</v>
      </c>
      <c r="I23" s="67">
        <v>34.889000000000003</v>
      </c>
      <c r="J23" s="67">
        <v>27.675999999999998</v>
      </c>
      <c r="K23" s="67">
        <v>29.378</v>
      </c>
      <c r="L23" s="67">
        <v>31.167999999999999</v>
      </c>
      <c r="M23" s="67">
        <v>32.130000000000003</v>
      </c>
      <c r="N23" s="67">
        <v>31.797999999999998</v>
      </c>
      <c r="O23" s="67">
        <v>31.736999999999998</v>
      </c>
      <c r="P23" s="67">
        <v>29.356999999999999</v>
      </c>
      <c r="Q23" s="278">
        <v>378.346</v>
      </c>
      <c r="T23" s="268"/>
      <c r="W23" s="260"/>
    </row>
    <row r="24" spans="2:23">
      <c r="B24" s="18" t="s">
        <v>27</v>
      </c>
      <c r="C24" s="17"/>
      <c r="D24" s="16"/>
      <c r="E24" s="63">
        <v>21.265000000000001</v>
      </c>
      <c r="F24" s="63">
        <v>19.106999999999999</v>
      </c>
      <c r="G24" s="63">
        <v>21.103999999999999</v>
      </c>
      <c r="H24" s="63">
        <v>19.262</v>
      </c>
      <c r="I24" s="63">
        <v>23.056999999999999</v>
      </c>
      <c r="J24" s="63">
        <v>17.206</v>
      </c>
      <c r="K24" s="63">
        <v>20.161999999999999</v>
      </c>
      <c r="L24" s="63">
        <v>20.73</v>
      </c>
      <c r="M24" s="63">
        <v>21.628</v>
      </c>
      <c r="N24" s="63">
        <v>22.361000000000001</v>
      </c>
      <c r="O24" s="63">
        <v>21.652999999999999</v>
      </c>
      <c r="P24" s="63">
        <v>20.991</v>
      </c>
      <c r="Q24" s="14">
        <v>248.52600000000001</v>
      </c>
      <c r="T24" s="268"/>
      <c r="W24" s="261"/>
    </row>
    <row r="25" spans="2:23">
      <c r="B25" s="18"/>
      <c r="C25" s="17"/>
      <c r="D25" s="16"/>
      <c r="E25" s="295"/>
      <c r="F25" s="2"/>
      <c r="G25" s="2"/>
      <c r="H25" s="144"/>
      <c r="I25" s="144"/>
      <c r="J25" s="144"/>
      <c r="K25" s="144"/>
      <c r="L25" s="144"/>
      <c r="M25" s="144"/>
      <c r="N25" s="144"/>
      <c r="O25" s="144"/>
      <c r="P25" s="2"/>
      <c r="Q25" s="14"/>
      <c r="T25" s="268"/>
      <c r="W25" s="261"/>
    </row>
    <row r="26" spans="2:23" ht="13.5">
      <c r="B26" s="386" t="s">
        <v>1</v>
      </c>
      <c r="C26" s="387"/>
      <c r="D26" s="388"/>
      <c r="E26" s="65">
        <v>75.540999999999997</v>
      </c>
      <c r="F26" s="65">
        <v>68.338999999999999</v>
      </c>
      <c r="G26" s="65">
        <v>92.507999999999996</v>
      </c>
      <c r="H26" s="65">
        <v>68.528000000000006</v>
      </c>
      <c r="I26" s="65">
        <v>73.262</v>
      </c>
      <c r="J26" s="65">
        <v>73.11</v>
      </c>
      <c r="K26" s="65">
        <v>56.936</v>
      </c>
      <c r="L26" s="65">
        <v>66.52</v>
      </c>
      <c r="M26" s="65">
        <v>71.668000000000006</v>
      </c>
      <c r="N26" s="65">
        <v>76.42</v>
      </c>
      <c r="O26" s="65">
        <v>87.334000000000003</v>
      </c>
      <c r="P26" s="65">
        <v>83.256</v>
      </c>
      <c r="Q26" s="278">
        <v>893.42199999999991</v>
      </c>
      <c r="T26" s="268"/>
      <c r="W26" s="262"/>
    </row>
    <row r="27" spans="2:23">
      <c r="B27" s="25" t="s">
        <v>27</v>
      </c>
      <c r="C27" s="2"/>
      <c r="D27" s="7"/>
      <c r="E27" s="155">
        <v>26.297000000000001</v>
      </c>
      <c r="F27" s="155">
        <v>20.901</v>
      </c>
      <c r="G27" s="155">
        <v>35.167999999999999</v>
      </c>
      <c r="H27" s="155">
        <v>29.632999999999999</v>
      </c>
      <c r="I27" s="155">
        <v>33.188000000000002</v>
      </c>
      <c r="J27" s="155">
        <v>30.486000000000001</v>
      </c>
      <c r="K27" s="155">
        <v>23.062999999999999</v>
      </c>
      <c r="L27" s="155">
        <v>25.22</v>
      </c>
      <c r="M27" s="155">
        <v>27.314</v>
      </c>
      <c r="N27" s="155">
        <v>33.186999999999998</v>
      </c>
      <c r="O27" s="155">
        <v>40.569000000000003</v>
      </c>
      <c r="P27" s="155">
        <v>35.305999999999997</v>
      </c>
      <c r="Q27" s="14">
        <v>360.33199999999999</v>
      </c>
      <c r="T27" s="268"/>
      <c r="W27" s="263"/>
    </row>
    <row r="28" spans="2:23">
      <c r="B28" s="22"/>
      <c r="C28" s="21"/>
      <c r="D28" s="20"/>
      <c r="E28" s="63"/>
      <c r="F28" s="67"/>
      <c r="G28" s="67"/>
      <c r="H28" s="67"/>
      <c r="I28" s="67"/>
      <c r="J28" s="67"/>
      <c r="K28" s="67"/>
      <c r="L28" s="67"/>
      <c r="M28" s="67"/>
      <c r="N28" s="67"/>
      <c r="O28" s="67"/>
      <c r="P28" s="67"/>
      <c r="Q28" s="14"/>
      <c r="T28" s="268"/>
      <c r="W28" s="257"/>
    </row>
    <row r="29" spans="2:23">
      <c r="B29" s="378" t="s">
        <v>5</v>
      </c>
      <c r="C29" s="379"/>
      <c r="D29" s="380"/>
      <c r="E29" s="295"/>
      <c r="F29" s="67"/>
      <c r="G29" s="67"/>
      <c r="H29" s="67"/>
      <c r="I29" s="67"/>
      <c r="J29" s="67"/>
      <c r="K29" s="67"/>
      <c r="L29" s="67"/>
      <c r="M29" s="67"/>
      <c r="N29" s="67"/>
      <c r="O29" s="67"/>
      <c r="P29" s="67"/>
      <c r="Q29" s="14"/>
      <c r="T29" s="268"/>
      <c r="W29" s="256"/>
    </row>
    <row r="30" spans="2:23">
      <c r="B30" s="8"/>
      <c r="C30" s="26"/>
      <c r="D30" s="7"/>
      <c r="E30" s="295"/>
      <c r="F30" s="67"/>
      <c r="G30" s="67"/>
      <c r="H30" s="67"/>
      <c r="I30" s="67"/>
      <c r="J30" s="67"/>
      <c r="K30" s="67"/>
      <c r="L30" s="67"/>
      <c r="M30" s="67"/>
      <c r="N30" s="67"/>
      <c r="O30" s="67"/>
      <c r="P30" s="67"/>
      <c r="Q30" s="14"/>
      <c r="T30" s="268"/>
      <c r="W30" s="257"/>
    </row>
    <row r="31" spans="2:23">
      <c r="B31" s="8" t="s">
        <v>2</v>
      </c>
      <c r="C31" s="26"/>
      <c r="D31" s="7"/>
      <c r="E31" s="67">
        <v>2.097</v>
      </c>
      <c r="F31" s="67">
        <v>2.1280000000000001</v>
      </c>
      <c r="G31" s="67">
        <v>3.5230000000000001</v>
      </c>
      <c r="H31" s="67">
        <v>2.5529999999999999</v>
      </c>
      <c r="I31" s="67">
        <v>2.839</v>
      </c>
      <c r="J31" s="67">
        <v>2.823</v>
      </c>
      <c r="K31" s="67">
        <v>2.9630000000000001</v>
      </c>
      <c r="L31" s="67">
        <v>3.145</v>
      </c>
      <c r="M31" s="67">
        <v>2.069</v>
      </c>
      <c r="N31" s="67">
        <v>2.387</v>
      </c>
      <c r="O31" s="67">
        <v>2.21</v>
      </c>
      <c r="P31" s="67">
        <v>7.9729999999999999</v>
      </c>
      <c r="Q31" s="278">
        <v>36.71</v>
      </c>
      <c r="T31" s="268"/>
      <c r="W31" s="257"/>
    </row>
    <row r="32" spans="2:23">
      <c r="B32" s="8" t="s">
        <v>46</v>
      </c>
      <c r="C32" s="26"/>
      <c r="D32" s="7"/>
      <c r="E32" s="63" t="s">
        <v>0</v>
      </c>
      <c r="F32" s="63" t="s">
        <v>0</v>
      </c>
      <c r="G32" s="63" t="s">
        <v>0</v>
      </c>
      <c r="H32" s="63" t="s">
        <v>0</v>
      </c>
      <c r="I32" s="63" t="s">
        <v>0</v>
      </c>
      <c r="J32" s="63" t="s">
        <v>0</v>
      </c>
      <c r="K32" s="63" t="s">
        <v>0</v>
      </c>
      <c r="L32" s="63" t="s">
        <v>0</v>
      </c>
      <c r="M32" s="63" t="s">
        <v>0</v>
      </c>
      <c r="N32" s="63" t="s">
        <v>0</v>
      </c>
      <c r="O32" s="63" t="s">
        <v>0</v>
      </c>
      <c r="P32" s="63" t="s">
        <v>0</v>
      </c>
      <c r="Q32" s="14" t="s">
        <v>0</v>
      </c>
      <c r="T32" s="268"/>
      <c r="W32" s="257"/>
    </row>
    <row r="33" spans="1:26">
      <c r="B33" s="8"/>
      <c r="C33" s="26"/>
      <c r="D33" s="7"/>
      <c r="E33" s="63"/>
      <c r="F33" s="67"/>
      <c r="G33" s="67"/>
      <c r="H33" s="67"/>
      <c r="I33" s="67"/>
      <c r="J33" s="67"/>
      <c r="K33" s="67"/>
      <c r="L33" s="67"/>
      <c r="M33" s="67"/>
      <c r="N33" s="67"/>
      <c r="O33" s="67"/>
      <c r="P33" s="67"/>
      <c r="Q33" s="14"/>
      <c r="T33" s="268"/>
      <c r="W33" s="257"/>
    </row>
    <row r="34" spans="1:26" ht="13.5">
      <c r="B34" s="25" t="s">
        <v>1</v>
      </c>
      <c r="C34" s="24"/>
      <c r="D34" s="23"/>
      <c r="E34" s="47">
        <v>0.71699999999999997</v>
      </c>
      <c r="F34" s="47" t="s">
        <v>0</v>
      </c>
      <c r="G34" s="47" t="s">
        <v>0</v>
      </c>
      <c r="H34" s="47" t="s">
        <v>0</v>
      </c>
      <c r="I34" s="47" t="s">
        <v>0</v>
      </c>
      <c r="J34" s="47" t="s">
        <v>0</v>
      </c>
      <c r="K34" s="47" t="s">
        <v>0</v>
      </c>
      <c r="L34" s="47" t="s">
        <v>0</v>
      </c>
      <c r="M34" s="47" t="s">
        <v>0</v>
      </c>
      <c r="N34" s="47" t="s">
        <v>0</v>
      </c>
      <c r="O34" s="47" t="s">
        <v>0</v>
      </c>
      <c r="P34" s="47" t="s">
        <v>0</v>
      </c>
      <c r="Q34" s="279" t="s">
        <v>0</v>
      </c>
      <c r="T34" s="268"/>
      <c r="W34" s="263"/>
    </row>
    <row r="35" spans="1:26">
      <c r="B35" s="25" t="s">
        <v>27</v>
      </c>
      <c r="C35" s="24"/>
      <c r="D35" s="23"/>
      <c r="E35" s="10" t="s">
        <v>0</v>
      </c>
      <c r="F35" s="10" t="s">
        <v>0</v>
      </c>
      <c r="G35" s="10" t="s">
        <v>0</v>
      </c>
      <c r="H35" s="10" t="s">
        <v>0</v>
      </c>
      <c r="I35" s="10" t="s">
        <v>0</v>
      </c>
      <c r="J35" s="10" t="s">
        <v>0</v>
      </c>
      <c r="K35" s="10" t="s">
        <v>0</v>
      </c>
      <c r="L35" s="10" t="s">
        <v>0</v>
      </c>
      <c r="M35" s="10" t="s">
        <v>0</v>
      </c>
      <c r="N35" s="10" t="s">
        <v>0</v>
      </c>
      <c r="O35" s="10" t="s">
        <v>0</v>
      </c>
      <c r="P35" s="10" t="s">
        <v>0</v>
      </c>
      <c r="Q35" s="277" t="s">
        <v>0</v>
      </c>
      <c r="T35" s="268"/>
      <c r="W35" s="263"/>
    </row>
    <row r="36" spans="1:26">
      <c r="B36" s="8"/>
      <c r="C36" s="2"/>
      <c r="D36" s="7"/>
      <c r="E36" s="63"/>
      <c r="F36" s="67"/>
      <c r="G36" s="67"/>
      <c r="H36" s="67"/>
      <c r="I36" s="67"/>
      <c r="J36" s="67"/>
      <c r="K36" s="67"/>
      <c r="L36" s="67"/>
      <c r="M36" s="67"/>
      <c r="N36" s="67"/>
      <c r="O36" s="67"/>
      <c r="P36" s="67"/>
      <c r="Q36" s="14"/>
      <c r="T36" s="268"/>
      <c r="W36" s="257"/>
    </row>
    <row r="37" spans="1:26">
      <c r="B37" s="378" t="s">
        <v>74</v>
      </c>
      <c r="C37" s="379"/>
      <c r="D37" s="380"/>
      <c r="E37" s="63"/>
      <c r="F37" s="67"/>
      <c r="G37" s="67"/>
      <c r="H37" s="67"/>
      <c r="I37" s="67"/>
      <c r="J37" s="67"/>
      <c r="K37" s="67"/>
      <c r="L37" s="67"/>
      <c r="M37" s="67"/>
      <c r="N37" s="67"/>
      <c r="O37" s="67"/>
      <c r="P37" s="67"/>
      <c r="Q37" s="14"/>
      <c r="T37" s="268"/>
      <c r="W37" s="256"/>
    </row>
    <row r="38" spans="1:26">
      <c r="B38" s="8"/>
      <c r="C38" s="19"/>
      <c r="D38" s="7"/>
      <c r="E38" s="63"/>
      <c r="F38" s="67"/>
      <c r="G38" s="67"/>
      <c r="H38" s="67"/>
      <c r="I38" s="67"/>
      <c r="J38" s="67"/>
      <c r="K38" s="67"/>
      <c r="L38" s="67"/>
      <c r="M38" s="67"/>
      <c r="N38" s="67"/>
      <c r="O38" s="67"/>
      <c r="P38" s="67"/>
      <c r="Q38" s="14"/>
      <c r="T38" s="268"/>
      <c r="W38" s="257"/>
    </row>
    <row r="39" spans="1:26" ht="12.75" customHeight="1">
      <c r="B39" s="8" t="s">
        <v>48</v>
      </c>
      <c r="C39" s="2"/>
      <c r="D39" s="7"/>
      <c r="E39" s="67">
        <v>57.725000000000001</v>
      </c>
      <c r="F39" s="67">
        <v>49.959000000000003</v>
      </c>
      <c r="G39" s="67">
        <v>51.174999999999997</v>
      </c>
      <c r="H39" s="67">
        <v>44.363</v>
      </c>
      <c r="I39" s="67">
        <v>36.170999999999999</v>
      </c>
      <c r="J39" s="67">
        <v>35.892000000000003</v>
      </c>
      <c r="K39" s="67">
        <v>43.773000000000003</v>
      </c>
      <c r="L39" s="67">
        <v>42.079000000000001</v>
      </c>
      <c r="M39" s="67">
        <v>45.923000000000002</v>
      </c>
      <c r="N39" s="67">
        <v>41.872999999999998</v>
      </c>
      <c r="O39" s="67">
        <v>41.171999999999997</v>
      </c>
      <c r="P39" s="67">
        <v>32.438000000000002</v>
      </c>
      <c r="Q39" s="278">
        <v>522.54300000000001</v>
      </c>
      <c r="T39" s="268"/>
      <c r="W39" s="257"/>
    </row>
    <row r="40" spans="1:26">
      <c r="B40" s="8" t="s">
        <v>27</v>
      </c>
      <c r="C40" s="2"/>
      <c r="D40" s="7"/>
      <c r="E40" s="63" t="s">
        <v>0</v>
      </c>
      <c r="F40" s="63" t="s">
        <v>0</v>
      </c>
      <c r="G40" s="63" t="s">
        <v>0</v>
      </c>
      <c r="H40" s="63" t="s">
        <v>0</v>
      </c>
      <c r="I40" s="155" t="s">
        <v>0</v>
      </c>
      <c r="J40" s="155" t="s">
        <v>0</v>
      </c>
      <c r="K40" s="155" t="s">
        <v>0</v>
      </c>
      <c r="L40" s="155" t="s">
        <v>0</v>
      </c>
      <c r="M40" s="155" t="s">
        <v>0</v>
      </c>
      <c r="N40" s="155" t="s">
        <v>0</v>
      </c>
      <c r="O40" s="155" t="s">
        <v>0</v>
      </c>
      <c r="P40" s="155" t="s">
        <v>0</v>
      </c>
      <c r="Q40" s="14" t="s">
        <v>0</v>
      </c>
      <c r="T40" s="268"/>
      <c r="W40" s="257"/>
    </row>
    <row r="41" spans="1:26">
      <c r="B41" s="8"/>
      <c r="C41" s="2"/>
      <c r="D41" s="7"/>
      <c r="E41" s="67"/>
      <c r="F41" s="67"/>
      <c r="G41" s="67"/>
      <c r="H41" s="67"/>
      <c r="I41" s="67"/>
      <c r="J41" s="67"/>
      <c r="K41" s="67"/>
      <c r="L41" s="67"/>
      <c r="M41" s="67"/>
      <c r="N41" s="67"/>
      <c r="O41" s="67"/>
      <c r="P41" s="67"/>
      <c r="Q41" s="14"/>
      <c r="T41" s="268"/>
      <c r="W41" s="257"/>
    </row>
    <row r="42" spans="1:26" ht="12.75" customHeight="1">
      <c r="B42" s="386" t="s">
        <v>49</v>
      </c>
      <c r="C42" s="387"/>
      <c r="D42" s="388"/>
      <c r="E42" s="65">
        <v>34.820999999999998</v>
      </c>
      <c r="F42" s="65">
        <v>41.898000000000003</v>
      </c>
      <c r="G42" s="65">
        <v>47.832999999999998</v>
      </c>
      <c r="H42" s="65">
        <v>42.390999999999998</v>
      </c>
      <c r="I42" s="65">
        <v>37.942999999999998</v>
      </c>
      <c r="J42" s="65">
        <v>44.902000000000001</v>
      </c>
      <c r="K42" s="65">
        <v>36.073</v>
      </c>
      <c r="L42" s="65">
        <v>37.156999999999996</v>
      </c>
      <c r="M42" s="65">
        <v>34.363999999999997</v>
      </c>
      <c r="N42" s="65">
        <v>51.075000000000003</v>
      </c>
      <c r="O42" s="155" t="s">
        <v>0</v>
      </c>
      <c r="P42" s="155" t="s">
        <v>0</v>
      </c>
      <c r="Q42" s="299" t="s">
        <v>0</v>
      </c>
      <c r="T42" s="268"/>
      <c r="W42" s="262"/>
    </row>
    <row r="43" spans="1:26" ht="13.5">
      <c r="B43" s="13" t="s">
        <v>27</v>
      </c>
      <c r="C43" s="17"/>
      <c r="D43" s="16"/>
      <c r="E43" s="155" t="s">
        <v>0</v>
      </c>
      <c r="F43" s="155" t="s">
        <v>0</v>
      </c>
      <c r="G43" s="155" t="s">
        <v>0</v>
      </c>
      <c r="H43" s="155" t="s">
        <v>0</v>
      </c>
      <c r="I43" s="155" t="s">
        <v>0</v>
      </c>
      <c r="J43" s="155" t="s">
        <v>0</v>
      </c>
      <c r="K43" s="155" t="s">
        <v>0</v>
      </c>
      <c r="L43" s="155" t="s">
        <v>0</v>
      </c>
      <c r="M43" s="155" t="s">
        <v>0</v>
      </c>
      <c r="N43" s="155" t="s">
        <v>0</v>
      </c>
      <c r="O43" s="155" t="s">
        <v>0</v>
      </c>
      <c r="P43" s="155" t="s">
        <v>0</v>
      </c>
      <c r="Q43" s="279" t="s">
        <v>0</v>
      </c>
      <c r="T43" s="268"/>
      <c r="W43" s="264"/>
    </row>
    <row r="44" spans="1:26">
      <c r="B44" s="22"/>
      <c r="C44" s="21"/>
      <c r="D44" s="20"/>
      <c r="E44" s="67"/>
      <c r="F44" s="67"/>
      <c r="G44" s="67"/>
      <c r="H44" s="67"/>
      <c r="I44" s="67"/>
      <c r="J44" s="67"/>
      <c r="K44" s="67"/>
      <c r="L44" s="67"/>
      <c r="M44" s="67"/>
      <c r="N44" s="67"/>
      <c r="O44" s="67"/>
      <c r="P44" s="67"/>
      <c r="Q44" s="14"/>
      <c r="W44" s="257"/>
    </row>
    <row r="45" spans="1:26">
      <c r="A45" s="57"/>
      <c r="B45" s="378" t="s">
        <v>3</v>
      </c>
      <c r="C45" s="379"/>
      <c r="D45" s="380"/>
      <c r="E45" s="67"/>
      <c r="F45" s="67"/>
      <c r="G45" s="67"/>
      <c r="H45" s="67"/>
      <c r="I45" s="67"/>
      <c r="J45" s="67"/>
      <c r="K45" s="67"/>
      <c r="L45" s="67"/>
      <c r="M45" s="67"/>
      <c r="N45" s="67"/>
      <c r="O45" s="67"/>
      <c r="P45" s="67"/>
      <c r="Q45" s="14"/>
      <c r="V45" s="2"/>
      <c r="W45" s="256"/>
    </row>
    <row r="46" spans="1:26">
      <c r="B46" s="55"/>
      <c r="C46" s="26"/>
      <c r="D46" s="56"/>
      <c r="E46" s="67"/>
      <c r="F46" s="67"/>
      <c r="G46" s="67"/>
      <c r="H46" s="67"/>
      <c r="I46" s="67"/>
      <c r="J46" s="67"/>
      <c r="K46" s="67"/>
      <c r="L46" s="67"/>
      <c r="M46" s="67"/>
      <c r="N46" s="67"/>
      <c r="O46" s="67"/>
      <c r="P46" s="67"/>
      <c r="Q46" s="14"/>
      <c r="W46" s="265"/>
    </row>
    <row r="47" spans="1:26">
      <c r="B47" s="8" t="s">
        <v>2</v>
      </c>
      <c r="C47" s="2"/>
      <c r="D47" s="7"/>
      <c r="E47" s="67">
        <v>113.74</v>
      </c>
      <c r="F47" s="67">
        <v>107.137</v>
      </c>
      <c r="G47" s="67">
        <v>107.896</v>
      </c>
      <c r="H47" s="67">
        <v>97.024000000000001</v>
      </c>
      <c r="I47" s="67">
        <v>84.566999999999993</v>
      </c>
      <c r="J47" s="67">
        <v>76.754000000000005</v>
      </c>
      <c r="K47" s="67">
        <v>86.608999999999995</v>
      </c>
      <c r="L47" s="67">
        <v>93.424000000000007</v>
      </c>
      <c r="M47" s="67">
        <v>95.941999999999993</v>
      </c>
      <c r="N47" s="67">
        <v>98.135000000000005</v>
      </c>
      <c r="O47" s="67">
        <v>86.141999999999996</v>
      </c>
      <c r="P47" s="67">
        <v>108.89700000000001</v>
      </c>
      <c r="Q47" s="278">
        <v>1156.2670000000001</v>
      </c>
      <c r="T47" s="270"/>
      <c r="U47" s="270"/>
      <c r="V47" s="270"/>
      <c r="W47" s="271"/>
      <c r="X47" s="272"/>
      <c r="Y47" s="272"/>
      <c r="Z47" s="272"/>
    </row>
    <row r="48" spans="1:26">
      <c r="B48" s="8" t="s">
        <v>27</v>
      </c>
      <c r="C48" s="17"/>
      <c r="D48" s="16"/>
      <c r="E48" s="63" t="s">
        <v>0</v>
      </c>
      <c r="F48" s="63" t="s">
        <v>0</v>
      </c>
      <c r="G48" s="63" t="s">
        <v>0</v>
      </c>
      <c r="H48" s="63" t="s">
        <v>0</v>
      </c>
      <c r="I48" s="155" t="s">
        <v>0</v>
      </c>
      <c r="J48" s="155" t="s">
        <v>0</v>
      </c>
      <c r="K48" s="155" t="s">
        <v>0</v>
      </c>
      <c r="L48" s="155" t="s">
        <v>0</v>
      </c>
      <c r="M48" s="155" t="s">
        <v>0</v>
      </c>
      <c r="N48" s="155" t="s">
        <v>0</v>
      </c>
      <c r="O48" s="155" t="s">
        <v>0</v>
      </c>
      <c r="P48" s="155" t="s">
        <v>0</v>
      </c>
      <c r="Q48" s="14" t="s">
        <v>0</v>
      </c>
      <c r="T48" s="270"/>
      <c r="U48" s="270"/>
      <c r="V48" s="270"/>
      <c r="W48" s="271"/>
      <c r="X48" s="272"/>
      <c r="Y48" s="272"/>
      <c r="Z48" s="272"/>
    </row>
    <row r="49" spans="2:23">
      <c r="B49" s="8"/>
      <c r="C49" s="17"/>
      <c r="D49" s="16"/>
      <c r="E49" s="15"/>
      <c r="F49" s="67"/>
      <c r="G49" s="67"/>
      <c r="H49" s="67"/>
      <c r="I49" s="67"/>
      <c r="J49" s="67"/>
      <c r="K49" s="67"/>
      <c r="L49" s="67"/>
      <c r="M49" s="67"/>
      <c r="N49" s="67"/>
      <c r="O49" s="67"/>
      <c r="P49" s="67"/>
      <c r="Q49" s="14"/>
      <c r="W49" s="257"/>
    </row>
    <row r="50" spans="2:23" ht="13.5">
      <c r="B50" s="13" t="s">
        <v>1</v>
      </c>
      <c r="C50" s="12"/>
      <c r="D50" s="11"/>
      <c r="E50" s="47" t="s">
        <v>0</v>
      </c>
      <c r="F50" s="47" t="s">
        <v>0</v>
      </c>
      <c r="G50" s="47" t="s">
        <v>0</v>
      </c>
      <c r="H50" s="47" t="s">
        <v>0</v>
      </c>
      <c r="I50" s="155" t="s">
        <v>0</v>
      </c>
      <c r="J50" s="155" t="s">
        <v>0</v>
      </c>
      <c r="K50" s="155" t="s">
        <v>0</v>
      </c>
      <c r="L50" s="155" t="s">
        <v>0</v>
      </c>
      <c r="M50" s="155" t="s">
        <v>0</v>
      </c>
      <c r="N50" s="155" t="s">
        <v>0</v>
      </c>
      <c r="O50" s="155" t="s">
        <v>0</v>
      </c>
      <c r="P50" s="155" t="s">
        <v>0</v>
      </c>
      <c r="Q50" s="299" t="s">
        <v>0</v>
      </c>
      <c r="W50" s="264"/>
    </row>
    <row r="51" spans="2:23">
      <c r="B51" s="25" t="s">
        <v>27</v>
      </c>
      <c r="C51" s="2"/>
      <c r="D51" s="7"/>
      <c r="E51" s="10" t="s">
        <v>0</v>
      </c>
      <c r="F51" s="10" t="s">
        <v>0</v>
      </c>
      <c r="G51" s="10" t="s">
        <v>0</v>
      </c>
      <c r="H51" s="10" t="s">
        <v>0</v>
      </c>
      <c r="I51" s="155" t="s">
        <v>0</v>
      </c>
      <c r="J51" s="155" t="s">
        <v>0</v>
      </c>
      <c r="K51" s="155" t="s">
        <v>0</v>
      </c>
      <c r="L51" s="155" t="s">
        <v>0</v>
      </c>
      <c r="M51" s="155" t="s">
        <v>0</v>
      </c>
      <c r="N51" s="155" t="s">
        <v>0</v>
      </c>
      <c r="O51" s="155" t="s">
        <v>0</v>
      </c>
      <c r="P51" s="155" t="s">
        <v>0</v>
      </c>
      <c r="Q51" s="300" t="s">
        <v>0</v>
      </c>
      <c r="W51" s="263"/>
    </row>
    <row r="52" spans="2:23" ht="13.5" thickBot="1">
      <c r="B52" s="5"/>
      <c r="C52" s="3"/>
      <c r="D52" s="4"/>
      <c r="E52" s="3"/>
      <c r="F52" s="3"/>
      <c r="G52" s="3"/>
      <c r="H52" s="308"/>
      <c r="I52" s="308"/>
      <c r="J52" s="308"/>
      <c r="K52" s="3"/>
      <c r="L52" s="308"/>
      <c r="M52" s="308"/>
      <c r="N52" s="308"/>
      <c r="O52" s="308"/>
      <c r="P52" s="4"/>
      <c r="Q52" s="54"/>
      <c r="W52" s="257"/>
    </row>
    <row r="53" spans="2:23">
      <c r="B53" s="2"/>
      <c r="C53" s="2"/>
      <c r="D53" s="2"/>
      <c r="E53" s="2"/>
      <c r="F53" s="2"/>
      <c r="G53" s="2"/>
      <c r="H53" s="144"/>
      <c r="I53" s="144"/>
      <c r="J53" s="144"/>
      <c r="K53" s="2"/>
      <c r="L53" s="144"/>
      <c r="M53" s="144"/>
      <c r="N53" s="144"/>
      <c r="O53" s="144"/>
      <c r="P53" s="2"/>
      <c r="Q53" s="2"/>
      <c r="W53" s="2"/>
    </row>
    <row r="54" spans="2:23">
      <c r="B54" s="2"/>
      <c r="C54" s="2"/>
      <c r="D54" s="2"/>
      <c r="E54" s="2"/>
      <c r="F54" s="2"/>
      <c r="G54" s="2"/>
      <c r="H54" s="144"/>
      <c r="I54" s="144"/>
      <c r="J54" s="144"/>
      <c r="K54" s="2"/>
      <c r="L54" s="144"/>
      <c r="M54" s="144"/>
      <c r="N54" s="144"/>
      <c r="O54" s="144"/>
      <c r="P54" s="2"/>
      <c r="Q54" s="61" t="s">
        <v>66</v>
      </c>
      <c r="W54" s="2"/>
    </row>
    <row r="55" spans="2:23">
      <c r="B55" s="2"/>
      <c r="C55" s="2"/>
      <c r="D55" s="2"/>
      <c r="E55" s="2"/>
      <c r="F55" s="2"/>
      <c r="G55" s="2"/>
      <c r="H55" s="144"/>
      <c r="I55" s="144"/>
      <c r="J55" s="144"/>
      <c r="K55" s="2"/>
      <c r="L55" s="144"/>
      <c r="M55" s="144"/>
      <c r="N55" s="144"/>
      <c r="O55" s="144"/>
      <c r="P55" s="2"/>
      <c r="Q55" s="60" t="s">
        <v>29</v>
      </c>
      <c r="W55" s="2"/>
    </row>
    <row r="56" spans="2:23">
      <c r="B56" s="2"/>
      <c r="C56" s="2"/>
      <c r="D56" s="2"/>
      <c r="E56" s="2"/>
      <c r="F56" s="2"/>
      <c r="G56" s="2"/>
      <c r="H56" s="144"/>
      <c r="I56" s="144"/>
      <c r="J56" s="144"/>
      <c r="K56" s="2"/>
      <c r="L56" s="144"/>
      <c r="M56" s="144"/>
      <c r="N56" s="144"/>
      <c r="O56" s="144"/>
      <c r="P56" s="2"/>
      <c r="W56" s="2"/>
    </row>
    <row r="57" spans="2:23">
      <c r="B57" s="2"/>
      <c r="C57" s="2"/>
      <c r="D57" s="2"/>
      <c r="E57" s="2"/>
      <c r="F57" s="2"/>
      <c r="G57" s="2"/>
      <c r="H57" s="144"/>
      <c r="I57" s="144"/>
      <c r="J57" s="144"/>
      <c r="K57" s="2"/>
      <c r="L57" s="144"/>
      <c r="M57" s="144"/>
      <c r="N57" s="144"/>
      <c r="O57" s="144"/>
      <c r="P57" s="2"/>
      <c r="Q57" s="2"/>
      <c r="W57" s="2"/>
    </row>
    <row r="58" spans="2:23">
      <c r="B58" s="2"/>
      <c r="C58" s="2"/>
      <c r="D58" s="2"/>
      <c r="E58" s="2"/>
      <c r="F58" s="2"/>
      <c r="G58" s="2"/>
      <c r="H58" s="144"/>
      <c r="I58" s="144"/>
      <c r="J58" s="144"/>
      <c r="K58" s="2"/>
      <c r="L58" s="144"/>
      <c r="M58" s="144"/>
      <c r="N58" s="144"/>
      <c r="O58" s="144"/>
      <c r="P58" s="2"/>
      <c r="Q58" s="2"/>
      <c r="R58" s="159"/>
      <c r="S58" s="159"/>
      <c r="W58" s="2"/>
    </row>
    <row r="59" spans="2:23">
      <c r="B59" s="2"/>
      <c r="C59" s="2"/>
      <c r="D59" s="248"/>
      <c r="E59" s="248"/>
      <c r="F59" s="248"/>
      <c r="G59" s="248"/>
      <c r="H59" s="250"/>
      <c r="I59" s="250"/>
      <c r="J59" s="250"/>
      <c r="K59" s="248"/>
      <c r="L59" s="250"/>
      <c r="M59" s="250"/>
      <c r="N59" s="250"/>
      <c r="O59" s="250"/>
      <c r="P59" s="248"/>
      <c r="Q59" s="248"/>
      <c r="R59" s="159"/>
      <c r="S59" s="159"/>
      <c r="W59" s="2"/>
    </row>
    <row r="60" spans="2:23">
      <c r="B60" s="2"/>
      <c r="C60" s="2"/>
      <c r="D60" s="257"/>
      <c r="E60" s="257"/>
      <c r="F60" s="257"/>
      <c r="G60" s="257"/>
      <c r="H60" s="145"/>
      <c r="I60" s="145"/>
      <c r="J60" s="145"/>
      <c r="K60" s="257"/>
      <c r="L60" s="145"/>
      <c r="M60" s="145"/>
      <c r="N60" s="145"/>
      <c r="O60" s="145"/>
      <c r="P60" s="257"/>
      <c r="Q60" s="257"/>
      <c r="S60" s="159"/>
      <c r="W60" s="248"/>
    </row>
    <row r="61" spans="2:23">
      <c r="B61" s="248"/>
      <c r="C61" s="248"/>
      <c r="D61" s="239"/>
      <c r="E61" s="239"/>
      <c r="F61" s="239"/>
      <c r="G61" s="239"/>
      <c r="H61" s="241"/>
      <c r="I61" s="241"/>
      <c r="J61" s="241"/>
      <c r="K61" s="239"/>
      <c r="L61" s="241"/>
      <c r="M61" s="241"/>
      <c r="N61" s="241"/>
      <c r="O61" s="241"/>
      <c r="P61" s="239"/>
      <c r="Q61" s="239"/>
      <c r="S61" s="159"/>
      <c r="W61" s="248"/>
    </row>
    <row r="62" spans="2:23">
      <c r="B62" s="248" t="s">
        <v>68</v>
      </c>
      <c r="C62" s="248"/>
      <c r="D62" s="240">
        <v>2022</v>
      </c>
      <c r="E62" s="241">
        <f>IF(E20+E23+E26=0,"",E20+E23+E26)</f>
        <v>181.916</v>
      </c>
      <c r="F62" s="241">
        <f t="shared" ref="F62:P62" si="0">IF(F20+F23+F26=0,"",F20+F23+F26)</f>
        <v>170.999</v>
      </c>
      <c r="G62" s="241">
        <f t="shared" si="0"/>
        <v>211.137</v>
      </c>
      <c r="H62" s="241">
        <f t="shared" si="0"/>
        <v>168.64499999999998</v>
      </c>
      <c r="I62" s="241">
        <f t="shared" si="0"/>
        <v>186.946</v>
      </c>
      <c r="J62" s="241">
        <f t="shared" si="0"/>
        <v>165.596</v>
      </c>
      <c r="K62" s="241">
        <f t="shared" si="0"/>
        <v>160.83799999999999</v>
      </c>
      <c r="L62" s="241">
        <f t="shared" si="0"/>
        <v>169.19200000000001</v>
      </c>
      <c r="M62" s="241">
        <f t="shared" si="0"/>
        <v>178.03</v>
      </c>
      <c r="N62" s="241">
        <f t="shared" si="0"/>
        <v>183.864</v>
      </c>
      <c r="O62" s="241">
        <f t="shared" si="0"/>
        <v>192.97800000000001</v>
      </c>
      <c r="P62" s="241">
        <f t="shared" si="0"/>
        <v>205.87</v>
      </c>
      <c r="Q62" s="239"/>
      <c r="S62" s="159"/>
      <c r="W62" s="248"/>
    </row>
    <row r="63" spans="2:23">
      <c r="B63" s="248" t="s">
        <v>58</v>
      </c>
      <c r="C63" s="248"/>
      <c r="D63" s="240">
        <v>2021</v>
      </c>
      <c r="E63" s="241">
        <f>'KJ 2021'!E20+'KJ 2021'!E23+'KJ 2021'!E26</f>
        <v>173.929</v>
      </c>
      <c r="F63" s="241">
        <f>'KJ 2021'!F20+'KJ 2021'!F23+'KJ 2021'!F26</f>
        <v>151.26300000000001</v>
      </c>
      <c r="G63" s="241">
        <f>'KJ 2021'!G20+'KJ 2021'!G23+'KJ 2021'!G26</f>
        <v>200.73399999999998</v>
      </c>
      <c r="H63" s="241">
        <f>'KJ 2021'!H20+'KJ 2021'!H23+'KJ 2021'!H26</f>
        <v>167.209</v>
      </c>
      <c r="I63" s="241">
        <f>'KJ 2021'!I20+'KJ 2021'!I23+'KJ 2021'!I26</f>
        <v>187.93</v>
      </c>
      <c r="J63" s="241">
        <f>'KJ 2021'!J20+'KJ 2021'!J23+'KJ 2021'!J26</f>
        <v>177.036</v>
      </c>
      <c r="K63" s="241">
        <f>'KJ 2021'!K20+'KJ 2021'!K23+'KJ 2021'!K26</f>
        <v>185.97199999999998</v>
      </c>
      <c r="L63" s="241">
        <f>'KJ 2021'!L20+'KJ 2021'!L23+'KJ 2021'!L26</f>
        <v>195.18599999999998</v>
      </c>
      <c r="M63" s="241">
        <f>'KJ 2021'!M20+'KJ 2021'!M23+'KJ 2021'!M26</f>
        <v>169.32300000000001</v>
      </c>
      <c r="N63" s="241">
        <f>'KJ 2021'!N20+'KJ 2021'!N23+'KJ 2021'!N26</f>
        <v>190.84899999999999</v>
      </c>
      <c r="O63" s="241">
        <f>'KJ 2021'!O20+'KJ 2021'!O23+'KJ 2021'!O26</f>
        <v>192.935</v>
      </c>
      <c r="P63" s="241">
        <f>'KJ 2021'!P20+'KJ 2021'!P23+'KJ 2021'!P26</f>
        <v>226.04300000000001</v>
      </c>
      <c r="Q63" s="239"/>
      <c r="S63" s="159"/>
      <c r="W63" s="248"/>
    </row>
    <row r="64" spans="2:23">
      <c r="B64" s="248" t="s">
        <v>69</v>
      </c>
      <c r="C64" s="248"/>
      <c r="D64" s="240">
        <v>2022</v>
      </c>
      <c r="E64" s="241">
        <f>IF(E31=0,"",E31)</f>
        <v>2.097</v>
      </c>
      <c r="F64" s="241">
        <f t="shared" ref="F64:P64" si="1">IF(F31=0,"",F31)</f>
        <v>2.1280000000000001</v>
      </c>
      <c r="G64" s="241">
        <f t="shared" si="1"/>
        <v>3.5230000000000001</v>
      </c>
      <c r="H64" s="241">
        <f t="shared" si="1"/>
        <v>2.5529999999999999</v>
      </c>
      <c r="I64" s="241">
        <f t="shared" si="1"/>
        <v>2.839</v>
      </c>
      <c r="J64" s="241">
        <f t="shared" si="1"/>
        <v>2.823</v>
      </c>
      <c r="K64" s="241">
        <f t="shared" si="1"/>
        <v>2.9630000000000001</v>
      </c>
      <c r="L64" s="241">
        <f t="shared" si="1"/>
        <v>3.145</v>
      </c>
      <c r="M64" s="241">
        <f t="shared" si="1"/>
        <v>2.069</v>
      </c>
      <c r="N64" s="241">
        <f t="shared" si="1"/>
        <v>2.387</v>
      </c>
      <c r="O64" s="241">
        <f t="shared" si="1"/>
        <v>2.21</v>
      </c>
      <c r="P64" s="241">
        <f t="shared" si="1"/>
        <v>7.9729999999999999</v>
      </c>
      <c r="Q64" s="239"/>
      <c r="S64" s="159"/>
      <c r="W64" s="248"/>
    </row>
    <row r="65" spans="2:23">
      <c r="B65" s="248" t="s">
        <v>61</v>
      </c>
      <c r="C65" s="248"/>
      <c r="D65" s="240">
        <v>2021</v>
      </c>
      <c r="E65" s="241" t="str">
        <f>'KJ 2021'!E31</f>
        <v>.</v>
      </c>
      <c r="F65" s="241">
        <f>'KJ 2021'!F31</f>
        <v>4.1840000000000002</v>
      </c>
      <c r="G65" s="241">
        <f>'KJ 2021'!G31</f>
        <v>4.4820000000000002</v>
      </c>
      <c r="H65" s="241">
        <f>'KJ 2021'!H31</f>
        <v>3.0880000000000001</v>
      </c>
      <c r="I65" s="241">
        <f>'KJ 2021'!I31</f>
        <v>4.1029999999999998</v>
      </c>
      <c r="J65" s="241">
        <f>'KJ 2021'!J31</f>
        <v>4.2039999999999997</v>
      </c>
      <c r="K65" s="241">
        <f>'KJ 2021'!K31</f>
        <v>3.8</v>
      </c>
      <c r="L65" s="241">
        <f>'KJ 2021'!L31</f>
        <v>3.149</v>
      </c>
      <c r="M65" s="241">
        <f>'KJ 2021'!M31</f>
        <v>3.3439999999999999</v>
      </c>
      <c r="N65" s="241">
        <f>'KJ 2021'!N31</f>
        <v>3.5489999999999999</v>
      </c>
      <c r="O65" s="241">
        <f>'KJ 2021'!O31</f>
        <v>2.835</v>
      </c>
      <c r="P65" s="241">
        <f>'KJ 2021'!P31</f>
        <v>8.9890000000000008</v>
      </c>
      <c r="Q65" s="239"/>
      <c r="S65" s="159"/>
      <c r="W65" s="248"/>
    </row>
    <row r="66" spans="2:23">
      <c r="B66" s="248" t="s">
        <v>75</v>
      </c>
      <c r="C66" s="248"/>
      <c r="D66" s="240">
        <v>2022</v>
      </c>
      <c r="E66" s="241">
        <f>IF(E39+E42=0,"",E39+E42)</f>
        <v>92.545999999999992</v>
      </c>
      <c r="F66" s="241">
        <f t="shared" ref="F66:P66" si="2">IF(F39+F42=0,"",F39+F42)</f>
        <v>91.856999999999999</v>
      </c>
      <c r="G66" s="241">
        <f t="shared" si="2"/>
        <v>99.007999999999996</v>
      </c>
      <c r="H66" s="241">
        <f t="shared" si="2"/>
        <v>86.753999999999991</v>
      </c>
      <c r="I66" s="241">
        <f t="shared" si="2"/>
        <v>74.114000000000004</v>
      </c>
      <c r="J66" s="241">
        <f t="shared" si="2"/>
        <v>80.794000000000011</v>
      </c>
      <c r="K66" s="241">
        <f t="shared" si="2"/>
        <v>79.846000000000004</v>
      </c>
      <c r="L66" s="241">
        <f t="shared" si="2"/>
        <v>79.23599999999999</v>
      </c>
      <c r="M66" s="241">
        <f t="shared" si="2"/>
        <v>80.287000000000006</v>
      </c>
      <c r="N66" s="241">
        <f t="shared" si="2"/>
        <v>92.948000000000008</v>
      </c>
      <c r="O66" s="241" t="e">
        <f>IF(O39+O42=0,"",O39+O42)</f>
        <v>#VALUE!</v>
      </c>
      <c r="P66" s="241" t="e">
        <f t="shared" si="2"/>
        <v>#VALUE!</v>
      </c>
      <c r="Q66" s="239"/>
      <c r="S66" s="159"/>
      <c r="W66" s="248"/>
    </row>
    <row r="67" spans="2:23">
      <c r="B67" s="248" t="s">
        <v>76</v>
      </c>
      <c r="C67" s="248"/>
      <c r="D67" s="240">
        <v>2021</v>
      </c>
      <c r="E67" s="241">
        <f>'KJ 2021'!E39+'KJ 2021'!E42</f>
        <v>118.67</v>
      </c>
      <c r="F67" s="241">
        <f>'KJ 2021'!F39+'KJ 2021'!F42</f>
        <v>107.173</v>
      </c>
      <c r="G67" s="241">
        <f>'KJ 2021'!G39+'KJ 2021'!G42</f>
        <v>123.709</v>
      </c>
      <c r="H67" s="241">
        <f>'KJ 2021'!H39+'KJ 2021'!H42</f>
        <v>111.76599999999999</v>
      </c>
      <c r="I67" s="241">
        <f>'KJ 2021'!I39+'KJ 2021'!I42</f>
        <v>111.846</v>
      </c>
      <c r="J67" s="241">
        <f>'KJ 2021'!J39+'KJ 2021'!J42</f>
        <v>65.106000000000009</v>
      </c>
      <c r="K67" s="241">
        <f>'KJ 2021'!K39</f>
        <v>37.814999999999998</v>
      </c>
      <c r="L67" s="241">
        <f>'KJ 2021'!L39</f>
        <v>51.536999999999999</v>
      </c>
      <c r="M67" s="241">
        <f>'KJ 2021'!M39</f>
        <v>53.7</v>
      </c>
      <c r="N67" s="241">
        <f>'KJ 2021'!N39</f>
        <v>69.599999999999994</v>
      </c>
      <c r="O67" s="241">
        <f>'KJ 2021'!O39+'KJ 2021'!O42</f>
        <v>109.643</v>
      </c>
      <c r="P67" s="241">
        <f>'KJ 2021'!P39+'KJ 2021'!P42</f>
        <v>105.71299999999999</v>
      </c>
      <c r="Q67" s="239"/>
      <c r="S67" s="159"/>
      <c r="W67" s="248"/>
    </row>
    <row r="68" spans="2:23">
      <c r="B68" s="248" t="s">
        <v>70</v>
      </c>
      <c r="C68" s="248"/>
      <c r="D68" s="240">
        <v>2022</v>
      </c>
      <c r="E68" s="241">
        <f>IF(E47=0,"",E47)</f>
        <v>113.74</v>
      </c>
      <c r="F68" s="241">
        <f t="shared" ref="F68:P68" si="3">IF(F47=0,"",F47)</f>
        <v>107.137</v>
      </c>
      <c r="G68" s="241">
        <f t="shared" si="3"/>
        <v>107.896</v>
      </c>
      <c r="H68" s="241">
        <f t="shared" si="3"/>
        <v>97.024000000000001</v>
      </c>
      <c r="I68" s="241">
        <f t="shared" si="3"/>
        <v>84.566999999999993</v>
      </c>
      <c r="J68" s="241">
        <f t="shared" si="3"/>
        <v>76.754000000000005</v>
      </c>
      <c r="K68" s="241">
        <f t="shared" si="3"/>
        <v>86.608999999999995</v>
      </c>
      <c r="L68" s="241">
        <f t="shared" si="3"/>
        <v>93.424000000000007</v>
      </c>
      <c r="M68" s="241">
        <f t="shared" si="3"/>
        <v>95.941999999999993</v>
      </c>
      <c r="N68" s="241">
        <f t="shared" si="3"/>
        <v>98.135000000000005</v>
      </c>
      <c r="O68" s="241">
        <f t="shared" si="3"/>
        <v>86.141999999999996</v>
      </c>
      <c r="P68" s="241">
        <f t="shared" si="3"/>
        <v>108.89700000000001</v>
      </c>
      <c r="Q68" s="239"/>
      <c r="S68" s="159"/>
      <c r="W68" s="248"/>
    </row>
    <row r="69" spans="2:23">
      <c r="B69" s="248" t="s">
        <v>62</v>
      </c>
      <c r="C69" s="248"/>
      <c r="D69" s="240">
        <v>2021</v>
      </c>
      <c r="E69" s="241">
        <f>'KJ 2021'!E47</f>
        <v>114.226</v>
      </c>
      <c r="F69" s="241">
        <f>'KJ 2021'!F47</f>
        <v>92.697000000000003</v>
      </c>
      <c r="G69" s="241">
        <f>'KJ 2021'!G47</f>
        <v>112.435</v>
      </c>
      <c r="H69" s="241">
        <f>'KJ 2021'!H47</f>
        <v>109.42100000000001</v>
      </c>
      <c r="I69" s="241">
        <f>'KJ 2021'!I47</f>
        <v>112.648</v>
      </c>
      <c r="J69" s="241">
        <f>'KJ 2021'!J47</f>
        <v>99.366</v>
      </c>
      <c r="K69" s="241">
        <f>'KJ 2021'!K47</f>
        <v>85.137</v>
      </c>
      <c r="L69" s="241">
        <f>'KJ 2021'!L47</f>
        <v>109.217</v>
      </c>
      <c r="M69" s="241">
        <f>'KJ 2021'!M47</f>
        <v>96.349000000000004</v>
      </c>
      <c r="N69" s="241">
        <f>'KJ 2021'!N47</f>
        <v>113.19799999999999</v>
      </c>
      <c r="O69" s="241">
        <f>'KJ 2021'!O47</f>
        <v>115.74299999999999</v>
      </c>
      <c r="P69" s="241">
        <f>'KJ 2021'!P47</f>
        <v>123.369</v>
      </c>
      <c r="Q69" s="239"/>
      <c r="S69" s="159"/>
      <c r="W69" s="248"/>
    </row>
    <row r="70" spans="2:23">
      <c r="B70" s="248"/>
      <c r="C70" s="248"/>
      <c r="D70" s="239"/>
      <c r="E70" s="239"/>
      <c r="F70" s="239"/>
      <c r="G70" s="239"/>
      <c r="H70" s="241"/>
      <c r="I70" s="241"/>
      <c r="J70" s="241"/>
      <c r="K70" s="239"/>
      <c r="L70" s="241"/>
      <c r="M70" s="241"/>
      <c r="N70" s="241"/>
      <c r="O70" s="241"/>
      <c r="P70" s="239"/>
      <c r="Q70" s="239"/>
      <c r="S70" s="159"/>
      <c r="W70" s="248"/>
    </row>
    <row r="71" spans="2:23">
      <c r="B71" s="248"/>
      <c r="C71" s="248"/>
      <c r="D71" s="239"/>
      <c r="E71" s="239"/>
      <c r="F71" s="239"/>
      <c r="G71" s="239"/>
      <c r="H71" s="241"/>
      <c r="I71" s="241"/>
      <c r="J71" s="241"/>
      <c r="K71" s="239"/>
      <c r="L71" s="241"/>
      <c r="M71" s="241"/>
      <c r="N71" s="241"/>
      <c r="O71" s="241"/>
      <c r="P71" s="239"/>
      <c r="Q71" s="239"/>
      <c r="S71" s="159"/>
      <c r="W71" s="2"/>
    </row>
    <row r="72" spans="2:23">
      <c r="B72" s="248"/>
      <c r="C72" s="248"/>
      <c r="D72" s="248"/>
      <c r="E72" s="248"/>
      <c r="F72" s="248"/>
      <c r="G72" s="248"/>
      <c r="H72" s="250"/>
      <c r="I72" s="250"/>
      <c r="J72" s="250"/>
      <c r="K72" s="248"/>
      <c r="L72" s="250"/>
      <c r="M72" s="250"/>
      <c r="N72" s="250"/>
      <c r="O72" s="250"/>
      <c r="P72" s="248"/>
      <c r="Q72" s="248"/>
      <c r="S72" s="159"/>
      <c r="W72" s="2"/>
    </row>
    <row r="73" spans="2:23">
      <c r="B73" s="2"/>
      <c r="C73" s="2"/>
      <c r="D73" s="2"/>
      <c r="E73" s="2"/>
      <c r="G73" s="2"/>
      <c r="H73" s="144"/>
      <c r="I73" s="144"/>
      <c r="J73" s="144"/>
      <c r="K73" s="2"/>
      <c r="L73" s="144"/>
      <c r="M73" s="144"/>
      <c r="N73" s="144"/>
      <c r="O73" s="144"/>
      <c r="P73" s="2"/>
      <c r="Q73" s="2"/>
      <c r="S73" s="159"/>
      <c r="W73" s="2"/>
    </row>
    <row r="74" spans="2:23">
      <c r="B74" s="2"/>
      <c r="S74" s="159"/>
      <c r="W74" s="2"/>
    </row>
    <row r="75" spans="2:23">
      <c r="B75" s="2"/>
      <c r="S75" s="159"/>
      <c r="W75" s="2"/>
    </row>
    <row r="76" spans="2:23">
      <c r="S76" s="159"/>
    </row>
    <row r="77" spans="2:23">
      <c r="S77" s="159"/>
    </row>
    <row r="78" spans="2:23">
      <c r="S78" s="159"/>
    </row>
    <row r="79" spans="2:23">
      <c r="S79" s="159"/>
    </row>
    <row r="80" spans="2:23">
      <c r="S80" s="159"/>
    </row>
    <row r="81" spans="18:19">
      <c r="S81" s="159"/>
    </row>
    <row r="82" spans="18:19">
      <c r="R82" s="159"/>
      <c r="S82" s="159"/>
    </row>
    <row r="83" spans="18:19">
      <c r="R83" s="159"/>
      <c r="S83" s="159"/>
    </row>
    <row r="84" spans="18:19">
      <c r="R84" s="159"/>
      <c r="S84" s="159"/>
    </row>
    <row r="85" spans="18:19">
      <c r="R85" s="159"/>
      <c r="S85" s="159"/>
    </row>
    <row r="86" spans="18:19">
      <c r="R86" s="159"/>
      <c r="S86" s="159"/>
    </row>
    <row r="87" spans="18:19">
      <c r="R87" s="159"/>
      <c r="S87" s="159"/>
    </row>
    <row r="88" spans="18:19">
      <c r="R88" s="159"/>
      <c r="S88" s="159"/>
    </row>
    <row r="89" spans="18:19">
      <c r="R89" s="159"/>
      <c r="S89" s="159"/>
    </row>
    <row r="90" spans="18:19">
      <c r="R90" s="159"/>
      <c r="S90" s="159"/>
    </row>
    <row r="91" spans="18:19">
      <c r="R91" s="159"/>
      <c r="S91" s="159"/>
    </row>
    <row r="92" spans="18:19">
      <c r="R92" s="159"/>
      <c r="S92" s="159"/>
    </row>
    <row r="99" spans="2:23">
      <c r="B99" s="2"/>
      <c r="C99" s="2"/>
      <c r="D99" s="6"/>
      <c r="E99" s="144"/>
      <c r="F99" s="144"/>
      <c r="G99" s="144"/>
      <c r="H99" s="144"/>
      <c r="I99" s="144"/>
      <c r="J99" s="144"/>
      <c r="K99" s="144"/>
      <c r="L99" s="144"/>
      <c r="M99" s="144"/>
      <c r="N99" s="144"/>
      <c r="O99" s="144"/>
      <c r="P99" s="144"/>
      <c r="W99" s="2"/>
    </row>
    <row r="100" spans="2:23">
      <c r="B100" s="2"/>
      <c r="C100" s="2"/>
      <c r="D100" s="6"/>
      <c r="E100" s="144"/>
      <c r="F100" s="144"/>
      <c r="G100" s="144"/>
      <c r="H100" s="144"/>
      <c r="I100" s="144"/>
      <c r="J100" s="144"/>
      <c r="K100" s="144"/>
      <c r="L100" s="144"/>
      <c r="M100" s="144"/>
      <c r="N100" s="144"/>
      <c r="O100" s="144"/>
      <c r="P100" s="144"/>
      <c r="W100" s="2"/>
    </row>
    <row r="101" spans="2:23">
      <c r="B101" s="2"/>
      <c r="C101" s="2"/>
      <c r="D101" s="6"/>
      <c r="E101" s="144"/>
      <c r="F101" s="144"/>
      <c r="G101" s="144"/>
      <c r="H101" s="144"/>
      <c r="I101" s="144"/>
      <c r="J101" s="144"/>
      <c r="K101" s="144"/>
      <c r="L101" s="144"/>
      <c r="M101" s="144"/>
      <c r="N101" s="144"/>
      <c r="O101" s="144"/>
      <c r="P101" s="144"/>
      <c r="W101" s="2"/>
    </row>
    <row r="102" spans="2:23">
      <c r="B102" s="2"/>
      <c r="C102" s="2"/>
      <c r="D102" s="6"/>
      <c r="E102" s="144"/>
      <c r="F102" s="144"/>
      <c r="G102" s="144"/>
      <c r="H102" s="144"/>
      <c r="I102" s="144"/>
      <c r="J102" s="144"/>
      <c r="K102" s="144"/>
      <c r="L102" s="144"/>
      <c r="M102" s="144"/>
      <c r="N102" s="144"/>
      <c r="O102" s="144"/>
      <c r="P102" s="144"/>
      <c r="W102" s="2"/>
    </row>
    <row r="103" spans="2:23">
      <c r="B103" s="2"/>
      <c r="C103" s="2"/>
      <c r="D103" s="6"/>
      <c r="E103" s="144"/>
      <c r="F103" s="144"/>
      <c r="G103" s="144"/>
      <c r="H103" s="144"/>
      <c r="I103" s="144"/>
      <c r="J103" s="144"/>
      <c r="K103" s="144"/>
      <c r="L103" s="144"/>
      <c r="M103" s="144"/>
      <c r="N103" s="144"/>
      <c r="O103" s="144"/>
      <c r="P103" s="144"/>
      <c r="W103" s="2"/>
    </row>
    <row r="104" spans="2:23">
      <c r="B104" s="2"/>
      <c r="C104" s="2"/>
      <c r="D104" s="6"/>
      <c r="E104" s="145"/>
      <c r="F104" s="145"/>
      <c r="G104" s="145"/>
      <c r="H104" s="144"/>
      <c r="I104" s="144"/>
      <c r="J104" s="144"/>
      <c r="K104" s="144"/>
      <c r="L104" s="144"/>
      <c r="M104" s="144"/>
      <c r="N104" s="144"/>
      <c r="O104" s="144"/>
      <c r="P104" s="144"/>
      <c r="Q104" s="146"/>
      <c r="W104" s="2"/>
    </row>
    <row r="105" spans="2:23">
      <c r="B105" s="2"/>
      <c r="C105" s="2"/>
      <c r="D105" s="6"/>
      <c r="E105" s="144"/>
      <c r="F105" s="144"/>
      <c r="G105" s="144"/>
      <c r="H105" s="144"/>
      <c r="I105" s="144"/>
      <c r="J105" s="144"/>
      <c r="K105" s="144"/>
      <c r="L105" s="144"/>
      <c r="M105" s="144"/>
      <c r="N105" s="144"/>
      <c r="O105" s="144"/>
      <c r="P105" s="144"/>
      <c r="W105" s="2"/>
    </row>
    <row r="106" spans="2:23">
      <c r="B106" s="2"/>
      <c r="C106" s="2"/>
      <c r="D106" s="6"/>
      <c r="E106" s="144"/>
      <c r="F106" s="144"/>
      <c r="G106" s="144"/>
      <c r="H106" s="144"/>
      <c r="I106" s="144"/>
      <c r="J106" s="144"/>
      <c r="K106" s="144"/>
      <c r="L106" s="144"/>
      <c r="M106" s="144"/>
      <c r="N106" s="144"/>
      <c r="O106" s="144"/>
      <c r="P106" s="144"/>
      <c r="W106" s="2"/>
    </row>
    <row r="112" spans="2:23">
      <c r="D112" s="2"/>
    </row>
  </sheetData>
  <mergeCells count="21">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B12:D15"/>
    <mergeCell ref="E12:E13"/>
    <mergeCell ref="F12:F13"/>
    <mergeCell ref="G12:G13"/>
    <mergeCell ref="H12:H13"/>
    <mergeCell ref="I12:I13"/>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topLeftCell="A28" zoomScale="90" zoomScaleNormal="90" workbookViewId="0">
      <selection activeCell="Q31" sqref="Q31"/>
    </sheetView>
  </sheetViews>
  <sheetFormatPr baseColWidth="10" defaultRowHeight="12.75"/>
  <cols>
    <col min="1" max="2" width="11.42578125" style="1"/>
    <col min="3" max="3" width="21" style="1" customWidth="1"/>
    <col min="4" max="4" width="35.5703125" style="1" customWidth="1"/>
    <col min="5" max="5" width="7.140625" style="1" customWidth="1"/>
    <col min="6" max="7" width="8.28515625" style="1" bestFit="1" customWidth="1"/>
    <col min="8" max="9" width="8.140625" style="268" bestFit="1" customWidth="1"/>
    <col min="10" max="10" width="6.5703125" style="268" customWidth="1"/>
    <col min="11" max="11" width="6.5703125" style="1" customWidth="1"/>
    <col min="12" max="14" width="6.42578125" style="268" customWidth="1"/>
    <col min="15" max="15" width="5.85546875" style="268" customWidth="1"/>
    <col min="16" max="16" width="7.28515625" style="1" customWidth="1"/>
    <col min="17" max="17" width="11.42578125" style="1" customWidth="1"/>
    <col min="18" max="18" width="9.42578125" style="1" customWidth="1"/>
    <col min="19" max="23" width="11.42578125" style="1"/>
  </cols>
  <sheetData>
    <row r="1" spans="2:23">
      <c r="D1" s="50"/>
      <c r="E1" s="50"/>
      <c r="F1" s="51"/>
      <c r="G1" s="52"/>
      <c r="H1" s="310"/>
      <c r="I1" s="310"/>
      <c r="J1" s="310"/>
      <c r="K1" s="52"/>
      <c r="L1" s="284"/>
      <c r="M1" s="295"/>
      <c r="N1" s="295"/>
      <c r="O1" s="295"/>
      <c r="P1" s="50"/>
      <c r="Q1" s="51"/>
    </row>
    <row r="2" spans="2:23">
      <c r="D2" s="50"/>
      <c r="E2" s="50"/>
      <c r="F2" s="51"/>
      <c r="G2" s="52"/>
      <c r="H2" s="310"/>
      <c r="I2" s="310"/>
      <c r="J2" s="310"/>
      <c r="K2" s="52"/>
      <c r="L2" s="284"/>
      <c r="M2" s="295"/>
      <c r="N2" s="295"/>
      <c r="O2" s="295"/>
      <c r="P2" s="50"/>
      <c r="Q2" s="51"/>
    </row>
    <row r="3" spans="2:23">
      <c r="D3" s="50"/>
      <c r="E3" s="50"/>
      <c r="F3" s="51"/>
      <c r="G3" s="52"/>
      <c r="H3" s="310"/>
      <c r="I3" s="310"/>
      <c r="J3" s="310"/>
      <c r="K3" s="52"/>
      <c r="L3" s="284"/>
      <c r="M3" s="295"/>
      <c r="N3" s="295"/>
      <c r="O3" s="295"/>
      <c r="P3" s="50"/>
      <c r="Q3" s="51"/>
    </row>
    <row r="4" spans="2:23">
      <c r="D4" s="50"/>
      <c r="E4" s="50"/>
      <c r="F4" s="51"/>
      <c r="G4" s="52"/>
      <c r="H4" s="310"/>
      <c r="I4" s="311"/>
      <c r="J4" s="311"/>
      <c r="K4" s="52"/>
      <c r="L4" s="284"/>
      <c r="M4" s="295"/>
      <c r="N4" s="295"/>
      <c r="O4" s="295"/>
      <c r="P4" s="50"/>
      <c r="Q4" s="51"/>
    </row>
    <row r="5" spans="2:23">
      <c r="D5" s="50"/>
      <c r="F5" s="51"/>
      <c r="G5" s="52"/>
      <c r="I5" s="312"/>
      <c r="J5" s="295"/>
      <c r="K5" s="52"/>
      <c r="L5" s="284"/>
      <c r="M5" s="295"/>
      <c r="N5" s="295"/>
      <c r="O5" s="295"/>
      <c r="P5" s="50"/>
      <c r="Q5" s="51"/>
    </row>
    <row r="6" spans="2:23">
      <c r="D6" s="50"/>
      <c r="E6" s="146"/>
      <c r="F6" s="51"/>
      <c r="G6" s="52"/>
      <c r="I6" s="310"/>
      <c r="J6" s="310"/>
      <c r="K6" s="52"/>
      <c r="L6" s="284"/>
      <c r="M6" s="295"/>
      <c r="N6" s="295"/>
      <c r="O6" s="295"/>
      <c r="P6" s="50"/>
      <c r="Q6" s="51"/>
    </row>
    <row r="7" spans="2:23" ht="14.25">
      <c r="C7" s="71"/>
      <c r="D7" s="50"/>
      <c r="E7" s="50"/>
      <c r="F7" s="50"/>
      <c r="G7" s="50"/>
      <c r="H7" s="313"/>
      <c r="I7" s="295"/>
      <c r="J7" s="295"/>
      <c r="K7" s="50"/>
      <c r="L7" s="295"/>
      <c r="M7" s="295"/>
      <c r="O7" s="295"/>
    </row>
    <row r="8" spans="2:23" ht="14.25">
      <c r="H8" s="314" t="s">
        <v>81</v>
      </c>
      <c r="I8" s="314"/>
    </row>
    <row r="9" spans="2:23">
      <c r="B9" s="1" t="s">
        <v>87</v>
      </c>
      <c r="H9" s="315" t="s">
        <v>23</v>
      </c>
      <c r="I9" s="315"/>
      <c r="Q9" s="69" t="s">
        <v>30</v>
      </c>
    </row>
    <row r="11" spans="2:23" ht="13.5" thickBot="1"/>
    <row r="12" spans="2:23" ht="12.75" customHeight="1">
      <c r="B12" s="396" t="s">
        <v>22</v>
      </c>
      <c r="C12" s="397"/>
      <c r="D12" s="398"/>
      <c r="E12" s="394" t="s">
        <v>21</v>
      </c>
      <c r="F12" s="394" t="s">
        <v>20</v>
      </c>
      <c r="G12" s="394" t="s">
        <v>19</v>
      </c>
      <c r="H12" s="434" t="s">
        <v>18</v>
      </c>
      <c r="I12" s="434" t="s">
        <v>17</v>
      </c>
      <c r="J12" s="434" t="s">
        <v>16</v>
      </c>
      <c r="K12" s="394" t="s">
        <v>15</v>
      </c>
      <c r="L12" s="434" t="s">
        <v>14</v>
      </c>
      <c r="M12" s="434" t="s">
        <v>13</v>
      </c>
      <c r="N12" s="434" t="s">
        <v>12</v>
      </c>
      <c r="O12" s="434" t="s">
        <v>11</v>
      </c>
      <c r="P12" s="384" t="s">
        <v>63</v>
      </c>
      <c r="Q12" s="389" t="s">
        <v>80</v>
      </c>
      <c r="W12" s="266"/>
    </row>
    <row r="13" spans="2:23">
      <c r="B13" s="399"/>
      <c r="C13" s="400"/>
      <c r="D13" s="401"/>
      <c r="E13" s="395"/>
      <c r="F13" s="395"/>
      <c r="G13" s="395"/>
      <c r="H13" s="435"/>
      <c r="I13" s="435"/>
      <c r="J13" s="435"/>
      <c r="K13" s="395"/>
      <c r="L13" s="435"/>
      <c r="M13" s="435"/>
      <c r="N13" s="435"/>
      <c r="O13" s="435"/>
      <c r="P13" s="385"/>
      <c r="Q13" s="390"/>
      <c r="W13" s="267"/>
    </row>
    <row r="14" spans="2:23" ht="14.25">
      <c r="B14" s="399"/>
      <c r="C14" s="400"/>
      <c r="D14" s="401"/>
      <c r="E14" s="44" t="s">
        <v>9</v>
      </c>
      <c r="F14" s="43"/>
      <c r="G14" s="43"/>
      <c r="H14" s="306"/>
      <c r="I14" s="306"/>
      <c r="J14" s="306"/>
      <c r="K14" s="43"/>
      <c r="L14" s="306"/>
      <c r="M14" s="306"/>
      <c r="N14" s="306"/>
      <c r="O14" s="306"/>
      <c r="P14" s="333"/>
      <c r="Q14" s="48"/>
      <c r="W14" s="267"/>
    </row>
    <row r="15" spans="2:23" ht="15">
      <c r="B15" s="402"/>
      <c r="C15" s="403"/>
      <c r="D15" s="404"/>
      <c r="E15" s="49" t="s">
        <v>24</v>
      </c>
      <c r="F15" s="43"/>
      <c r="G15" s="43"/>
      <c r="H15" s="306"/>
      <c r="I15" s="306"/>
      <c r="J15" s="306"/>
      <c r="K15" s="43"/>
      <c r="L15" s="306"/>
      <c r="M15" s="306"/>
      <c r="N15" s="306"/>
      <c r="O15" s="306"/>
      <c r="P15" s="334"/>
      <c r="Q15" s="42"/>
      <c r="W15" s="267"/>
    </row>
    <row r="16" spans="2:23">
      <c r="B16" s="317"/>
      <c r="C16" s="318"/>
      <c r="D16" s="319"/>
      <c r="E16" s="37"/>
      <c r="F16" s="36"/>
      <c r="G16" s="36"/>
      <c r="H16" s="307"/>
      <c r="I16" s="307"/>
      <c r="J16" s="307"/>
      <c r="K16" s="36"/>
      <c r="L16" s="307"/>
      <c r="M16" s="307"/>
      <c r="N16" s="307"/>
      <c r="O16" s="307"/>
      <c r="P16" s="36"/>
      <c r="Q16" s="38"/>
      <c r="W16" s="255"/>
    </row>
    <row r="17" spans="2:23">
      <c r="B17" s="381" t="s">
        <v>8</v>
      </c>
      <c r="C17" s="382"/>
      <c r="D17" s="383"/>
      <c r="E17" s="37"/>
      <c r="F17" s="36"/>
      <c r="G17" s="36"/>
      <c r="H17" s="307"/>
      <c r="I17" s="307"/>
      <c r="J17" s="307"/>
      <c r="K17" s="36"/>
      <c r="L17" s="307"/>
      <c r="M17" s="307"/>
      <c r="N17" s="307"/>
      <c r="O17" s="307"/>
      <c r="P17" s="36"/>
      <c r="Q17" s="35"/>
      <c r="W17" s="256"/>
    </row>
    <row r="18" spans="2:23">
      <c r="B18" s="8"/>
      <c r="C18" s="17"/>
      <c r="D18" s="7"/>
      <c r="E18" s="2"/>
      <c r="F18" s="2"/>
      <c r="G18" s="2"/>
      <c r="H18" s="144"/>
      <c r="I18" s="144"/>
      <c r="J18" s="144"/>
      <c r="K18" s="2"/>
      <c r="L18" s="144"/>
      <c r="M18" s="144"/>
      <c r="N18" s="144"/>
      <c r="O18" s="144"/>
      <c r="P18" s="2"/>
      <c r="Q18" s="34"/>
      <c r="W18" s="257"/>
    </row>
    <row r="19" spans="2:23">
      <c r="B19" s="8" t="s">
        <v>7</v>
      </c>
      <c r="C19" s="2" t="s">
        <v>64</v>
      </c>
      <c r="D19" s="33"/>
      <c r="F19" s="2"/>
      <c r="G19" s="2"/>
      <c r="H19" s="2"/>
      <c r="I19" s="2"/>
      <c r="J19" s="2"/>
      <c r="K19" s="2"/>
      <c r="L19" s="2"/>
      <c r="M19" s="2"/>
      <c r="N19" s="2"/>
      <c r="O19" s="2"/>
      <c r="P19" s="2"/>
      <c r="Q19" s="326"/>
      <c r="W19" s="257"/>
    </row>
    <row r="20" spans="2:23">
      <c r="B20" s="32" t="s">
        <v>65</v>
      </c>
      <c r="C20" s="29"/>
      <c r="D20" s="28"/>
      <c r="E20" s="67">
        <v>71.715999999999994</v>
      </c>
      <c r="F20" s="67">
        <v>89.381</v>
      </c>
      <c r="G20" s="67">
        <v>89.244</v>
      </c>
      <c r="H20" s="67">
        <v>77.323999999999998</v>
      </c>
      <c r="I20" s="67">
        <v>94.066000000000003</v>
      </c>
      <c r="J20" s="67">
        <v>93.013000000000005</v>
      </c>
      <c r="K20" s="67">
        <v>85.317999999999998</v>
      </c>
      <c r="L20" s="67">
        <v>65.728999999999999</v>
      </c>
      <c r="M20" s="67">
        <v>56.186999999999998</v>
      </c>
      <c r="N20" s="67">
        <v>60.953000000000003</v>
      </c>
      <c r="O20" s="67">
        <v>66.224000000000004</v>
      </c>
      <c r="P20" s="67">
        <v>72.319000000000003</v>
      </c>
      <c r="Q20" s="327">
        <v>921.47400000000005</v>
      </c>
      <c r="T20" s="268"/>
      <c r="W20" s="258"/>
    </row>
    <row r="21" spans="2:23">
      <c r="B21" s="30" t="s">
        <v>27</v>
      </c>
      <c r="C21" s="29"/>
      <c r="D21" s="28"/>
      <c r="E21" s="63">
        <v>56.418999999999997</v>
      </c>
      <c r="F21" s="63">
        <v>68.468000000000004</v>
      </c>
      <c r="G21" s="63">
        <v>68.855000000000004</v>
      </c>
      <c r="H21" s="63">
        <v>57.912999999999997</v>
      </c>
      <c r="I21" s="63">
        <v>71.004999999999995</v>
      </c>
      <c r="J21" s="63">
        <v>72.819000000000003</v>
      </c>
      <c r="K21" s="63">
        <v>68</v>
      </c>
      <c r="L21" s="63">
        <v>47.575000000000003</v>
      </c>
      <c r="M21" s="63">
        <v>39.444000000000003</v>
      </c>
      <c r="N21" s="63">
        <v>40.633000000000003</v>
      </c>
      <c r="O21" s="63">
        <v>45.079000000000001</v>
      </c>
      <c r="P21" s="63">
        <v>41.918999999999997</v>
      </c>
      <c r="Q21" s="328">
        <v>678.12900000000002</v>
      </c>
      <c r="T21" s="268"/>
      <c r="W21" s="259"/>
    </row>
    <row r="22" spans="2:23">
      <c r="B22" s="8"/>
      <c r="C22" s="2"/>
      <c r="D22" s="7"/>
      <c r="E22" s="63"/>
      <c r="F22" s="2"/>
      <c r="G22" s="67"/>
      <c r="H22" s="2"/>
      <c r="I22" s="2"/>
      <c r="J22" s="2"/>
      <c r="K22" s="2"/>
      <c r="L22" s="2"/>
      <c r="M22" s="2"/>
      <c r="N22" s="2"/>
      <c r="O22" s="2"/>
      <c r="P22" s="2"/>
      <c r="Q22" s="328"/>
      <c r="T22" s="268"/>
      <c r="W22" s="257"/>
    </row>
    <row r="23" spans="2:23">
      <c r="B23" s="391" t="s">
        <v>6</v>
      </c>
      <c r="C23" s="392"/>
      <c r="D23" s="393"/>
      <c r="E23" s="67">
        <v>29.638000000000002</v>
      </c>
      <c r="F23" s="67">
        <v>24.716000000000001</v>
      </c>
      <c r="G23" s="67">
        <v>28.864000000000001</v>
      </c>
      <c r="H23" s="67">
        <v>25.452999999999999</v>
      </c>
      <c r="I23" s="67">
        <v>30.03</v>
      </c>
      <c r="J23" s="67">
        <v>39.527999999999999</v>
      </c>
      <c r="K23" s="67">
        <v>27.12</v>
      </c>
      <c r="L23" s="67">
        <v>22.050999999999998</v>
      </c>
      <c r="M23" s="67">
        <v>25.436</v>
      </c>
      <c r="N23" s="67">
        <v>27.536000000000001</v>
      </c>
      <c r="O23" s="67">
        <v>31.76</v>
      </c>
      <c r="P23" s="67">
        <v>25.186</v>
      </c>
      <c r="Q23" s="327">
        <v>337.31799999999998</v>
      </c>
      <c r="S23" s="268"/>
      <c r="T23" s="268"/>
      <c r="W23" s="260"/>
    </row>
    <row r="24" spans="2:23">
      <c r="B24" s="18" t="s">
        <v>27</v>
      </c>
      <c r="C24" s="17"/>
      <c r="D24" s="16"/>
      <c r="E24" s="63">
        <v>19.026</v>
      </c>
      <c r="F24" s="63">
        <v>17.399000000000001</v>
      </c>
      <c r="G24" s="63">
        <v>19.638000000000002</v>
      </c>
      <c r="H24" s="63">
        <v>18.606000000000002</v>
      </c>
      <c r="I24" s="63">
        <v>19.292999999999999</v>
      </c>
      <c r="J24" s="63">
        <v>22.588000000000001</v>
      </c>
      <c r="K24" s="63">
        <v>20.009</v>
      </c>
      <c r="L24" s="63">
        <v>15.446999999999999</v>
      </c>
      <c r="M24" s="63">
        <v>19.082000000000001</v>
      </c>
      <c r="N24" s="63">
        <v>19.042999999999999</v>
      </c>
      <c r="O24" s="63">
        <v>22.504000000000001</v>
      </c>
      <c r="P24" s="63">
        <v>17.158999999999999</v>
      </c>
      <c r="Q24" s="328">
        <v>229.79400000000001</v>
      </c>
      <c r="T24" s="268"/>
      <c r="W24" s="261"/>
    </row>
    <row r="25" spans="2:23">
      <c r="B25" s="18"/>
      <c r="C25" s="17"/>
      <c r="D25" s="16"/>
      <c r="E25" s="295"/>
      <c r="F25" s="2"/>
      <c r="G25" s="2"/>
      <c r="H25" s="2"/>
      <c r="I25" s="2"/>
      <c r="J25" s="2"/>
      <c r="K25" s="2"/>
      <c r="L25" s="2"/>
      <c r="M25" s="2"/>
      <c r="N25" s="2"/>
      <c r="O25" s="2"/>
      <c r="P25" s="2"/>
      <c r="Q25" s="329"/>
      <c r="T25" s="268"/>
      <c r="W25" s="261"/>
    </row>
    <row r="26" spans="2:23" ht="13.5">
      <c r="B26" s="386" t="s">
        <v>1</v>
      </c>
      <c r="C26" s="387"/>
      <c r="D26" s="388"/>
      <c r="E26" s="65">
        <v>66.569999999999993</v>
      </c>
      <c r="F26" s="65">
        <v>64.688000000000002</v>
      </c>
      <c r="G26" s="65">
        <v>68.856999999999999</v>
      </c>
      <c r="H26" s="65">
        <v>66.257000000000005</v>
      </c>
      <c r="I26" s="65">
        <v>74.819000000000003</v>
      </c>
      <c r="J26" s="65">
        <v>70.757999999999996</v>
      </c>
      <c r="K26" s="65">
        <v>68.412999999999997</v>
      </c>
      <c r="L26" s="65">
        <v>63.289000000000001</v>
      </c>
      <c r="M26" s="65">
        <v>74.888000000000005</v>
      </c>
      <c r="N26" s="65">
        <v>90.542000000000002</v>
      </c>
      <c r="O26" s="65">
        <v>73.346999999999994</v>
      </c>
      <c r="P26" s="65">
        <v>74.551000000000002</v>
      </c>
      <c r="Q26" s="335">
        <v>856.97900000000004</v>
      </c>
      <c r="T26" s="268"/>
      <c r="W26" s="262"/>
    </row>
    <row r="27" spans="2:23">
      <c r="B27" s="25" t="s">
        <v>27</v>
      </c>
      <c r="C27" s="2"/>
      <c r="D27" s="7"/>
      <c r="E27" s="155">
        <v>30.088000000000001</v>
      </c>
      <c r="F27" s="155">
        <v>24.837</v>
      </c>
      <c r="G27" s="155">
        <v>32.594999999999999</v>
      </c>
      <c r="H27" s="155">
        <v>31.66</v>
      </c>
      <c r="I27" s="155">
        <v>32.856000000000002</v>
      </c>
      <c r="J27" s="155">
        <v>30.731999999999999</v>
      </c>
      <c r="K27" s="155">
        <v>37.453000000000003</v>
      </c>
      <c r="L27" s="155">
        <v>31.119</v>
      </c>
      <c r="M27" s="155">
        <v>42.707999999999998</v>
      </c>
      <c r="N27" s="155">
        <v>51.601999999999997</v>
      </c>
      <c r="O27" s="155">
        <v>38.746000000000002</v>
      </c>
      <c r="P27" s="341">
        <v>33.354999999999997</v>
      </c>
      <c r="Q27" s="324">
        <v>417.75099999999998</v>
      </c>
      <c r="T27" s="268"/>
      <c r="W27" s="263"/>
    </row>
    <row r="28" spans="2:23">
      <c r="B28" s="22"/>
      <c r="C28" s="21"/>
      <c r="D28" s="20"/>
      <c r="E28" s="63"/>
      <c r="F28" s="2"/>
      <c r="G28" s="2"/>
      <c r="H28" s="2"/>
      <c r="I28" s="2"/>
      <c r="J28" s="155"/>
      <c r="K28" s="2"/>
      <c r="L28" s="2"/>
      <c r="M28" s="2"/>
      <c r="N28" s="2"/>
      <c r="O28" s="2"/>
      <c r="P28" s="67"/>
      <c r="Q28" s="328"/>
      <c r="T28" s="268"/>
      <c r="W28" s="257"/>
    </row>
    <row r="29" spans="2:23">
      <c r="B29" s="378" t="s">
        <v>5</v>
      </c>
      <c r="C29" s="379"/>
      <c r="D29" s="380"/>
      <c r="E29" s="295"/>
      <c r="F29" s="2"/>
      <c r="G29" s="2"/>
      <c r="H29" s="2"/>
      <c r="I29" s="2"/>
      <c r="J29" s="2"/>
      <c r="K29" s="2"/>
      <c r="L29" s="2"/>
      <c r="M29" s="2"/>
      <c r="N29" s="2"/>
      <c r="O29" s="2"/>
      <c r="P29" s="67"/>
      <c r="Q29" s="329"/>
      <c r="T29" s="268"/>
      <c r="W29" s="256"/>
    </row>
    <row r="30" spans="2:23">
      <c r="B30" s="8"/>
      <c r="C30" s="26"/>
      <c r="D30" s="7"/>
      <c r="E30" s="295"/>
      <c r="F30" s="2"/>
      <c r="G30" s="2"/>
      <c r="H30" s="2"/>
      <c r="I30" s="2"/>
      <c r="J30" s="2"/>
      <c r="K30" s="2"/>
      <c r="L30" s="2"/>
      <c r="M30" s="2"/>
      <c r="N30" s="2"/>
      <c r="O30" s="2"/>
      <c r="P30" s="67"/>
      <c r="Q30" s="329"/>
      <c r="T30" s="268"/>
      <c r="W30" s="257"/>
    </row>
    <row r="31" spans="2:23">
      <c r="B31" s="8" t="s">
        <v>2</v>
      </c>
      <c r="C31" s="26"/>
      <c r="D31" s="7"/>
      <c r="E31" s="67" t="s">
        <v>0</v>
      </c>
      <c r="F31" s="67" t="s">
        <v>0</v>
      </c>
      <c r="G31" s="67" t="s">
        <v>0</v>
      </c>
      <c r="H31" s="67" t="s">
        <v>0</v>
      </c>
      <c r="I31" s="67" t="s">
        <v>0</v>
      </c>
      <c r="J31" s="67" t="s">
        <v>0</v>
      </c>
      <c r="K31" s="67" t="s">
        <v>0</v>
      </c>
      <c r="L31" s="67" t="s">
        <v>0</v>
      </c>
      <c r="M31" s="67" t="s">
        <v>0</v>
      </c>
      <c r="N31" s="67" t="s">
        <v>0</v>
      </c>
      <c r="O31" s="67" t="s">
        <v>0</v>
      </c>
      <c r="P31" s="67" t="s">
        <v>0</v>
      </c>
      <c r="Q31" s="327" t="s">
        <v>0</v>
      </c>
      <c r="R31" s="8"/>
      <c r="T31" s="268"/>
      <c r="W31" s="257"/>
    </row>
    <row r="32" spans="2:23">
      <c r="B32" s="8" t="s">
        <v>46</v>
      </c>
      <c r="C32" s="26"/>
      <c r="D32" s="7"/>
      <c r="E32" s="63" t="s">
        <v>0</v>
      </c>
      <c r="F32" s="63" t="s">
        <v>0</v>
      </c>
      <c r="G32" s="63" t="s">
        <v>0</v>
      </c>
      <c r="H32" s="63" t="s">
        <v>0</v>
      </c>
      <c r="I32" s="63" t="s">
        <v>0</v>
      </c>
      <c r="J32" s="63" t="s">
        <v>0</v>
      </c>
      <c r="K32" s="63" t="s">
        <v>0</v>
      </c>
      <c r="L32" s="63" t="s">
        <v>0</v>
      </c>
      <c r="M32" s="63" t="s">
        <v>0</v>
      </c>
      <c r="N32" s="63" t="s">
        <v>0</v>
      </c>
      <c r="O32" s="63" t="s">
        <v>0</v>
      </c>
      <c r="P32" s="343" t="s">
        <v>0</v>
      </c>
      <c r="Q32" s="321" t="s">
        <v>0</v>
      </c>
      <c r="R32" s="8"/>
      <c r="T32" s="268"/>
      <c r="W32" s="257"/>
    </row>
    <row r="33" spans="1:26">
      <c r="B33" s="8"/>
      <c r="C33" s="26"/>
      <c r="D33" s="7"/>
      <c r="E33" s="63"/>
      <c r="F33" s="2"/>
      <c r="G33" s="2"/>
      <c r="H33" s="2"/>
      <c r="I33" s="2"/>
      <c r="J33" s="2"/>
      <c r="K33" s="2"/>
      <c r="L33" s="2"/>
      <c r="M33" s="2"/>
      <c r="N33" s="2"/>
      <c r="O33" s="2"/>
      <c r="P33" s="342"/>
      <c r="Q33" s="321"/>
      <c r="R33" s="8"/>
      <c r="T33" s="268"/>
      <c r="W33" s="257"/>
    </row>
    <row r="34" spans="1:26" ht="13.5">
      <c r="B34" s="25" t="s">
        <v>1</v>
      </c>
      <c r="C34" s="24"/>
      <c r="D34" s="23"/>
      <c r="E34" s="47" t="s">
        <v>0</v>
      </c>
      <c r="F34" s="47" t="s">
        <v>0</v>
      </c>
      <c r="G34" s="47" t="s">
        <v>0</v>
      </c>
      <c r="H34" s="47" t="s">
        <v>0</v>
      </c>
      <c r="I34" s="47" t="s">
        <v>0</v>
      </c>
      <c r="J34" s="47" t="s">
        <v>0</v>
      </c>
      <c r="K34" s="47" t="s">
        <v>0</v>
      </c>
      <c r="L34" s="47" t="s">
        <v>0</v>
      </c>
      <c r="M34" s="47" t="s">
        <v>0</v>
      </c>
      <c r="N34" s="47" t="s">
        <v>0</v>
      </c>
      <c r="O34" s="47" t="s">
        <v>0</v>
      </c>
      <c r="P34" s="344" t="s">
        <v>0</v>
      </c>
      <c r="Q34" s="322" t="s">
        <v>0</v>
      </c>
      <c r="T34" s="268"/>
      <c r="W34" s="263"/>
    </row>
    <row r="35" spans="1:26">
      <c r="B35" s="25" t="s">
        <v>27</v>
      </c>
      <c r="C35" s="24"/>
      <c r="D35" s="23"/>
      <c r="E35" s="10" t="s">
        <v>0</v>
      </c>
      <c r="F35" s="10" t="s">
        <v>0</v>
      </c>
      <c r="G35" s="10" t="s">
        <v>0</v>
      </c>
      <c r="H35" s="10" t="s">
        <v>0</v>
      </c>
      <c r="I35" s="10" t="s">
        <v>0</v>
      </c>
      <c r="J35" s="10" t="s">
        <v>0</v>
      </c>
      <c r="K35" s="10" t="s">
        <v>0</v>
      </c>
      <c r="L35" s="10" t="s">
        <v>0</v>
      </c>
      <c r="M35" s="10" t="s">
        <v>0</v>
      </c>
      <c r="N35" s="10" t="s">
        <v>0</v>
      </c>
      <c r="O35" s="10" t="s">
        <v>0</v>
      </c>
      <c r="P35" s="345" t="s">
        <v>0</v>
      </c>
      <c r="Q35" s="325" t="s">
        <v>0</v>
      </c>
      <c r="R35" s="8"/>
      <c r="T35" s="268"/>
      <c r="W35" s="263"/>
    </row>
    <row r="36" spans="1:26">
      <c r="B36" s="8"/>
      <c r="C36" s="2"/>
      <c r="D36" s="7"/>
      <c r="E36" s="63"/>
      <c r="F36" s="2"/>
      <c r="G36" s="2"/>
      <c r="H36" s="2"/>
      <c r="I36" s="2"/>
      <c r="J36" s="2"/>
      <c r="K36" s="2"/>
      <c r="L36" s="2"/>
      <c r="M36" s="2"/>
      <c r="N36" s="2"/>
      <c r="O36" s="2"/>
      <c r="P36" s="342"/>
      <c r="Q36" s="321"/>
      <c r="R36" s="8"/>
      <c r="T36" s="268"/>
      <c r="W36" s="257"/>
    </row>
    <row r="37" spans="1:26">
      <c r="B37" s="378" t="s">
        <v>74</v>
      </c>
      <c r="C37" s="379"/>
      <c r="D37" s="380"/>
      <c r="E37" s="63"/>
      <c r="F37" s="2"/>
      <c r="G37" s="2"/>
      <c r="H37" s="2"/>
      <c r="I37" s="2"/>
      <c r="J37" s="2"/>
      <c r="K37" s="2"/>
      <c r="L37" s="2"/>
      <c r="M37" s="2"/>
      <c r="N37" s="2"/>
      <c r="O37" s="2"/>
      <c r="P37" s="342"/>
      <c r="Q37" s="321"/>
      <c r="T37" s="268"/>
      <c r="W37" s="256"/>
    </row>
    <row r="38" spans="1:26">
      <c r="B38" s="8"/>
      <c r="C38" s="19"/>
      <c r="D38" s="7"/>
      <c r="E38" s="63"/>
      <c r="F38" s="2"/>
      <c r="G38" s="2"/>
      <c r="H38" s="2"/>
      <c r="I38" s="2"/>
      <c r="J38" s="2"/>
      <c r="K38" s="2"/>
      <c r="L38" s="2"/>
      <c r="M38" s="2"/>
      <c r="N38" s="2"/>
      <c r="O38" s="2"/>
      <c r="P38" s="342"/>
      <c r="Q38" s="321"/>
      <c r="T38" s="268"/>
      <c r="W38" s="257"/>
    </row>
    <row r="39" spans="1:26" ht="12.75" customHeight="1">
      <c r="B39" s="8" t="s">
        <v>48</v>
      </c>
      <c r="C39" s="2"/>
      <c r="D39" s="7"/>
      <c r="E39" s="67" t="s">
        <v>0</v>
      </c>
      <c r="F39" s="67" t="s">
        <v>0</v>
      </c>
      <c r="G39" s="67" t="s">
        <v>0</v>
      </c>
      <c r="H39" s="67" t="s">
        <v>0</v>
      </c>
      <c r="I39" s="67" t="s">
        <v>0</v>
      </c>
      <c r="J39" s="67" t="s">
        <v>0</v>
      </c>
      <c r="K39" s="67" t="s">
        <v>0</v>
      </c>
      <c r="L39" s="67" t="s">
        <v>0</v>
      </c>
      <c r="M39" s="67" t="s">
        <v>0</v>
      </c>
      <c r="N39" s="67" t="s">
        <v>0</v>
      </c>
      <c r="O39" s="67" t="s">
        <v>0</v>
      </c>
      <c r="P39" s="67" t="s">
        <v>0</v>
      </c>
      <c r="Q39" s="327" t="s">
        <v>0</v>
      </c>
      <c r="R39" s="8"/>
      <c r="T39" s="268"/>
      <c r="W39" s="257"/>
    </row>
    <row r="40" spans="1:26">
      <c r="B40" s="8" t="s">
        <v>27</v>
      </c>
      <c r="C40" s="2"/>
      <c r="D40" s="7"/>
      <c r="E40" s="63" t="s">
        <v>0</v>
      </c>
      <c r="F40" s="63" t="s">
        <v>0</v>
      </c>
      <c r="G40" s="63" t="s">
        <v>0</v>
      </c>
      <c r="H40" s="63" t="s">
        <v>0</v>
      </c>
      <c r="I40" s="63" t="s">
        <v>0</v>
      </c>
      <c r="J40" s="63" t="s">
        <v>0</v>
      </c>
      <c r="K40" s="63" t="s">
        <v>0</v>
      </c>
      <c r="L40" s="63" t="s">
        <v>0</v>
      </c>
      <c r="M40" s="63" t="s">
        <v>0</v>
      </c>
      <c r="N40" s="63" t="s">
        <v>0</v>
      </c>
      <c r="O40" s="63" t="s">
        <v>0</v>
      </c>
      <c r="P40" s="341" t="s">
        <v>0</v>
      </c>
      <c r="Q40" s="321" t="s">
        <v>0</v>
      </c>
      <c r="T40" s="268"/>
      <c r="W40" s="257"/>
    </row>
    <row r="41" spans="1:26">
      <c r="B41" s="8"/>
      <c r="C41" s="2"/>
      <c r="D41" s="7"/>
      <c r="E41" s="67"/>
      <c r="F41" s="2"/>
      <c r="G41" s="2"/>
      <c r="H41" s="2"/>
      <c r="I41" s="2"/>
      <c r="J41" s="2"/>
      <c r="K41" s="2"/>
      <c r="L41" s="2"/>
      <c r="M41" s="2"/>
      <c r="N41" s="2"/>
      <c r="O41" s="2"/>
      <c r="P41" s="342"/>
      <c r="Q41" s="320"/>
      <c r="T41" s="268"/>
      <c r="W41" s="257"/>
    </row>
    <row r="42" spans="1:26" ht="12.75" customHeight="1">
      <c r="B42" s="386" t="s">
        <v>49</v>
      </c>
      <c r="C42" s="387"/>
      <c r="D42" s="388"/>
      <c r="E42" s="65" t="s">
        <v>0</v>
      </c>
      <c r="F42" s="65" t="s">
        <v>0</v>
      </c>
      <c r="G42" s="65" t="s">
        <v>0</v>
      </c>
      <c r="H42" s="65" t="s">
        <v>0</v>
      </c>
      <c r="I42" s="65" t="s">
        <v>0</v>
      </c>
      <c r="J42" s="65" t="s">
        <v>0</v>
      </c>
      <c r="K42" s="67" t="s">
        <v>0</v>
      </c>
      <c r="L42" s="67" t="s">
        <v>0</v>
      </c>
      <c r="M42" s="67" t="s">
        <v>0</v>
      </c>
      <c r="N42" s="67" t="s">
        <v>0</v>
      </c>
      <c r="O42" s="67" t="s">
        <v>0</v>
      </c>
      <c r="P42" s="341" t="s">
        <v>0</v>
      </c>
      <c r="Q42" s="323" t="s">
        <v>0</v>
      </c>
      <c r="T42" s="268"/>
      <c r="W42" s="262"/>
    </row>
    <row r="43" spans="1:26">
      <c r="B43" s="13" t="s">
        <v>27</v>
      </c>
      <c r="C43" s="17"/>
      <c r="D43" s="16"/>
      <c r="E43" s="155" t="s">
        <v>0</v>
      </c>
      <c r="F43" s="155" t="s">
        <v>0</v>
      </c>
      <c r="G43" s="155" t="s">
        <v>0</v>
      </c>
      <c r="H43" s="155" t="s">
        <v>0</v>
      </c>
      <c r="I43" s="155" t="s">
        <v>0</v>
      </c>
      <c r="J43" s="155" t="s">
        <v>0</v>
      </c>
      <c r="K43" s="63" t="s">
        <v>0</v>
      </c>
      <c r="L43" s="63" t="s">
        <v>0</v>
      </c>
      <c r="M43" s="63" t="s">
        <v>0</v>
      </c>
      <c r="N43" s="63" t="s">
        <v>0</v>
      </c>
      <c r="O43" s="63" t="s">
        <v>0</v>
      </c>
      <c r="P43" s="155" t="s">
        <v>0</v>
      </c>
      <c r="Q43" s="330" t="s">
        <v>0</v>
      </c>
      <c r="R43" s="8"/>
      <c r="T43" s="268"/>
      <c r="W43" s="264"/>
    </row>
    <row r="44" spans="1:26">
      <c r="B44" s="22"/>
      <c r="C44" s="21"/>
      <c r="D44" s="20"/>
      <c r="E44" s="67"/>
      <c r="F44" s="2"/>
      <c r="G44" s="2"/>
      <c r="H44" s="2"/>
      <c r="I44" s="2"/>
      <c r="J44" s="2"/>
      <c r="K44" s="2"/>
      <c r="L44" s="2"/>
      <c r="M44" s="2"/>
      <c r="N44" s="2"/>
      <c r="O44" s="2"/>
      <c r="P44" s="67"/>
      <c r="Q44" s="327"/>
      <c r="W44" s="257"/>
    </row>
    <row r="45" spans="1:26">
      <c r="A45" s="57"/>
      <c r="B45" s="378" t="s">
        <v>3</v>
      </c>
      <c r="C45" s="379"/>
      <c r="D45" s="380"/>
      <c r="E45" s="67"/>
      <c r="F45" s="2"/>
      <c r="G45" s="2"/>
      <c r="H45" s="2"/>
      <c r="I45" s="2"/>
      <c r="J45" s="2"/>
      <c r="K45" s="2"/>
      <c r="L45" s="2"/>
      <c r="M45" s="2"/>
      <c r="N45" s="2"/>
      <c r="O45" s="2"/>
      <c r="P45" s="67"/>
      <c r="Q45" s="327"/>
      <c r="V45" s="2"/>
      <c r="W45" s="256"/>
    </row>
    <row r="46" spans="1:26">
      <c r="B46" s="55"/>
      <c r="C46" s="26"/>
      <c r="D46" s="56"/>
      <c r="E46" s="67"/>
      <c r="F46" s="2"/>
      <c r="G46" s="2"/>
      <c r="H46" s="2"/>
      <c r="I46" s="2"/>
      <c r="J46" s="2"/>
      <c r="K46" s="2"/>
      <c r="L46" s="2"/>
      <c r="M46" s="2"/>
      <c r="N46" s="2"/>
      <c r="O46" s="2"/>
      <c r="P46" s="67"/>
      <c r="Q46" s="327"/>
      <c r="R46" s="8"/>
      <c r="W46" s="265"/>
    </row>
    <row r="47" spans="1:26">
      <c r="B47" s="8" t="s">
        <v>2</v>
      </c>
      <c r="C47" s="2"/>
      <c r="D47" s="7"/>
      <c r="E47" s="67" t="s">
        <v>0</v>
      </c>
      <c r="F47" s="67" t="s">
        <v>0</v>
      </c>
      <c r="G47" s="67" t="s">
        <v>0</v>
      </c>
      <c r="H47" s="67" t="s">
        <v>0</v>
      </c>
      <c r="I47" s="67" t="s">
        <v>0</v>
      </c>
      <c r="J47" s="67" t="s">
        <v>0</v>
      </c>
      <c r="K47" s="67" t="s">
        <v>0</v>
      </c>
      <c r="L47" s="67" t="s">
        <v>0</v>
      </c>
      <c r="M47" s="67" t="s">
        <v>0</v>
      </c>
      <c r="N47" s="67" t="s">
        <v>0</v>
      </c>
      <c r="O47" s="67" t="s">
        <v>0</v>
      </c>
      <c r="P47" s="67" t="s">
        <v>0</v>
      </c>
      <c r="Q47" s="327" t="s">
        <v>0</v>
      </c>
      <c r="T47" s="270"/>
      <c r="U47" s="270"/>
      <c r="V47" s="270"/>
      <c r="W47" s="271"/>
      <c r="X47" s="272"/>
      <c r="Y47" s="272"/>
      <c r="Z47" s="272"/>
    </row>
    <row r="48" spans="1:26">
      <c r="B48" s="8" t="s">
        <v>27</v>
      </c>
      <c r="C48" s="17"/>
      <c r="D48" s="16"/>
      <c r="E48" s="63" t="s">
        <v>0</v>
      </c>
      <c r="F48" s="63" t="s">
        <v>0</v>
      </c>
      <c r="G48" s="63" t="s">
        <v>0</v>
      </c>
      <c r="H48" s="63" t="s">
        <v>0</v>
      </c>
      <c r="I48" s="63" t="s">
        <v>0</v>
      </c>
      <c r="J48" s="63" t="s">
        <v>0</v>
      </c>
      <c r="K48" s="155" t="s">
        <v>0</v>
      </c>
      <c r="L48" s="155" t="s">
        <v>0</v>
      </c>
      <c r="M48" s="155" t="s">
        <v>0</v>
      </c>
      <c r="N48" s="155" t="s">
        <v>0</v>
      </c>
      <c r="O48" s="155" t="s">
        <v>0</v>
      </c>
      <c r="P48" s="155" t="s">
        <v>0</v>
      </c>
      <c r="Q48" s="328" t="s">
        <v>0</v>
      </c>
      <c r="R48" s="8"/>
      <c r="T48" s="270"/>
      <c r="U48" s="270"/>
      <c r="V48" s="270"/>
      <c r="W48" s="271"/>
      <c r="X48" s="272"/>
      <c r="Y48" s="272"/>
      <c r="Z48" s="272"/>
    </row>
    <row r="49" spans="1:23">
      <c r="B49" s="8"/>
      <c r="C49" s="17"/>
      <c r="D49" s="16"/>
      <c r="E49" s="15"/>
      <c r="F49" s="2"/>
      <c r="G49" s="2"/>
      <c r="H49" s="2"/>
      <c r="I49" s="2"/>
      <c r="J49" s="2"/>
      <c r="K49" s="2"/>
      <c r="L49" s="2"/>
      <c r="M49" s="2"/>
      <c r="N49" s="2"/>
      <c r="O49" s="2"/>
      <c r="P49" s="67"/>
      <c r="Q49" s="281"/>
      <c r="R49" s="8"/>
      <c r="W49" s="257"/>
    </row>
    <row r="50" spans="1:23" ht="13.5">
      <c r="B50" s="13" t="s">
        <v>1</v>
      </c>
      <c r="C50" s="12"/>
      <c r="D50" s="11"/>
      <c r="E50" s="47" t="s">
        <v>0</v>
      </c>
      <c r="F50" s="47" t="s">
        <v>0</v>
      </c>
      <c r="G50" s="47" t="s">
        <v>0</v>
      </c>
      <c r="H50" s="47" t="s">
        <v>0</v>
      </c>
      <c r="I50" s="47" t="s">
        <v>0</v>
      </c>
      <c r="J50" s="47" t="s">
        <v>0</v>
      </c>
      <c r="K50" s="65" t="s">
        <v>0</v>
      </c>
      <c r="L50" s="65" t="s">
        <v>0</v>
      </c>
      <c r="M50" s="65" t="s">
        <v>0</v>
      </c>
      <c r="N50" s="65" t="s">
        <v>0</v>
      </c>
      <c r="O50" s="65" t="s">
        <v>0</v>
      </c>
      <c r="P50" s="155" t="s">
        <v>0</v>
      </c>
      <c r="Q50" s="331" t="s">
        <v>0</v>
      </c>
      <c r="R50" s="8"/>
      <c r="W50" s="264"/>
    </row>
    <row r="51" spans="1:23">
      <c r="B51" s="25" t="s">
        <v>27</v>
      </c>
      <c r="C51" s="2"/>
      <c r="D51" s="7"/>
      <c r="E51" s="10" t="s">
        <v>0</v>
      </c>
      <c r="F51" s="10" t="s">
        <v>0</v>
      </c>
      <c r="G51" s="10" t="s">
        <v>0</v>
      </c>
      <c r="H51" s="10" t="s">
        <v>0</v>
      </c>
      <c r="I51" s="10" t="s">
        <v>0</v>
      </c>
      <c r="J51" s="10" t="s">
        <v>0</v>
      </c>
      <c r="K51" s="155" t="s">
        <v>0</v>
      </c>
      <c r="L51" s="155" t="s">
        <v>0</v>
      </c>
      <c r="M51" s="155" t="s">
        <v>0</v>
      </c>
      <c r="N51" s="155" t="s">
        <v>0</v>
      </c>
      <c r="O51" s="155" t="s">
        <v>0</v>
      </c>
      <c r="P51" s="155" t="s">
        <v>0</v>
      </c>
      <c r="Q51" s="332" t="s">
        <v>0</v>
      </c>
      <c r="R51" s="2"/>
      <c r="W51" s="263"/>
    </row>
    <row r="52" spans="1:23" ht="13.5" thickBot="1">
      <c r="B52" s="5"/>
      <c r="C52" s="3"/>
      <c r="D52" s="4"/>
      <c r="E52" s="3"/>
      <c r="F52" s="3"/>
      <c r="G52" s="3"/>
      <c r="H52" s="308"/>
      <c r="I52" s="308"/>
      <c r="J52" s="308"/>
      <c r="K52" s="3"/>
      <c r="L52" s="3"/>
      <c r="M52" s="308"/>
      <c r="N52" s="308"/>
      <c r="O52" s="308"/>
      <c r="P52" s="3"/>
      <c r="Q52" s="54"/>
      <c r="W52" s="257"/>
    </row>
    <row r="53" spans="1:23">
      <c r="B53" s="2"/>
      <c r="C53" s="2"/>
      <c r="D53" s="2"/>
      <c r="E53" s="2"/>
      <c r="F53" s="2"/>
      <c r="G53" s="2"/>
      <c r="H53" s="144"/>
      <c r="I53" s="144"/>
      <c r="J53" s="144"/>
      <c r="K53" s="2"/>
      <c r="L53" s="144"/>
      <c r="M53" s="144"/>
      <c r="N53" s="144"/>
      <c r="O53" s="144"/>
      <c r="P53" s="2"/>
      <c r="Q53" s="2"/>
      <c r="W53" s="2"/>
    </row>
    <row r="54" spans="1:23">
      <c r="B54" s="2"/>
      <c r="C54" s="2"/>
      <c r="D54" s="2"/>
      <c r="E54" s="2"/>
      <c r="F54" s="2"/>
      <c r="G54" s="2"/>
      <c r="H54" s="144"/>
      <c r="I54" s="144"/>
      <c r="J54" s="144"/>
      <c r="K54" s="2"/>
      <c r="L54" s="144"/>
      <c r="M54" s="144"/>
      <c r="N54" s="144"/>
      <c r="O54" s="144"/>
      <c r="P54" s="2"/>
      <c r="Q54" s="61" t="s">
        <v>66</v>
      </c>
      <c r="W54" s="2"/>
    </row>
    <row r="55" spans="1:23">
      <c r="B55" s="2"/>
      <c r="C55" s="2"/>
      <c r="D55" s="2"/>
      <c r="E55" s="2"/>
      <c r="F55" s="2"/>
      <c r="G55" s="2"/>
      <c r="H55" s="144"/>
      <c r="I55" s="144"/>
      <c r="J55" s="144"/>
      <c r="K55" s="2"/>
      <c r="L55" s="144"/>
      <c r="M55" s="144"/>
      <c r="N55" s="144"/>
      <c r="O55" s="144"/>
      <c r="P55" s="2"/>
      <c r="Q55" s="60" t="s">
        <v>29</v>
      </c>
      <c r="W55" s="2"/>
    </row>
    <row r="56" spans="1:23">
      <c r="B56" s="158"/>
      <c r="C56" s="158"/>
      <c r="D56" s="158"/>
      <c r="E56" s="158"/>
      <c r="F56" s="158"/>
      <c r="G56" s="158"/>
      <c r="H56" s="336"/>
      <c r="I56" s="336"/>
      <c r="J56" s="336"/>
      <c r="K56" s="158"/>
      <c r="L56" s="336"/>
      <c r="M56" s="336"/>
      <c r="N56" s="336"/>
      <c r="O56" s="336"/>
      <c r="P56" s="158"/>
      <c r="Q56" s="159"/>
      <c r="R56" s="159"/>
      <c r="W56" s="2"/>
    </row>
    <row r="57" spans="1:23">
      <c r="A57" s="159"/>
      <c r="B57" s="158"/>
      <c r="C57" s="158"/>
      <c r="D57" s="158"/>
      <c r="E57" s="158"/>
      <c r="F57" s="158"/>
      <c r="G57" s="158"/>
      <c r="H57" s="336"/>
      <c r="I57" s="336"/>
      <c r="J57" s="336"/>
      <c r="K57" s="158"/>
      <c r="L57" s="336"/>
      <c r="M57" s="336"/>
      <c r="N57" s="336"/>
      <c r="O57" s="336"/>
      <c r="P57" s="158"/>
      <c r="Q57" s="158"/>
      <c r="R57" s="159"/>
      <c r="S57" s="159"/>
      <c r="W57" s="2"/>
    </row>
    <row r="58" spans="1:23">
      <c r="A58" s="282"/>
      <c r="B58" s="248"/>
      <c r="C58" s="158"/>
      <c r="D58" s="158"/>
      <c r="E58" s="158"/>
      <c r="F58" s="158"/>
      <c r="G58" s="158"/>
      <c r="H58" s="336"/>
      <c r="I58" s="336"/>
      <c r="J58" s="336"/>
      <c r="K58" s="158"/>
      <c r="L58" s="336"/>
      <c r="M58" s="336"/>
      <c r="N58" s="336"/>
      <c r="O58" s="336"/>
      <c r="P58" s="158"/>
      <c r="Q58" s="158"/>
      <c r="R58" s="337"/>
      <c r="S58" s="159"/>
      <c r="W58" s="2"/>
    </row>
    <row r="59" spans="1:23">
      <c r="A59" s="282"/>
      <c r="B59" s="248"/>
      <c r="C59" s="248"/>
      <c r="D59" s="248"/>
      <c r="E59" s="248"/>
      <c r="F59" s="248"/>
      <c r="G59" s="248"/>
      <c r="H59" s="250"/>
      <c r="I59" s="250"/>
      <c r="J59" s="250"/>
      <c r="K59" s="248"/>
      <c r="L59" s="250"/>
      <c r="M59" s="250"/>
      <c r="N59" s="250"/>
      <c r="O59" s="250"/>
      <c r="P59" s="248"/>
      <c r="Q59" s="248"/>
      <c r="R59" s="337"/>
      <c r="S59" s="282"/>
      <c r="W59" s="2"/>
    </row>
    <row r="60" spans="1:23">
      <c r="A60" s="282"/>
      <c r="B60" s="248"/>
      <c r="C60" s="248"/>
      <c r="D60" s="239"/>
      <c r="E60" s="239"/>
      <c r="F60" s="239"/>
      <c r="G60" s="239"/>
      <c r="H60" s="241"/>
      <c r="I60" s="241"/>
      <c r="J60" s="241"/>
      <c r="K60" s="239"/>
      <c r="L60" s="241"/>
      <c r="M60" s="241"/>
      <c r="N60" s="241"/>
      <c r="O60" s="241"/>
      <c r="P60" s="239"/>
      <c r="Q60" s="239"/>
      <c r="R60" s="337"/>
      <c r="S60" s="282"/>
      <c r="W60" s="248"/>
    </row>
    <row r="61" spans="1:23">
      <c r="A61" s="282"/>
      <c r="B61" s="248"/>
      <c r="C61" s="248"/>
      <c r="D61" s="239"/>
      <c r="E61" s="239"/>
      <c r="F61" s="239"/>
      <c r="G61" s="239"/>
      <c r="H61" s="241"/>
      <c r="I61" s="241"/>
      <c r="J61" s="241"/>
      <c r="K61" s="239"/>
      <c r="L61" s="241"/>
      <c r="M61" s="241"/>
      <c r="N61" s="241"/>
      <c r="O61" s="241"/>
      <c r="P61" s="239"/>
      <c r="Q61" s="239"/>
      <c r="R61" s="337"/>
      <c r="S61" s="282"/>
      <c r="W61" s="248"/>
    </row>
    <row r="62" spans="1:23">
      <c r="A62" s="282"/>
      <c r="B62" s="248" t="s">
        <v>83</v>
      </c>
      <c r="C62" s="248"/>
      <c r="D62" s="240">
        <v>2023</v>
      </c>
      <c r="E62" s="241">
        <f>IF(E20+E23+E26=0,"",E20+E23+E26)</f>
        <v>167.92399999999998</v>
      </c>
      <c r="F62" s="241">
        <f t="shared" ref="F62:P62" si="0">IF(F20+F23+F26=0,"",F20+F23+F26)</f>
        <v>178.78500000000003</v>
      </c>
      <c r="G62" s="241">
        <f t="shared" si="0"/>
        <v>186.965</v>
      </c>
      <c r="H62" s="241">
        <f t="shared" si="0"/>
        <v>169.03399999999999</v>
      </c>
      <c r="I62" s="241">
        <f t="shared" si="0"/>
        <v>198.91500000000002</v>
      </c>
      <c r="J62" s="241">
        <f>IF(J20+J23+J26=0,"",J20+J23+J26)</f>
        <v>203.29899999999998</v>
      </c>
      <c r="K62" s="241">
        <f>IF(K20+K23+K26=0,"",K20+K23+K26)</f>
        <v>180.851</v>
      </c>
      <c r="L62" s="241">
        <f t="shared" si="0"/>
        <v>151.06900000000002</v>
      </c>
      <c r="M62" s="241">
        <f>IF(M20+M23+M26=0,"",M20+M23+M26)</f>
        <v>156.511</v>
      </c>
      <c r="N62" s="241">
        <f>IF(N20+N23+N26=0,"",N20+N23+N26)</f>
        <v>179.03100000000001</v>
      </c>
      <c r="O62" s="241">
        <f t="shared" si="0"/>
        <v>171.33100000000002</v>
      </c>
      <c r="P62" s="241">
        <f t="shared" si="0"/>
        <v>172.05599999999998</v>
      </c>
      <c r="Q62" s="239"/>
      <c r="R62" s="337"/>
      <c r="S62" s="282"/>
      <c r="W62" s="248"/>
    </row>
    <row r="63" spans="1:23">
      <c r="A63" s="282"/>
      <c r="B63" s="248" t="s">
        <v>68</v>
      </c>
      <c r="C63" s="248"/>
      <c r="D63" s="240">
        <v>2022</v>
      </c>
      <c r="E63" s="241">
        <f>'KJ 2022'!E20+'KJ 2022'!E23+'KJ 2022'!E26</f>
        <v>181.916</v>
      </c>
      <c r="F63" s="241">
        <f>'KJ 2022'!F20+'KJ 2022'!F23+'KJ 2022'!F26</f>
        <v>170.999</v>
      </c>
      <c r="G63" s="241">
        <f>'KJ 2022'!G20+'KJ 2022'!G23+'KJ 2022'!G26</f>
        <v>211.137</v>
      </c>
      <c r="H63" s="241">
        <f>'KJ 2022'!H20+'KJ 2022'!H23+'KJ 2022'!H26</f>
        <v>168.64499999999998</v>
      </c>
      <c r="I63" s="241">
        <f>'KJ 2022'!I20+'KJ 2022'!I23+'KJ 2022'!I26</f>
        <v>186.946</v>
      </c>
      <c r="J63" s="241">
        <f>'KJ 2022'!J20+'KJ 2022'!J23+'KJ 2022'!J26</f>
        <v>165.596</v>
      </c>
      <c r="K63" s="241">
        <f>'KJ 2022'!K20+'KJ 2022'!K23+'KJ 2022'!K26</f>
        <v>160.83799999999999</v>
      </c>
      <c r="L63" s="241">
        <f>'KJ 2022'!L20+'KJ 2022'!L23+'KJ 2022'!L26</f>
        <v>169.19200000000001</v>
      </c>
      <c r="M63" s="241">
        <f>'KJ 2022'!M20+'KJ 2022'!M23+'KJ 2022'!M26</f>
        <v>178.03</v>
      </c>
      <c r="N63" s="241">
        <f>'KJ 2022'!N20+'KJ 2022'!N23+'KJ 2022'!N26</f>
        <v>183.864</v>
      </c>
      <c r="O63" s="241">
        <f>'KJ 2022'!O20+'KJ 2022'!O23+'KJ 2022'!O26</f>
        <v>192.97800000000001</v>
      </c>
      <c r="P63" s="241">
        <f>'KJ 2022'!P20+'KJ 2022'!P23+'KJ 2022'!P26</f>
        <v>205.87</v>
      </c>
      <c r="Q63" s="239"/>
      <c r="R63" s="337"/>
      <c r="S63" s="282"/>
      <c r="W63" s="248"/>
    </row>
    <row r="64" spans="1:23">
      <c r="A64" s="282"/>
      <c r="B64" s="248" t="s">
        <v>84</v>
      </c>
      <c r="C64" s="248"/>
      <c r="D64" s="240">
        <v>2023</v>
      </c>
      <c r="E64" s="241" t="str">
        <f>IF(E31=0,"",E31)</f>
        <v>.</v>
      </c>
      <c r="F64" s="241" t="str">
        <f t="shared" ref="F64:P64" si="1">IF(F31=0,"",F31)</f>
        <v>.</v>
      </c>
      <c r="G64" s="241" t="str">
        <f t="shared" si="1"/>
        <v>.</v>
      </c>
      <c r="H64" s="241" t="str">
        <f t="shared" si="1"/>
        <v>.</v>
      </c>
      <c r="I64" s="241" t="str">
        <f t="shared" si="1"/>
        <v>.</v>
      </c>
      <c r="J64" s="241" t="str">
        <f t="shared" si="1"/>
        <v>.</v>
      </c>
      <c r="K64" s="241" t="str">
        <f t="shared" si="1"/>
        <v>.</v>
      </c>
      <c r="L64" s="241" t="str">
        <f t="shared" si="1"/>
        <v>.</v>
      </c>
      <c r="M64" s="241" t="str">
        <f t="shared" si="1"/>
        <v>.</v>
      </c>
      <c r="N64" s="241" t="str">
        <f t="shared" si="1"/>
        <v>.</v>
      </c>
      <c r="O64" s="241" t="str">
        <f t="shared" si="1"/>
        <v>.</v>
      </c>
      <c r="P64" s="241" t="str">
        <f t="shared" si="1"/>
        <v>.</v>
      </c>
      <c r="Q64" s="239"/>
      <c r="R64" s="337"/>
      <c r="S64" s="282"/>
      <c r="W64" s="248"/>
    </row>
    <row r="65" spans="1:23">
      <c r="A65" s="282"/>
      <c r="B65" s="248" t="s">
        <v>69</v>
      </c>
      <c r="C65" s="248"/>
      <c r="D65" s="240">
        <v>2022</v>
      </c>
      <c r="E65" s="241">
        <f>'KJ 2022'!E31</f>
        <v>2.097</v>
      </c>
      <c r="F65" s="241">
        <f>'KJ 2022'!F31</f>
        <v>2.1280000000000001</v>
      </c>
      <c r="G65" s="241">
        <f>'KJ 2022'!G31</f>
        <v>3.5230000000000001</v>
      </c>
      <c r="H65" s="241">
        <f>'KJ 2022'!H31</f>
        <v>2.5529999999999999</v>
      </c>
      <c r="I65" s="241">
        <f>'KJ 2022'!I31</f>
        <v>2.839</v>
      </c>
      <c r="J65" s="241">
        <f>'KJ 2022'!J31</f>
        <v>2.823</v>
      </c>
      <c r="K65" s="241">
        <f>'KJ 2022'!K31</f>
        <v>2.9630000000000001</v>
      </c>
      <c r="L65" s="241">
        <f>'KJ 2022'!L31</f>
        <v>3.145</v>
      </c>
      <c r="M65" s="241">
        <f>'KJ 2022'!M31</f>
        <v>2.069</v>
      </c>
      <c r="N65" s="241">
        <f>'KJ 2022'!N31</f>
        <v>2.387</v>
      </c>
      <c r="O65" s="241">
        <f>'KJ 2022'!O31</f>
        <v>2.21</v>
      </c>
      <c r="P65" s="241">
        <f>'KJ 2022'!P31</f>
        <v>7.9729999999999999</v>
      </c>
      <c r="Q65" s="239"/>
      <c r="R65" s="337"/>
      <c r="S65" s="282"/>
      <c r="W65" s="248"/>
    </row>
    <row r="66" spans="1:23">
      <c r="A66" s="282"/>
      <c r="B66" s="248" t="s">
        <v>85</v>
      </c>
      <c r="C66" s="248"/>
      <c r="D66" s="240">
        <v>2023</v>
      </c>
      <c r="E66" s="241" t="s">
        <v>0</v>
      </c>
      <c r="F66" s="241" t="s">
        <v>0</v>
      </c>
      <c r="G66" s="241" t="s">
        <v>0</v>
      </c>
      <c r="H66" s="241" t="e">
        <f t="shared" ref="H66:P66" si="2">IF(H39+H42=0,"",H39+H42)</f>
        <v>#VALUE!</v>
      </c>
      <c r="I66" s="241" t="e">
        <f t="shared" si="2"/>
        <v>#VALUE!</v>
      </c>
      <c r="J66" s="241" t="e">
        <f t="shared" si="2"/>
        <v>#VALUE!</v>
      </c>
      <c r="K66" s="241" t="e">
        <f t="shared" si="2"/>
        <v>#VALUE!</v>
      </c>
      <c r="L66" s="241" t="e">
        <f t="shared" si="2"/>
        <v>#VALUE!</v>
      </c>
      <c r="M66" s="241" t="e">
        <f t="shared" si="2"/>
        <v>#VALUE!</v>
      </c>
      <c r="N66" s="241" t="e">
        <f t="shared" si="2"/>
        <v>#VALUE!</v>
      </c>
      <c r="O66" s="241" t="e">
        <f>IF(O39+O42=0,"",O39+O42)</f>
        <v>#VALUE!</v>
      </c>
      <c r="P66" s="241" t="e">
        <f t="shared" si="2"/>
        <v>#VALUE!</v>
      </c>
      <c r="Q66" s="239"/>
      <c r="R66" s="337"/>
      <c r="S66" s="282"/>
      <c r="W66" s="248"/>
    </row>
    <row r="67" spans="1:23">
      <c r="A67" s="282"/>
      <c r="B67" s="248" t="s">
        <v>75</v>
      </c>
      <c r="C67" s="248"/>
      <c r="D67" s="240">
        <v>2022</v>
      </c>
      <c r="E67" s="241">
        <f>'KJ 2022'!E39+'KJ 2022'!E42</f>
        <v>92.545999999999992</v>
      </c>
      <c r="F67" s="241">
        <f>'KJ 2022'!F39+'KJ 2022'!F42</f>
        <v>91.856999999999999</v>
      </c>
      <c r="G67" s="241">
        <f>'KJ 2022'!G39+'KJ 2022'!G42</f>
        <v>99.007999999999996</v>
      </c>
      <c r="H67" s="241">
        <f>'KJ 2022'!H39+'KJ 2022'!H42</f>
        <v>86.753999999999991</v>
      </c>
      <c r="I67" s="241">
        <f>'KJ 2022'!I39+'KJ 2022'!I42</f>
        <v>74.114000000000004</v>
      </c>
      <c r="J67" s="241">
        <f>'KJ 2022'!J39+'KJ 2022'!J42</f>
        <v>80.794000000000011</v>
      </c>
      <c r="K67" s="241">
        <f>'KJ 2022'!K39+'KJ 2022'!K42</f>
        <v>79.846000000000004</v>
      </c>
      <c r="L67" s="241">
        <f>'KJ 2022'!L39+'KJ 2022'!L42</f>
        <v>79.23599999999999</v>
      </c>
      <c r="M67" s="241">
        <f>'KJ 2022'!M39+'KJ 2022'!M42</f>
        <v>80.287000000000006</v>
      </c>
      <c r="N67" s="241">
        <f>'KJ 2022'!N39+'KJ 2022'!N42</f>
        <v>92.948000000000008</v>
      </c>
      <c r="O67" s="241" t="e">
        <f>'KJ 2022'!O39+'KJ 2022'!O42</f>
        <v>#VALUE!</v>
      </c>
      <c r="P67" s="241" t="e">
        <f>'KJ 2022'!P39+'KJ 2022'!P42</f>
        <v>#VALUE!</v>
      </c>
      <c r="Q67" s="239"/>
      <c r="R67" s="337"/>
      <c r="S67" s="282"/>
      <c r="W67" s="248"/>
    </row>
    <row r="68" spans="1:23">
      <c r="A68" s="282"/>
      <c r="B68" s="248" t="s">
        <v>86</v>
      </c>
      <c r="C68" s="248"/>
      <c r="D68" s="240">
        <v>2023</v>
      </c>
      <c r="E68" s="241" t="str">
        <f>IF(E47=0,"",E47)</f>
        <v>.</v>
      </c>
      <c r="F68" s="241" t="str">
        <f t="shared" ref="F68:P68" si="3">IF(F47=0,"",F47)</f>
        <v>.</v>
      </c>
      <c r="G68" s="241" t="str">
        <f t="shared" si="3"/>
        <v>.</v>
      </c>
      <c r="H68" s="241" t="str">
        <f t="shared" si="3"/>
        <v>.</v>
      </c>
      <c r="I68" s="241" t="str">
        <f t="shared" si="3"/>
        <v>.</v>
      </c>
      <c r="J68" s="241" t="str">
        <f t="shared" si="3"/>
        <v>.</v>
      </c>
      <c r="K68" s="241" t="str">
        <f t="shared" si="3"/>
        <v>.</v>
      </c>
      <c r="L68" s="241" t="str">
        <f t="shared" si="3"/>
        <v>.</v>
      </c>
      <c r="M68" s="241" t="str">
        <f t="shared" si="3"/>
        <v>.</v>
      </c>
      <c r="N68" s="241" t="str">
        <f t="shared" si="3"/>
        <v>.</v>
      </c>
      <c r="O68" s="241" t="str">
        <f t="shared" si="3"/>
        <v>.</v>
      </c>
      <c r="P68" s="241" t="str">
        <f t="shared" si="3"/>
        <v>.</v>
      </c>
      <c r="Q68" s="239"/>
      <c r="R68" s="337"/>
      <c r="S68" s="282"/>
      <c r="W68" s="248"/>
    </row>
    <row r="69" spans="1:23">
      <c r="A69" s="282"/>
      <c r="B69" s="248" t="s">
        <v>70</v>
      </c>
      <c r="C69" s="248"/>
      <c r="D69" s="240">
        <v>2022</v>
      </c>
      <c r="E69" s="241">
        <f>'KJ 2022'!E47</f>
        <v>113.74</v>
      </c>
      <c r="F69" s="241">
        <f>'KJ 2022'!F47</f>
        <v>107.137</v>
      </c>
      <c r="G69" s="241">
        <f>'KJ 2022'!G47</f>
        <v>107.896</v>
      </c>
      <c r="H69" s="241">
        <f>'KJ 2022'!H47</f>
        <v>97.024000000000001</v>
      </c>
      <c r="I69" s="241">
        <f>'KJ 2022'!I47</f>
        <v>84.566999999999993</v>
      </c>
      <c r="J69" s="241">
        <f>'KJ 2022'!J47</f>
        <v>76.754000000000005</v>
      </c>
      <c r="K69" s="241">
        <f>'KJ 2022'!K47</f>
        <v>86.608999999999995</v>
      </c>
      <c r="L69" s="241">
        <f>'KJ 2022'!L47</f>
        <v>93.424000000000007</v>
      </c>
      <c r="M69" s="241">
        <f>'KJ 2022'!M47</f>
        <v>95.941999999999993</v>
      </c>
      <c r="N69" s="241">
        <f>'KJ 2022'!N47</f>
        <v>98.135000000000005</v>
      </c>
      <c r="O69" s="241">
        <f>'KJ 2022'!O47</f>
        <v>86.141999999999996</v>
      </c>
      <c r="P69" s="241">
        <f>'KJ 2022'!P47</f>
        <v>108.89700000000001</v>
      </c>
      <c r="Q69" s="239"/>
      <c r="R69" s="337"/>
      <c r="S69" s="282"/>
      <c r="W69" s="248"/>
    </row>
    <row r="70" spans="1:23">
      <c r="A70" s="282"/>
      <c r="B70" s="248"/>
      <c r="C70" s="248"/>
      <c r="D70" s="239"/>
      <c r="E70" s="239"/>
      <c r="F70" s="239"/>
      <c r="G70" s="239"/>
      <c r="H70" s="241"/>
      <c r="I70" s="241"/>
      <c r="J70" s="241"/>
      <c r="K70" s="239"/>
      <c r="L70" s="241"/>
      <c r="M70" s="241"/>
      <c r="N70" s="241"/>
      <c r="O70" s="241"/>
      <c r="P70" s="239"/>
      <c r="Q70" s="239"/>
      <c r="R70" s="337"/>
      <c r="S70" s="282"/>
      <c r="W70" s="248"/>
    </row>
    <row r="71" spans="1:23">
      <c r="A71" s="282"/>
      <c r="B71" s="248"/>
      <c r="C71" s="248"/>
      <c r="D71" s="239"/>
      <c r="E71" s="239"/>
      <c r="F71" s="239"/>
      <c r="G71" s="239"/>
      <c r="H71" s="241"/>
      <c r="I71" s="241"/>
      <c r="J71" s="241"/>
      <c r="K71" s="239"/>
      <c r="L71" s="241"/>
      <c r="M71" s="241"/>
      <c r="N71" s="241"/>
      <c r="O71" s="241"/>
      <c r="P71" s="239"/>
      <c r="Q71" s="239"/>
      <c r="R71" s="337"/>
      <c r="S71" s="282"/>
      <c r="W71" s="2"/>
    </row>
    <row r="72" spans="1:23">
      <c r="A72" s="282"/>
      <c r="B72" s="248"/>
      <c r="C72" s="248"/>
      <c r="D72" s="248"/>
      <c r="E72" s="248"/>
      <c r="F72" s="248"/>
      <c r="G72" s="248"/>
      <c r="H72" s="250"/>
      <c r="I72" s="250"/>
      <c r="J72" s="250"/>
      <c r="K72" s="248"/>
      <c r="L72" s="250"/>
      <c r="M72" s="250"/>
      <c r="N72" s="250"/>
      <c r="O72" s="250"/>
      <c r="P72" s="248"/>
      <c r="Q72" s="248"/>
      <c r="R72" s="337"/>
      <c r="S72" s="282"/>
      <c r="W72" s="2"/>
    </row>
    <row r="73" spans="1:23">
      <c r="A73" s="282"/>
      <c r="B73" s="248"/>
      <c r="C73" s="248"/>
      <c r="D73" s="248"/>
      <c r="E73" s="248"/>
      <c r="F73" s="282"/>
      <c r="G73" s="248"/>
      <c r="H73" s="250"/>
      <c r="I73" s="250"/>
      <c r="J73" s="250"/>
      <c r="K73" s="248"/>
      <c r="L73" s="250"/>
      <c r="M73" s="250"/>
      <c r="N73" s="250"/>
      <c r="O73" s="250"/>
      <c r="P73" s="248"/>
      <c r="Q73" s="248"/>
      <c r="R73" s="337"/>
      <c r="S73" s="282"/>
      <c r="W73" s="2"/>
    </row>
    <row r="74" spans="1:23">
      <c r="A74" s="282"/>
      <c r="B74" s="248"/>
      <c r="C74" s="282"/>
      <c r="D74" s="282"/>
      <c r="E74" s="282"/>
      <c r="F74" s="282"/>
      <c r="G74" s="282"/>
      <c r="H74" s="283"/>
      <c r="I74" s="283"/>
      <c r="J74" s="283"/>
      <c r="K74" s="282"/>
      <c r="L74" s="283"/>
      <c r="M74" s="283"/>
      <c r="N74" s="283"/>
      <c r="O74" s="283"/>
      <c r="P74" s="282"/>
      <c r="Q74" s="282"/>
      <c r="R74" s="337"/>
      <c r="S74" s="282"/>
      <c r="W74" s="2"/>
    </row>
    <row r="75" spans="1:23">
      <c r="A75" s="282"/>
      <c r="B75" s="248"/>
      <c r="C75" s="282"/>
      <c r="D75" s="282"/>
      <c r="E75" s="282"/>
      <c r="F75" s="282"/>
      <c r="G75" s="282"/>
      <c r="H75" s="283"/>
      <c r="I75" s="283"/>
      <c r="J75" s="283"/>
      <c r="K75" s="282"/>
      <c r="L75" s="283"/>
      <c r="M75" s="283"/>
      <c r="N75" s="283"/>
      <c r="O75" s="283"/>
      <c r="P75" s="282"/>
      <c r="Q75" s="282"/>
      <c r="R75" s="337"/>
      <c r="S75" s="282"/>
      <c r="W75" s="2"/>
    </row>
    <row r="76" spans="1:23">
      <c r="A76" s="282"/>
      <c r="B76" s="282"/>
      <c r="C76" s="282"/>
      <c r="D76" s="282"/>
      <c r="E76" s="282"/>
      <c r="F76" s="282"/>
      <c r="G76" s="282"/>
      <c r="H76" s="283"/>
      <c r="I76" s="283"/>
      <c r="J76" s="283"/>
      <c r="K76" s="282"/>
      <c r="L76" s="283"/>
      <c r="M76" s="283"/>
      <c r="N76" s="283"/>
      <c r="O76" s="283"/>
      <c r="P76" s="282"/>
      <c r="Q76" s="282"/>
      <c r="R76" s="337"/>
      <c r="S76" s="282"/>
    </row>
    <row r="77" spans="1:23">
      <c r="A77" s="282"/>
      <c r="B77" s="282"/>
      <c r="C77" s="282"/>
      <c r="D77" s="282"/>
      <c r="E77" s="282"/>
      <c r="F77" s="282"/>
      <c r="G77" s="282"/>
      <c r="H77" s="283"/>
      <c r="I77" s="283"/>
      <c r="J77" s="283"/>
      <c r="K77" s="282"/>
      <c r="L77" s="283"/>
      <c r="M77" s="283"/>
      <c r="N77" s="283"/>
      <c r="O77" s="283"/>
      <c r="P77" s="282"/>
      <c r="Q77" s="282"/>
      <c r="R77" s="282"/>
      <c r="S77" s="282"/>
    </row>
    <row r="78" spans="1:23">
      <c r="A78" s="282"/>
      <c r="B78" s="282"/>
      <c r="C78" s="282"/>
      <c r="D78" s="282"/>
      <c r="E78" s="282"/>
      <c r="F78" s="282"/>
      <c r="G78" s="282"/>
      <c r="H78" s="283"/>
      <c r="I78" s="283"/>
      <c r="J78" s="283"/>
      <c r="K78" s="282"/>
      <c r="L78" s="283"/>
      <c r="M78" s="283"/>
      <c r="N78" s="283"/>
      <c r="O78" s="283"/>
      <c r="P78" s="282"/>
      <c r="Q78" s="282"/>
      <c r="R78" s="282"/>
      <c r="S78" s="282"/>
    </row>
    <row r="79" spans="1:23">
      <c r="A79" s="282"/>
      <c r="B79" s="159"/>
      <c r="C79" s="159"/>
      <c r="D79" s="159"/>
      <c r="E79" s="159"/>
      <c r="F79" s="159"/>
      <c r="G79" s="159"/>
      <c r="H79" s="293"/>
      <c r="I79" s="293"/>
      <c r="J79" s="293"/>
      <c r="K79" s="159"/>
      <c r="L79" s="293"/>
      <c r="M79" s="293"/>
      <c r="N79" s="293"/>
      <c r="O79" s="293"/>
      <c r="P79" s="159"/>
      <c r="Q79" s="159"/>
      <c r="R79" s="282"/>
      <c r="S79" s="282"/>
    </row>
    <row r="80" spans="1:23">
      <c r="A80" s="282"/>
      <c r="B80" s="159"/>
      <c r="C80" s="159"/>
      <c r="D80" s="159"/>
      <c r="E80" s="159"/>
      <c r="F80" s="159"/>
      <c r="G80" s="159"/>
      <c r="H80" s="293"/>
      <c r="I80" s="293"/>
      <c r="J80" s="293"/>
      <c r="K80" s="159"/>
      <c r="L80" s="293"/>
      <c r="M80" s="293"/>
      <c r="N80" s="293"/>
      <c r="O80" s="293"/>
      <c r="P80" s="159"/>
      <c r="Q80" s="159"/>
      <c r="R80" s="282"/>
      <c r="S80" s="282"/>
    </row>
    <row r="81" spans="2:19">
      <c r="B81" s="159"/>
      <c r="C81" s="159"/>
      <c r="D81" s="159"/>
      <c r="E81" s="159"/>
      <c r="F81" s="159"/>
      <c r="G81" s="159"/>
      <c r="H81" s="293"/>
      <c r="I81" s="293"/>
      <c r="J81" s="293"/>
      <c r="K81" s="159"/>
      <c r="L81" s="293"/>
      <c r="M81" s="293"/>
      <c r="N81" s="293"/>
      <c r="O81" s="293"/>
      <c r="P81" s="159"/>
      <c r="Q81" s="159"/>
      <c r="R81" s="159"/>
      <c r="S81" s="159"/>
    </row>
    <row r="82" spans="2:19">
      <c r="B82" s="159"/>
      <c r="C82" s="159"/>
      <c r="D82" s="159"/>
      <c r="E82" s="159"/>
      <c r="F82" s="159"/>
      <c r="G82" s="159"/>
      <c r="H82" s="293"/>
      <c r="I82" s="293"/>
      <c r="J82" s="293"/>
      <c r="K82" s="159"/>
      <c r="L82" s="293"/>
      <c r="M82" s="293"/>
      <c r="N82" s="293"/>
      <c r="O82" s="293"/>
      <c r="P82" s="159"/>
      <c r="Q82" s="159"/>
      <c r="R82" s="159"/>
      <c r="S82" s="159"/>
    </row>
    <row r="83" spans="2:19">
      <c r="B83" s="159"/>
      <c r="C83" s="159"/>
      <c r="D83" s="159"/>
      <c r="E83" s="159"/>
      <c r="F83" s="159"/>
      <c r="G83" s="159"/>
      <c r="H83" s="293"/>
      <c r="I83" s="293"/>
      <c r="J83" s="293"/>
      <c r="K83" s="159"/>
      <c r="L83" s="293"/>
      <c r="M83" s="293"/>
      <c r="N83" s="293"/>
      <c r="O83" s="293"/>
      <c r="P83" s="159"/>
      <c r="Q83" s="159"/>
      <c r="R83" s="159"/>
      <c r="S83" s="159"/>
    </row>
    <row r="84" spans="2:19">
      <c r="B84" s="159"/>
      <c r="C84" s="159"/>
      <c r="D84" s="159"/>
      <c r="E84" s="159"/>
      <c r="F84" s="159"/>
      <c r="G84" s="159"/>
      <c r="H84" s="293"/>
      <c r="I84" s="293"/>
      <c r="J84" s="293"/>
      <c r="K84" s="159"/>
      <c r="L84" s="293"/>
      <c r="M84" s="293"/>
      <c r="N84" s="293"/>
      <c r="O84" s="293"/>
      <c r="P84" s="159"/>
      <c r="Q84" s="159"/>
      <c r="R84" s="159"/>
      <c r="S84" s="159"/>
    </row>
    <row r="85" spans="2:19">
      <c r="B85" s="159"/>
      <c r="C85" s="159"/>
      <c r="D85" s="159"/>
      <c r="E85" s="159"/>
      <c r="F85" s="159"/>
      <c r="G85" s="159"/>
      <c r="H85" s="293"/>
      <c r="I85" s="293"/>
      <c r="J85" s="293"/>
      <c r="K85" s="159"/>
      <c r="L85" s="293"/>
      <c r="M85" s="293"/>
      <c r="N85" s="293"/>
      <c r="O85" s="293"/>
      <c r="P85" s="159"/>
      <c r="Q85" s="159"/>
      <c r="R85" s="159"/>
      <c r="S85" s="159"/>
    </row>
    <row r="86" spans="2:19">
      <c r="B86" s="159"/>
      <c r="C86" s="159"/>
      <c r="D86" s="159"/>
      <c r="E86" s="159"/>
      <c r="F86" s="159"/>
      <c r="G86" s="159"/>
      <c r="H86" s="293"/>
      <c r="I86" s="293"/>
      <c r="J86" s="293"/>
      <c r="K86" s="159"/>
      <c r="L86" s="293"/>
      <c r="M86" s="293"/>
      <c r="N86" s="293"/>
      <c r="O86" s="293"/>
      <c r="P86" s="159"/>
      <c r="Q86" s="159"/>
      <c r="R86" s="159"/>
      <c r="S86" s="159"/>
    </row>
    <row r="87" spans="2:19">
      <c r="B87" s="159"/>
      <c r="C87" s="159"/>
      <c r="D87" s="159"/>
      <c r="E87" s="159"/>
      <c r="F87" s="159"/>
      <c r="G87" s="159"/>
      <c r="H87" s="293"/>
      <c r="I87" s="293"/>
      <c r="J87" s="293"/>
      <c r="K87" s="159"/>
      <c r="L87" s="293"/>
      <c r="M87" s="293"/>
      <c r="N87" s="293"/>
      <c r="O87" s="293"/>
      <c r="P87" s="159"/>
      <c r="Q87" s="159"/>
      <c r="R87" s="159"/>
      <c r="S87" s="159"/>
    </row>
    <row r="88" spans="2:19">
      <c r="B88" s="159"/>
      <c r="C88" s="159"/>
      <c r="D88" s="159"/>
      <c r="E88" s="159"/>
      <c r="F88" s="159"/>
      <c r="G88" s="159"/>
      <c r="H88" s="293"/>
      <c r="I88" s="293"/>
      <c r="J88" s="293"/>
      <c r="K88" s="159"/>
      <c r="L88" s="293"/>
      <c r="M88" s="293"/>
      <c r="N88" s="293"/>
      <c r="O88" s="293"/>
      <c r="P88" s="159"/>
      <c r="Q88" s="159"/>
      <c r="R88" s="159"/>
      <c r="S88" s="159"/>
    </row>
    <row r="89" spans="2:19">
      <c r="B89" s="159"/>
      <c r="C89" s="159"/>
      <c r="D89" s="159"/>
      <c r="E89" s="159"/>
      <c r="F89" s="159"/>
      <c r="G89" s="159"/>
      <c r="H89" s="293"/>
      <c r="I89" s="293"/>
      <c r="J89" s="293"/>
      <c r="K89" s="159"/>
      <c r="L89" s="293"/>
      <c r="M89" s="293"/>
      <c r="N89" s="293"/>
      <c r="O89" s="293"/>
      <c r="P89" s="159"/>
      <c r="Q89" s="159"/>
      <c r="R89" s="159"/>
      <c r="S89" s="159"/>
    </row>
    <row r="90" spans="2:19">
      <c r="B90" s="159"/>
      <c r="C90" s="159"/>
      <c r="D90" s="159"/>
      <c r="E90" s="159"/>
      <c r="F90" s="159"/>
      <c r="G90" s="159"/>
      <c r="H90" s="293"/>
      <c r="I90" s="293"/>
      <c r="J90" s="293"/>
      <c r="K90" s="159"/>
      <c r="L90" s="293"/>
      <c r="M90" s="293"/>
      <c r="N90" s="293"/>
      <c r="O90" s="293"/>
      <c r="P90" s="159"/>
      <c r="Q90" s="159"/>
      <c r="R90" s="159"/>
      <c r="S90" s="159"/>
    </row>
    <row r="99" spans="2:23">
      <c r="B99" s="2"/>
      <c r="C99" s="2"/>
      <c r="D99" s="6"/>
      <c r="E99" s="144"/>
      <c r="F99" s="144"/>
      <c r="G99" s="144"/>
      <c r="H99" s="144"/>
      <c r="I99" s="144"/>
      <c r="J99" s="144"/>
      <c r="K99" s="144"/>
      <c r="L99" s="144"/>
      <c r="M99" s="144"/>
      <c r="N99" s="144"/>
      <c r="O99" s="144"/>
      <c r="P99" s="144"/>
      <c r="W99" s="2"/>
    </row>
    <row r="100" spans="2:23">
      <c r="B100" s="2"/>
      <c r="C100" s="2"/>
      <c r="D100" s="6"/>
      <c r="E100" s="144"/>
      <c r="F100" s="144"/>
      <c r="G100" s="144"/>
      <c r="H100" s="144"/>
      <c r="I100" s="144"/>
      <c r="J100" s="144"/>
      <c r="K100" s="144"/>
      <c r="L100" s="144"/>
      <c r="M100" s="144"/>
      <c r="N100" s="144"/>
      <c r="O100" s="144"/>
      <c r="P100" s="144"/>
      <c r="W100" s="2"/>
    </row>
    <row r="101" spans="2:23">
      <c r="B101" s="2"/>
      <c r="C101" s="2"/>
      <c r="D101" s="6"/>
      <c r="E101" s="144"/>
      <c r="F101" s="144"/>
      <c r="G101" s="144"/>
      <c r="H101" s="144"/>
      <c r="I101" s="144"/>
      <c r="J101" s="144"/>
      <c r="K101" s="144"/>
      <c r="L101" s="144"/>
      <c r="M101" s="144"/>
      <c r="N101" s="144"/>
      <c r="O101" s="144"/>
      <c r="P101" s="144"/>
      <c r="W101" s="2"/>
    </row>
    <row r="102" spans="2:23">
      <c r="B102" s="2"/>
      <c r="C102" s="2"/>
      <c r="D102" s="6"/>
      <c r="E102" s="144"/>
      <c r="F102" s="144"/>
      <c r="G102" s="144"/>
      <c r="H102" s="144"/>
      <c r="I102" s="144"/>
      <c r="J102" s="144"/>
      <c r="K102" s="144"/>
      <c r="L102" s="144"/>
      <c r="M102" s="144"/>
      <c r="N102" s="144"/>
      <c r="O102" s="144"/>
      <c r="P102" s="144"/>
      <c r="W102" s="2"/>
    </row>
    <row r="103" spans="2:23">
      <c r="B103" s="2"/>
      <c r="C103" s="2"/>
      <c r="D103" s="6"/>
      <c r="E103" s="144"/>
      <c r="F103" s="144"/>
      <c r="G103" s="144"/>
      <c r="H103" s="144"/>
      <c r="I103" s="144"/>
      <c r="J103" s="144"/>
      <c r="K103" s="144"/>
      <c r="L103" s="144"/>
      <c r="M103" s="144"/>
      <c r="N103" s="144"/>
      <c r="O103" s="144"/>
      <c r="P103" s="144"/>
      <c r="W103" s="2"/>
    </row>
    <row r="104" spans="2:23">
      <c r="B104" s="2"/>
      <c r="C104" s="2"/>
      <c r="D104" s="6"/>
      <c r="E104" s="145"/>
      <c r="F104" s="145"/>
      <c r="G104" s="145"/>
      <c r="H104" s="144"/>
      <c r="I104" s="144"/>
      <c r="J104" s="144"/>
      <c r="K104" s="144"/>
      <c r="L104" s="144"/>
      <c r="M104" s="144"/>
      <c r="N104" s="144"/>
      <c r="O104" s="144"/>
      <c r="P104" s="144"/>
      <c r="Q104" s="146"/>
      <c r="W104" s="2"/>
    </row>
    <row r="105" spans="2:23">
      <c r="B105" s="2"/>
      <c r="C105" s="2"/>
      <c r="D105" s="6"/>
      <c r="E105" s="144"/>
      <c r="F105" s="144"/>
      <c r="G105" s="144"/>
      <c r="H105" s="144"/>
      <c r="I105" s="144"/>
      <c r="J105" s="144"/>
      <c r="K105" s="144"/>
      <c r="L105" s="144"/>
      <c r="M105" s="144"/>
      <c r="N105" s="144"/>
      <c r="O105" s="144"/>
      <c r="P105" s="144"/>
      <c r="W105" s="2"/>
    </row>
    <row r="106" spans="2:23">
      <c r="B106" s="2"/>
      <c r="C106" s="2"/>
      <c r="D106" s="6"/>
      <c r="E106" s="144"/>
      <c r="F106" s="144"/>
      <c r="G106" s="144"/>
      <c r="H106" s="144"/>
      <c r="I106" s="144"/>
      <c r="J106" s="144"/>
      <c r="K106" s="144"/>
      <c r="L106" s="144"/>
      <c r="M106" s="144"/>
      <c r="N106" s="144"/>
      <c r="O106" s="144"/>
      <c r="P106" s="144"/>
      <c r="W106" s="2"/>
    </row>
    <row r="112" spans="2:23">
      <c r="D112" s="2"/>
    </row>
  </sheetData>
  <mergeCells count="21">
    <mergeCell ref="E12:E13"/>
    <mergeCell ref="F12:F13"/>
    <mergeCell ref="G12:G13"/>
    <mergeCell ref="H12:H13"/>
    <mergeCell ref="I12:I13"/>
    <mergeCell ref="B37:D37"/>
    <mergeCell ref="B42:D42"/>
    <mergeCell ref="B45:D45"/>
    <mergeCell ref="P12:P13"/>
    <mergeCell ref="Q12:Q13"/>
    <mergeCell ref="B17:D17"/>
    <mergeCell ref="B23:D23"/>
    <mergeCell ref="B26:D26"/>
    <mergeCell ref="B29:D29"/>
    <mergeCell ref="J12:J13"/>
    <mergeCell ref="K12:K13"/>
    <mergeCell ref="L12:L13"/>
    <mergeCell ref="M12:M13"/>
    <mergeCell ref="N12:N13"/>
    <mergeCell ref="O12:O13"/>
    <mergeCell ref="B12:D15"/>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opLeftCell="A10" zoomScale="90" zoomScaleNormal="90" workbookViewId="0">
      <selection activeCell="E41" sqref="E41"/>
    </sheetView>
  </sheetViews>
  <sheetFormatPr baseColWidth="10" defaultRowHeight="12.75"/>
  <cols>
    <col min="1" max="2" width="11.42578125" style="1"/>
    <col min="3" max="3" width="21" style="1" customWidth="1"/>
    <col min="4" max="4" width="35.5703125" style="1" customWidth="1"/>
    <col min="5" max="5" width="7.140625" style="1" customWidth="1"/>
    <col min="6" max="7" width="8.28515625" style="1" bestFit="1" customWidth="1"/>
    <col min="8" max="9" width="8.140625" style="268" bestFit="1" customWidth="1"/>
    <col min="10" max="10" width="6.5703125" style="268" customWidth="1"/>
    <col min="11" max="11" width="6.5703125" style="1" customWidth="1"/>
    <col min="12" max="14" width="6.42578125" style="268" customWidth="1"/>
    <col min="15" max="15" width="5.85546875" style="268" customWidth="1"/>
    <col min="16" max="16" width="7.28515625" style="1" customWidth="1"/>
    <col min="17" max="17" width="11.42578125" style="1" customWidth="1"/>
    <col min="18" max="18" width="9.42578125" style="1" customWidth="1"/>
    <col min="19" max="23" width="11.42578125" style="1"/>
  </cols>
  <sheetData>
    <row r="1" spans="1:23">
      <c r="D1" s="50"/>
      <c r="E1" s="50"/>
      <c r="F1" s="51"/>
      <c r="G1" s="52"/>
      <c r="H1" s="310"/>
      <c r="I1" s="310"/>
      <c r="J1" s="310"/>
      <c r="K1" s="52"/>
      <c r="L1" s="284"/>
      <c r="M1" s="295"/>
      <c r="N1" s="295"/>
      <c r="O1" s="295"/>
      <c r="P1" s="50"/>
      <c r="Q1" s="51"/>
    </row>
    <row r="2" spans="1:23">
      <c r="D2" s="50"/>
      <c r="E2" s="50"/>
      <c r="F2" s="51"/>
      <c r="G2" s="52"/>
      <c r="H2" s="310"/>
      <c r="I2" s="310"/>
      <c r="J2" s="310"/>
      <c r="K2" s="52"/>
      <c r="L2" s="284"/>
      <c r="M2" s="295"/>
      <c r="N2" s="295"/>
      <c r="O2" s="295"/>
      <c r="P2" s="50"/>
      <c r="Q2" s="51"/>
    </row>
    <row r="3" spans="1:23">
      <c r="D3" s="50"/>
      <c r="E3" s="50"/>
      <c r="F3" s="51"/>
      <c r="G3" s="52"/>
      <c r="H3" s="310"/>
      <c r="I3" s="310"/>
      <c r="J3" s="310"/>
      <c r="K3" s="52"/>
      <c r="L3" s="284"/>
      <c r="M3" s="295"/>
      <c r="N3" s="295"/>
      <c r="O3" s="295"/>
      <c r="P3" s="50"/>
      <c r="Q3" s="51"/>
    </row>
    <row r="4" spans="1:23">
      <c r="D4" s="50"/>
      <c r="E4" s="50"/>
      <c r="F4" s="51"/>
      <c r="G4" s="52"/>
      <c r="H4" s="310"/>
      <c r="I4" s="311"/>
      <c r="J4" s="311"/>
      <c r="K4" s="52"/>
      <c r="L4" s="284"/>
      <c r="M4" s="295"/>
      <c r="N4" s="295"/>
      <c r="O4" s="295"/>
      <c r="P4" s="50"/>
      <c r="Q4" s="51"/>
    </row>
    <row r="5" spans="1:23">
      <c r="D5" s="50"/>
      <c r="F5" s="51"/>
      <c r="G5" s="52"/>
      <c r="I5" s="312"/>
      <c r="J5" s="295"/>
      <c r="K5" s="52"/>
      <c r="L5" s="284"/>
      <c r="M5" s="295"/>
      <c r="N5" s="295"/>
      <c r="O5" s="295"/>
      <c r="P5" s="50"/>
      <c r="Q5" s="51"/>
    </row>
    <row r="6" spans="1:23">
      <c r="D6" s="50"/>
      <c r="E6" s="146"/>
      <c r="F6" s="51"/>
      <c r="G6" s="52"/>
      <c r="I6" s="310"/>
      <c r="J6" s="310"/>
      <c r="K6" s="52"/>
      <c r="L6" s="284"/>
      <c r="M6" s="295"/>
      <c r="N6" s="295"/>
      <c r="O6" s="295"/>
      <c r="P6" s="50"/>
      <c r="Q6" s="51"/>
    </row>
    <row r="7" spans="1:23" ht="14.25">
      <c r="C7" s="71"/>
      <c r="D7" s="50"/>
      <c r="E7" s="50"/>
      <c r="F7" s="50"/>
      <c r="G7" s="50"/>
      <c r="H7" s="313"/>
      <c r="I7" s="295"/>
      <c r="J7" s="295"/>
      <c r="K7" s="50"/>
      <c r="L7" s="295"/>
      <c r="M7" s="295"/>
      <c r="O7" s="295"/>
    </row>
    <row r="8" spans="1:23" ht="14.25">
      <c r="A8" s="437" t="s">
        <v>89</v>
      </c>
      <c r="B8" s="437"/>
      <c r="C8" s="437"/>
      <c r="D8" s="437"/>
      <c r="E8" s="437"/>
      <c r="F8" s="437"/>
      <c r="G8" s="437"/>
      <c r="H8" s="437"/>
      <c r="I8" s="437"/>
      <c r="J8" s="437"/>
      <c r="K8" s="437"/>
      <c r="L8" s="437"/>
      <c r="M8" s="437"/>
      <c r="N8" s="437"/>
      <c r="O8" s="437"/>
      <c r="P8" s="437"/>
      <c r="Q8" s="437"/>
    </row>
    <row r="9" spans="1:23">
      <c r="A9" s="436" t="s">
        <v>96</v>
      </c>
      <c r="B9" s="436"/>
      <c r="C9" s="436"/>
      <c r="D9" s="436"/>
      <c r="E9" s="436"/>
      <c r="F9" s="436"/>
      <c r="G9" s="436"/>
      <c r="H9" s="436"/>
      <c r="I9" s="436"/>
      <c r="J9" s="436"/>
      <c r="K9" s="436"/>
      <c r="L9" s="436"/>
      <c r="M9" s="436"/>
      <c r="N9" s="436"/>
      <c r="O9" s="436"/>
      <c r="P9" s="436"/>
      <c r="Q9" s="436"/>
    </row>
    <row r="10" spans="1:23">
      <c r="A10" s="436">
        <v>2024</v>
      </c>
      <c r="B10" s="436"/>
      <c r="C10" s="436"/>
      <c r="D10" s="436"/>
      <c r="E10" s="436"/>
      <c r="F10" s="436"/>
      <c r="G10" s="436"/>
      <c r="H10" s="436"/>
      <c r="I10" s="436"/>
      <c r="J10" s="436"/>
      <c r="K10" s="436"/>
      <c r="L10" s="436"/>
      <c r="M10" s="436"/>
      <c r="N10" s="436"/>
      <c r="O10" s="436"/>
      <c r="P10" s="436"/>
      <c r="Q10" s="436"/>
    </row>
    <row r="11" spans="1:23">
      <c r="A11" s="436" t="s">
        <v>97</v>
      </c>
      <c r="B11" s="436"/>
      <c r="C11" s="436"/>
      <c r="D11" s="436"/>
      <c r="E11" s="436"/>
      <c r="F11" s="436"/>
      <c r="G11" s="436"/>
      <c r="H11" s="436"/>
      <c r="I11" s="436"/>
      <c r="J11" s="436"/>
      <c r="K11" s="436"/>
      <c r="L11" s="436"/>
      <c r="M11" s="436"/>
      <c r="N11" s="436"/>
      <c r="O11" s="436"/>
      <c r="P11" s="436"/>
      <c r="Q11" s="436"/>
    </row>
    <row r="12" spans="1:23">
      <c r="A12" s="436" t="s">
        <v>98</v>
      </c>
      <c r="B12" s="436"/>
      <c r="C12" s="436"/>
      <c r="D12" s="436"/>
      <c r="E12" s="436"/>
      <c r="F12" s="436"/>
      <c r="G12" s="436"/>
      <c r="H12" s="436"/>
      <c r="I12" s="436"/>
      <c r="J12" s="436"/>
      <c r="K12" s="436"/>
      <c r="L12" s="436"/>
      <c r="M12" s="436"/>
      <c r="N12" s="436"/>
      <c r="O12" s="436"/>
      <c r="P12" s="436"/>
      <c r="Q12" s="436"/>
    </row>
    <row r="13" spans="1:23">
      <c r="A13" s="436" t="s">
        <v>100</v>
      </c>
      <c r="B13" s="436"/>
      <c r="C13" s="436"/>
      <c r="D13" s="436"/>
      <c r="E13" s="436"/>
      <c r="F13" s="436"/>
      <c r="G13" s="436"/>
      <c r="H13" s="436"/>
      <c r="I13" s="436"/>
      <c r="J13" s="436"/>
      <c r="K13" s="436"/>
      <c r="L13" s="436"/>
      <c r="M13" s="436"/>
      <c r="N13" s="436"/>
      <c r="O13" s="436"/>
      <c r="P13" s="436"/>
      <c r="Q13" s="436"/>
    </row>
    <row r="14" spans="1:23" ht="13.5" thickBot="1"/>
    <row r="15" spans="1:23" ht="12.75" customHeight="1">
      <c r="B15" s="396" t="s">
        <v>22</v>
      </c>
      <c r="C15" s="397"/>
      <c r="D15" s="398"/>
      <c r="E15" s="394" t="s">
        <v>21</v>
      </c>
      <c r="F15" s="394" t="s">
        <v>20</v>
      </c>
      <c r="G15" s="394" t="s">
        <v>19</v>
      </c>
      <c r="H15" s="434" t="s">
        <v>18</v>
      </c>
      <c r="I15" s="434" t="s">
        <v>17</v>
      </c>
      <c r="J15" s="434" t="s">
        <v>16</v>
      </c>
      <c r="K15" s="394" t="s">
        <v>15</v>
      </c>
      <c r="L15" s="434" t="s">
        <v>14</v>
      </c>
      <c r="M15" s="434" t="s">
        <v>13</v>
      </c>
      <c r="N15" s="434" t="s">
        <v>12</v>
      </c>
      <c r="O15" s="434" t="s">
        <v>11</v>
      </c>
      <c r="P15" s="384" t="s">
        <v>63</v>
      </c>
      <c r="Q15" s="389" t="s">
        <v>88</v>
      </c>
      <c r="W15" s="266"/>
    </row>
    <row r="16" spans="1:23">
      <c r="B16" s="399"/>
      <c r="C16" s="400"/>
      <c r="D16" s="401"/>
      <c r="E16" s="395"/>
      <c r="F16" s="395"/>
      <c r="G16" s="395"/>
      <c r="H16" s="435"/>
      <c r="I16" s="435"/>
      <c r="J16" s="435"/>
      <c r="K16" s="395"/>
      <c r="L16" s="435"/>
      <c r="M16" s="435"/>
      <c r="N16" s="435"/>
      <c r="O16" s="435"/>
      <c r="P16" s="385"/>
      <c r="Q16" s="390"/>
      <c r="W16" s="267"/>
    </row>
    <row r="17" spans="2:23" ht="14.25">
      <c r="B17" s="399"/>
      <c r="C17" s="400"/>
      <c r="D17" s="401"/>
      <c r="E17" s="44" t="s">
        <v>9</v>
      </c>
      <c r="F17" s="43"/>
      <c r="G17" s="43"/>
      <c r="H17" s="306"/>
      <c r="I17" s="306"/>
      <c r="J17" s="306"/>
      <c r="K17" s="43"/>
      <c r="L17" s="306"/>
      <c r="M17" s="306"/>
      <c r="N17" s="306"/>
      <c r="O17" s="306"/>
      <c r="P17" s="333"/>
      <c r="Q17" s="48"/>
      <c r="W17" s="267"/>
    </row>
    <row r="18" spans="2:23" ht="15">
      <c r="B18" s="402"/>
      <c r="C18" s="403"/>
      <c r="D18" s="404"/>
      <c r="E18" s="49" t="s">
        <v>24</v>
      </c>
      <c r="F18" s="43"/>
      <c r="G18" s="43"/>
      <c r="H18" s="306"/>
      <c r="I18" s="306"/>
      <c r="J18" s="306"/>
      <c r="K18" s="43"/>
      <c r="L18" s="306"/>
      <c r="M18" s="306"/>
      <c r="N18" s="306"/>
      <c r="O18" s="306"/>
      <c r="P18" s="334"/>
      <c r="Q18" s="42"/>
      <c r="W18" s="267"/>
    </row>
    <row r="19" spans="2:23">
      <c r="B19" s="338"/>
      <c r="C19" s="339"/>
      <c r="D19" s="340"/>
      <c r="E19" s="37"/>
      <c r="F19" s="36"/>
      <c r="G19" s="36"/>
      <c r="H19" s="307"/>
      <c r="I19" s="307"/>
      <c r="J19" s="307"/>
      <c r="K19" s="36"/>
      <c r="L19" s="307"/>
      <c r="M19" s="307"/>
      <c r="N19" s="307"/>
      <c r="O19" s="307"/>
      <c r="P19" s="36"/>
      <c r="Q19" s="38"/>
      <c r="W19" s="255"/>
    </row>
    <row r="20" spans="2:23" ht="15.75">
      <c r="B20" s="381" t="s">
        <v>94</v>
      </c>
      <c r="C20" s="382"/>
      <c r="D20" s="383"/>
      <c r="E20" s="37"/>
      <c r="F20" s="36"/>
      <c r="G20" s="36"/>
      <c r="H20" s="307"/>
      <c r="I20" s="307"/>
      <c r="J20" s="307"/>
      <c r="K20" s="36"/>
      <c r="L20" s="307"/>
      <c r="M20" s="307"/>
      <c r="N20" s="307"/>
      <c r="O20" s="307"/>
      <c r="P20" s="36"/>
      <c r="Q20" s="35"/>
      <c r="W20" s="256"/>
    </row>
    <row r="21" spans="2:23">
      <c r="B21" s="8"/>
      <c r="C21" s="17"/>
      <c r="D21" s="7"/>
      <c r="E21" s="2"/>
      <c r="F21" s="2"/>
      <c r="G21" s="2"/>
      <c r="H21" s="144"/>
      <c r="I21" s="144"/>
      <c r="J21" s="144"/>
      <c r="K21" s="2"/>
      <c r="L21" s="144"/>
      <c r="M21" s="144"/>
      <c r="N21" s="144"/>
      <c r="O21" s="144"/>
      <c r="P21" s="2"/>
      <c r="Q21" s="34"/>
      <c r="W21" s="257"/>
    </row>
    <row r="22" spans="2:23">
      <c r="B22" s="8" t="s">
        <v>7</v>
      </c>
      <c r="C22" s="2" t="s">
        <v>64</v>
      </c>
      <c r="D22" s="33"/>
      <c r="F22" s="2"/>
      <c r="G22" s="2"/>
      <c r="H22" s="2"/>
      <c r="I22" s="2"/>
      <c r="J22" s="2"/>
      <c r="K22" s="2"/>
      <c r="L22" s="2"/>
      <c r="M22" s="2"/>
      <c r="N22" s="2"/>
      <c r="O22" s="2"/>
      <c r="P22" s="2"/>
      <c r="Q22" s="326"/>
      <c r="W22" s="257"/>
    </row>
    <row r="23" spans="2:23">
      <c r="B23" s="32" t="s">
        <v>65</v>
      </c>
      <c r="C23" s="29"/>
      <c r="D23" s="28"/>
      <c r="E23" s="67">
        <v>57.381999999999998</v>
      </c>
      <c r="F23" s="67">
        <v>56.195999999999998</v>
      </c>
      <c r="G23" s="67">
        <v>59.69</v>
      </c>
      <c r="H23" s="67">
        <v>66.795000000000002</v>
      </c>
      <c r="I23" s="67">
        <v>57.25</v>
      </c>
      <c r="J23" s="67">
        <v>56.697000000000003</v>
      </c>
      <c r="K23" s="67">
        <v>59.405000000000001</v>
      </c>
      <c r="L23" s="67">
        <v>52.32</v>
      </c>
      <c r="M23" s="67">
        <v>46.95</v>
      </c>
      <c r="N23" s="67">
        <v>55.173000000000002</v>
      </c>
      <c r="O23" s="67">
        <v>54.265000000000001</v>
      </c>
      <c r="P23" s="67">
        <v>67.286000000000001</v>
      </c>
      <c r="Q23" s="327">
        <v>689.40899999999988</v>
      </c>
      <c r="T23" s="268"/>
      <c r="W23" s="258"/>
    </row>
    <row r="24" spans="2:23">
      <c r="B24" s="30" t="s">
        <v>27</v>
      </c>
      <c r="C24" s="29"/>
      <c r="D24" s="28"/>
      <c r="E24" s="63">
        <v>38.381999999999998</v>
      </c>
      <c r="F24" s="63">
        <v>37.512</v>
      </c>
      <c r="G24" s="63">
        <v>38.805</v>
      </c>
      <c r="H24" s="63">
        <v>44.523000000000003</v>
      </c>
      <c r="I24" s="63">
        <v>36.927</v>
      </c>
      <c r="J24" s="63">
        <v>38.905000000000001</v>
      </c>
      <c r="K24" s="63">
        <v>43.283999999999999</v>
      </c>
      <c r="L24" s="63">
        <v>35.572000000000003</v>
      </c>
      <c r="M24" s="63">
        <v>30.06</v>
      </c>
      <c r="N24" s="63">
        <v>38.457999999999998</v>
      </c>
      <c r="O24" s="63">
        <v>39.786000000000001</v>
      </c>
      <c r="P24" s="63">
        <v>36.533999999999999</v>
      </c>
      <c r="Q24" s="328">
        <v>458.74799999999999</v>
      </c>
      <c r="T24" s="268"/>
      <c r="W24" s="259"/>
    </row>
    <row r="25" spans="2:23">
      <c r="B25" s="8"/>
      <c r="C25" s="2"/>
      <c r="D25" s="7"/>
      <c r="E25" s="63"/>
      <c r="F25" s="2"/>
      <c r="G25" s="67"/>
      <c r="H25" s="2"/>
      <c r="I25" s="2"/>
      <c r="J25" s="2"/>
      <c r="K25" s="2"/>
      <c r="L25" s="2"/>
      <c r="M25" s="2"/>
      <c r="N25" s="2"/>
      <c r="O25" s="2"/>
      <c r="P25" s="2"/>
      <c r="Q25" s="328"/>
      <c r="T25" s="268"/>
      <c r="W25" s="257"/>
    </row>
    <row r="26" spans="2:23">
      <c r="B26" s="391" t="s">
        <v>6</v>
      </c>
      <c r="C26" s="392"/>
      <c r="D26" s="393"/>
      <c r="E26" s="67">
        <v>29.012</v>
      </c>
      <c r="F26" s="67">
        <v>30.207000000000001</v>
      </c>
      <c r="G26" s="67">
        <v>27.632000000000001</v>
      </c>
      <c r="H26" s="67">
        <v>25.422000000000001</v>
      </c>
      <c r="I26" s="67">
        <v>25.434999999999999</v>
      </c>
      <c r="J26" s="67">
        <v>29.760999999999999</v>
      </c>
      <c r="K26" s="67">
        <v>29.794</v>
      </c>
      <c r="L26" s="67">
        <v>28.722999999999999</v>
      </c>
      <c r="M26" s="67">
        <v>25.276</v>
      </c>
      <c r="N26" s="67">
        <v>31.702999999999999</v>
      </c>
      <c r="O26" s="67">
        <v>30.347000000000001</v>
      </c>
      <c r="P26" s="67">
        <v>23.35</v>
      </c>
      <c r="Q26" s="327">
        <v>336.66199999999998</v>
      </c>
      <c r="T26" s="268"/>
      <c r="U26" s="268"/>
      <c r="V26" s="268"/>
      <c r="W26" s="260"/>
    </row>
    <row r="27" spans="2:23">
      <c r="B27" s="18" t="s">
        <v>27</v>
      </c>
      <c r="C27" s="17"/>
      <c r="D27" s="16"/>
      <c r="E27" s="63">
        <v>21.001000000000001</v>
      </c>
      <c r="F27" s="63">
        <v>22.175999999999998</v>
      </c>
      <c r="G27" s="63">
        <v>20.684000000000001</v>
      </c>
      <c r="H27" s="63">
        <v>18.259</v>
      </c>
      <c r="I27" s="63">
        <v>18.425999999999998</v>
      </c>
      <c r="J27" s="63">
        <v>22.359000000000002</v>
      </c>
      <c r="K27" s="63">
        <v>21.398</v>
      </c>
      <c r="L27" s="63">
        <v>19.899999999999999</v>
      </c>
      <c r="M27" s="63">
        <v>18.241</v>
      </c>
      <c r="N27" s="63">
        <v>22.314</v>
      </c>
      <c r="O27" s="63">
        <v>20.846</v>
      </c>
      <c r="P27" s="63">
        <v>15.923</v>
      </c>
      <c r="Q27" s="328">
        <v>241.52700000000002</v>
      </c>
      <c r="T27" s="268"/>
      <c r="W27" s="261"/>
    </row>
    <row r="28" spans="2:23">
      <c r="B28" s="18"/>
      <c r="C28" s="17"/>
      <c r="D28" s="16"/>
      <c r="E28" s="295"/>
      <c r="F28" s="2"/>
      <c r="G28" s="2"/>
      <c r="H28" s="2"/>
      <c r="I28" s="2"/>
      <c r="J28" s="2"/>
      <c r="K28" s="2"/>
      <c r="L28" s="2"/>
      <c r="M28" s="2"/>
      <c r="N28" s="2"/>
      <c r="O28" s="2"/>
      <c r="P28" s="2"/>
      <c r="Q28" s="329"/>
      <c r="T28" s="268"/>
      <c r="W28" s="261"/>
    </row>
    <row r="29" spans="2:23" ht="13.5">
      <c r="B29" s="386" t="s">
        <v>1</v>
      </c>
      <c r="C29" s="387"/>
      <c r="D29" s="388"/>
      <c r="E29" s="65">
        <v>83.460999999999999</v>
      </c>
      <c r="F29" s="65">
        <v>78.587999999999994</v>
      </c>
      <c r="G29" s="65">
        <v>68.995000000000005</v>
      </c>
      <c r="H29" s="65">
        <v>72.325000000000003</v>
      </c>
      <c r="I29" s="65">
        <v>75.152000000000001</v>
      </c>
      <c r="J29" s="65">
        <v>65.539000000000001</v>
      </c>
      <c r="K29" s="65">
        <v>79.546999999999997</v>
      </c>
      <c r="L29" s="65">
        <v>69.59</v>
      </c>
      <c r="M29" s="65">
        <v>62.33</v>
      </c>
      <c r="N29" s="65">
        <v>79.572000000000003</v>
      </c>
      <c r="O29" s="65">
        <v>65.471999999999994</v>
      </c>
      <c r="P29" s="65">
        <v>79.766999999999996</v>
      </c>
      <c r="Q29" s="335">
        <v>880.33799999999997</v>
      </c>
      <c r="T29" s="268"/>
      <c r="W29" s="262"/>
    </row>
    <row r="30" spans="2:23">
      <c r="B30" s="25" t="s">
        <v>27</v>
      </c>
      <c r="C30" s="2"/>
      <c r="D30" s="7"/>
      <c r="E30" s="155">
        <v>47.66</v>
      </c>
      <c r="F30" s="155">
        <v>42.844000000000001</v>
      </c>
      <c r="G30" s="155">
        <v>40.195999999999998</v>
      </c>
      <c r="H30" s="155">
        <v>38.670999999999999</v>
      </c>
      <c r="I30" s="155">
        <v>43.255000000000003</v>
      </c>
      <c r="J30" s="155">
        <v>34.011000000000003</v>
      </c>
      <c r="K30" s="155">
        <v>50.204999999999998</v>
      </c>
      <c r="L30" s="155">
        <v>37.323</v>
      </c>
      <c r="M30" s="155">
        <v>30.669</v>
      </c>
      <c r="N30" s="155">
        <v>43.161000000000001</v>
      </c>
      <c r="O30" s="155">
        <v>34.503</v>
      </c>
      <c r="P30" s="341">
        <v>33.845999999999997</v>
      </c>
      <c r="Q30" s="324">
        <v>476.34399999999994</v>
      </c>
      <c r="T30" s="268"/>
      <c r="W30" s="263"/>
    </row>
    <row r="31" spans="2:23" ht="13.5" thickBot="1">
      <c r="B31" s="5"/>
      <c r="C31" s="3"/>
      <c r="D31" s="4"/>
      <c r="E31" s="3"/>
      <c r="F31" s="3"/>
      <c r="G31" s="3"/>
      <c r="H31" s="308"/>
      <c r="I31" s="308"/>
      <c r="J31" s="308"/>
      <c r="K31" s="3"/>
      <c r="L31" s="3"/>
      <c r="M31" s="308"/>
      <c r="N31" s="308"/>
      <c r="O31" s="308"/>
      <c r="P31" s="3"/>
      <c r="Q31" s="54"/>
      <c r="W31" s="257"/>
    </row>
    <row r="32" spans="2:23">
      <c r="B32" s="2"/>
      <c r="C32" s="2"/>
      <c r="D32" s="2"/>
      <c r="E32" s="2"/>
      <c r="F32" s="2"/>
      <c r="G32" s="2"/>
      <c r="H32" s="144"/>
      <c r="I32" s="144"/>
      <c r="J32" s="144"/>
      <c r="K32" s="2"/>
      <c r="L32" s="144"/>
      <c r="M32" s="144"/>
      <c r="N32" s="144"/>
      <c r="O32" s="144"/>
      <c r="P32" s="2"/>
      <c r="Q32" s="2"/>
      <c r="W32" s="2"/>
    </row>
    <row r="33" spans="1:23">
      <c r="B33" s="2"/>
      <c r="C33" s="2"/>
      <c r="D33" s="2"/>
      <c r="E33" s="2"/>
      <c r="F33" s="2"/>
      <c r="G33" s="2"/>
      <c r="H33" s="144"/>
      <c r="I33" s="144"/>
      <c r="J33" s="144"/>
      <c r="K33" s="2"/>
      <c r="L33" s="144"/>
      <c r="M33" s="144"/>
      <c r="N33" s="144"/>
      <c r="O33" s="144"/>
      <c r="P33" s="2"/>
      <c r="Q33" s="61" t="s">
        <v>95</v>
      </c>
      <c r="W33" s="2"/>
    </row>
    <row r="34" spans="1:23">
      <c r="B34" s="2"/>
      <c r="C34" s="2"/>
      <c r="D34" s="2"/>
      <c r="E34" s="2"/>
      <c r="F34" s="2"/>
      <c r="G34" s="2"/>
      <c r="H34" s="144"/>
      <c r="I34" s="144"/>
      <c r="J34" s="144"/>
      <c r="K34" s="2"/>
      <c r="L34" s="144"/>
      <c r="M34" s="144"/>
      <c r="N34" s="144"/>
      <c r="O34" s="144"/>
      <c r="P34" s="2"/>
      <c r="Q34" s="60" t="s">
        <v>99</v>
      </c>
      <c r="W34" s="2"/>
    </row>
    <row r="35" spans="1:23">
      <c r="B35" s="158"/>
      <c r="C35" s="248"/>
      <c r="D35" s="248"/>
      <c r="E35" s="248"/>
      <c r="F35" s="248"/>
      <c r="G35" s="248"/>
      <c r="H35" s="250"/>
      <c r="I35" s="250"/>
      <c r="J35" s="250"/>
      <c r="K35" s="248"/>
      <c r="L35" s="250"/>
      <c r="M35" s="250"/>
      <c r="N35" s="250"/>
      <c r="O35" s="250"/>
      <c r="P35" s="248"/>
      <c r="Q35" s="282"/>
      <c r="R35" s="282"/>
      <c r="W35" s="2"/>
    </row>
    <row r="36" spans="1:23">
      <c r="A36" s="159"/>
      <c r="B36" s="158"/>
      <c r="C36" s="158"/>
      <c r="D36" s="158"/>
      <c r="E36" s="158"/>
      <c r="F36" s="158"/>
      <c r="G36" s="158"/>
      <c r="H36" s="336"/>
      <c r="I36" s="336"/>
      <c r="J36" s="336"/>
      <c r="K36" s="158"/>
      <c r="L36" s="336"/>
      <c r="M36" s="336"/>
      <c r="N36" s="336"/>
      <c r="O36" s="336"/>
      <c r="P36" s="158"/>
      <c r="Q36" s="158"/>
      <c r="R36" s="159"/>
      <c r="S36" s="159"/>
      <c r="T36" s="159"/>
      <c r="W36" s="2"/>
    </row>
    <row r="37" spans="1:23">
      <c r="A37" s="159"/>
      <c r="B37" s="158"/>
      <c r="C37" s="158"/>
      <c r="D37" s="248"/>
      <c r="E37" s="248"/>
      <c r="F37" s="248"/>
      <c r="G37" s="248"/>
      <c r="H37" s="250"/>
      <c r="I37" s="250"/>
      <c r="J37" s="250"/>
      <c r="K37" s="248"/>
      <c r="L37" s="250"/>
      <c r="M37" s="250"/>
      <c r="N37" s="250"/>
      <c r="O37" s="250"/>
      <c r="P37" s="248"/>
      <c r="Q37" s="158"/>
      <c r="R37" s="159"/>
      <c r="S37" s="159"/>
      <c r="T37" s="159"/>
      <c r="W37" s="2"/>
    </row>
    <row r="38" spans="1:23">
      <c r="A38" s="282"/>
      <c r="B38" s="248"/>
      <c r="C38" s="158"/>
      <c r="D38" s="158"/>
      <c r="E38" s="158"/>
      <c r="F38" s="158"/>
      <c r="G38" s="158"/>
      <c r="H38" s="336"/>
      <c r="I38" s="336"/>
      <c r="J38" s="336"/>
      <c r="K38" s="158"/>
      <c r="L38" s="336"/>
      <c r="M38" s="336"/>
      <c r="N38" s="336"/>
      <c r="O38" s="336"/>
      <c r="P38" s="158"/>
      <c r="Q38" s="158"/>
      <c r="R38" s="159"/>
      <c r="S38" s="282"/>
      <c r="T38" s="159"/>
      <c r="W38" s="2"/>
    </row>
    <row r="39" spans="1:23">
      <c r="A39" s="282"/>
      <c r="B39" s="248"/>
      <c r="C39" s="158"/>
      <c r="D39" s="271"/>
      <c r="E39" s="271"/>
      <c r="F39" s="271"/>
      <c r="G39" s="271"/>
      <c r="H39" s="349"/>
      <c r="I39" s="349"/>
      <c r="J39" s="349"/>
      <c r="K39" s="271"/>
      <c r="L39" s="349"/>
      <c r="M39" s="349"/>
      <c r="N39" s="349"/>
      <c r="O39" s="349"/>
      <c r="P39" s="271"/>
      <c r="Q39" s="271"/>
      <c r="R39" s="159"/>
      <c r="S39" s="282"/>
      <c r="T39" s="159"/>
      <c r="W39" s="248"/>
    </row>
    <row r="40" spans="1:23">
      <c r="A40" s="282"/>
      <c r="B40" s="248"/>
      <c r="C40" s="158"/>
      <c r="D40" s="271"/>
      <c r="E40" s="271"/>
      <c r="F40" s="271"/>
      <c r="G40" s="271"/>
      <c r="H40" s="349"/>
      <c r="I40" s="349"/>
      <c r="J40" s="349"/>
      <c r="K40" s="271"/>
      <c r="L40" s="349"/>
      <c r="M40" s="349"/>
      <c r="N40" s="349"/>
      <c r="O40" s="349"/>
      <c r="P40" s="271"/>
      <c r="Q40" s="271"/>
      <c r="R40" s="159"/>
      <c r="S40" s="282"/>
      <c r="T40" s="159"/>
      <c r="W40" s="248"/>
    </row>
    <row r="41" spans="1:23">
      <c r="A41" s="282"/>
      <c r="B41" s="248" t="s">
        <v>90</v>
      </c>
      <c r="C41" s="158"/>
      <c r="D41" s="350">
        <v>2024</v>
      </c>
      <c r="E41" s="349">
        <f>IF(E23+E26+E29=0,"",E23+E26+E29)</f>
        <v>169.85500000000002</v>
      </c>
      <c r="F41" s="349">
        <f t="shared" ref="F41:P41" si="0">IF(F23+F26+F29=0,"",F23+F26+F29)</f>
        <v>164.99099999999999</v>
      </c>
      <c r="G41" s="349">
        <f t="shared" si="0"/>
        <v>156.31700000000001</v>
      </c>
      <c r="H41" s="349">
        <f t="shared" si="0"/>
        <v>164.542</v>
      </c>
      <c r="I41" s="349">
        <f t="shared" si="0"/>
        <v>157.83699999999999</v>
      </c>
      <c r="J41" s="349">
        <f t="shared" si="0"/>
        <v>151.99700000000001</v>
      </c>
      <c r="K41" s="349">
        <f t="shared" si="0"/>
        <v>168.74599999999998</v>
      </c>
      <c r="L41" s="349">
        <f t="shared" si="0"/>
        <v>150.63300000000001</v>
      </c>
      <c r="M41" s="349">
        <f t="shared" si="0"/>
        <v>134.55599999999998</v>
      </c>
      <c r="N41" s="349">
        <f t="shared" si="0"/>
        <v>166.44800000000001</v>
      </c>
      <c r="O41" s="349">
        <f t="shared" si="0"/>
        <v>150.084</v>
      </c>
      <c r="P41" s="349">
        <f t="shared" si="0"/>
        <v>170.40299999999999</v>
      </c>
      <c r="Q41" s="271"/>
      <c r="R41" s="159"/>
      <c r="S41" s="282"/>
      <c r="T41" s="159"/>
      <c r="W41" s="248"/>
    </row>
    <row r="42" spans="1:23">
      <c r="A42" s="282"/>
      <c r="B42" s="248" t="s">
        <v>83</v>
      </c>
      <c r="C42" s="158"/>
      <c r="D42" s="350">
        <v>2023</v>
      </c>
      <c r="E42" s="349">
        <f>'KJ 2023'!E20+'KJ 2023'!E23+'KJ 2023'!E26</f>
        <v>167.92399999999998</v>
      </c>
      <c r="F42" s="349">
        <f>'KJ 2023'!F20+'KJ 2023'!F23+'KJ 2023'!F26</f>
        <v>178.78500000000003</v>
      </c>
      <c r="G42" s="349">
        <f>'KJ 2023'!G20+'KJ 2023'!G23+'KJ 2023'!G26</f>
        <v>186.965</v>
      </c>
      <c r="H42" s="349">
        <f>'KJ 2023'!H20+'KJ 2023'!H23+'KJ 2023'!H26</f>
        <v>169.03399999999999</v>
      </c>
      <c r="I42" s="349">
        <f>'KJ 2023'!I20+'KJ 2023'!I23+'KJ 2023'!I26</f>
        <v>198.91500000000002</v>
      </c>
      <c r="J42" s="349">
        <f>'KJ 2023'!J20+'KJ 2023'!J23+'KJ 2023'!J26</f>
        <v>203.29899999999998</v>
      </c>
      <c r="K42" s="349">
        <f>'KJ 2023'!K20+'KJ 2023'!K23+'KJ 2023'!K26</f>
        <v>180.851</v>
      </c>
      <c r="L42" s="349">
        <f>'KJ 2023'!L20+'KJ 2023'!L23+'KJ 2023'!L26</f>
        <v>151.06900000000002</v>
      </c>
      <c r="M42" s="349">
        <f>'KJ 2023'!M20+'KJ 2023'!M23+'KJ 2023'!M26</f>
        <v>156.511</v>
      </c>
      <c r="N42" s="349">
        <f>'KJ 2023'!N20+'KJ 2023'!N23+'KJ 2023'!N26</f>
        <v>179.03100000000001</v>
      </c>
      <c r="O42" s="349">
        <f>'KJ 2023'!O20+'KJ 2023'!O23+'KJ 2023'!O26</f>
        <v>171.33100000000002</v>
      </c>
      <c r="P42" s="349">
        <f>'KJ 2023'!P20+'KJ 2023'!P23+'KJ 2023'!P26</f>
        <v>172.05599999999998</v>
      </c>
      <c r="Q42" s="271"/>
      <c r="R42" s="159"/>
      <c r="S42" s="282"/>
      <c r="T42" s="159"/>
      <c r="W42" s="248"/>
    </row>
    <row r="43" spans="1:23">
      <c r="A43" s="282"/>
      <c r="B43" s="248" t="s">
        <v>91</v>
      </c>
      <c r="C43" s="158"/>
      <c r="D43" s="350">
        <v>2024</v>
      </c>
      <c r="E43" s="349" t="e">
        <f>IF(#REF!=0,"",#REF!)</f>
        <v>#REF!</v>
      </c>
      <c r="F43" s="349" t="e">
        <f>IF(#REF!=0,"",#REF!)</f>
        <v>#REF!</v>
      </c>
      <c r="G43" s="349" t="e">
        <f>IF(#REF!=0,"",#REF!)</f>
        <v>#REF!</v>
      </c>
      <c r="H43" s="349" t="e">
        <f>IF(#REF!=0,"",#REF!)</f>
        <v>#REF!</v>
      </c>
      <c r="I43" s="349" t="e">
        <f>IF(#REF!=0,"",#REF!)</f>
        <v>#REF!</v>
      </c>
      <c r="J43" s="349" t="e">
        <f>IF(#REF!=0,"",#REF!)</f>
        <v>#REF!</v>
      </c>
      <c r="K43" s="349" t="e">
        <f>IF(#REF!=0,"",#REF!)</f>
        <v>#REF!</v>
      </c>
      <c r="L43" s="349" t="e">
        <f>IF(#REF!=0,"",#REF!)</f>
        <v>#REF!</v>
      </c>
      <c r="M43" s="349" t="e">
        <f>IF(#REF!=0,"",#REF!)</f>
        <v>#REF!</v>
      </c>
      <c r="N43" s="349" t="e">
        <f>IF(#REF!=0,"",#REF!)</f>
        <v>#REF!</v>
      </c>
      <c r="O43" s="349" t="e">
        <f>IF(#REF!=0,"",#REF!)</f>
        <v>#REF!</v>
      </c>
      <c r="P43" s="349" t="e">
        <f>IF(#REF!=0,"",#REF!)</f>
        <v>#REF!</v>
      </c>
      <c r="Q43" s="271"/>
      <c r="R43" s="159"/>
      <c r="S43" s="282"/>
      <c r="T43" s="159"/>
      <c r="W43" s="248"/>
    </row>
    <row r="44" spans="1:23">
      <c r="A44" s="282"/>
      <c r="B44" s="248" t="s">
        <v>84</v>
      </c>
      <c r="C44" s="158"/>
      <c r="D44" s="350">
        <v>2023</v>
      </c>
      <c r="E44" s="349" t="str">
        <f>'KJ 2023'!E31</f>
        <v>.</v>
      </c>
      <c r="F44" s="349" t="str">
        <f>'KJ 2023'!F31</f>
        <v>.</v>
      </c>
      <c r="G44" s="349" t="str">
        <f>'KJ 2023'!G31</f>
        <v>.</v>
      </c>
      <c r="H44" s="349" t="str">
        <f>'KJ 2023'!H31</f>
        <v>.</v>
      </c>
      <c r="I44" s="349" t="str">
        <f>'KJ 2023'!I31</f>
        <v>.</v>
      </c>
      <c r="J44" s="349" t="str">
        <f>'KJ 2023'!J31</f>
        <v>.</v>
      </c>
      <c r="K44" s="349" t="str">
        <f>'KJ 2023'!K31</f>
        <v>.</v>
      </c>
      <c r="L44" s="349" t="str">
        <f>'KJ 2023'!L31</f>
        <v>.</v>
      </c>
      <c r="M44" s="349" t="str">
        <f>'KJ 2023'!M31</f>
        <v>.</v>
      </c>
      <c r="N44" s="349" t="str">
        <f>'KJ 2023'!N31</f>
        <v>.</v>
      </c>
      <c r="O44" s="349" t="str">
        <f>'KJ 2023'!O31</f>
        <v>.</v>
      </c>
      <c r="P44" s="349" t="str">
        <f>'KJ 2023'!P31</f>
        <v>.</v>
      </c>
      <c r="Q44" s="271"/>
      <c r="R44" s="159"/>
      <c r="S44" s="282"/>
      <c r="T44" s="159"/>
      <c r="W44" s="248"/>
    </row>
    <row r="45" spans="1:23">
      <c r="A45" s="282"/>
      <c r="B45" s="248" t="s">
        <v>92</v>
      </c>
      <c r="C45" s="158"/>
      <c r="D45" s="350">
        <v>2024</v>
      </c>
      <c r="E45" s="349" t="s">
        <v>0</v>
      </c>
      <c r="F45" s="349" t="s">
        <v>0</v>
      </c>
      <c r="G45" s="349" t="s">
        <v>0</v>
      </c>
      <c r="H45" s="349" t="s">
        <v>0</v>
      </c>
      <c r="I45" s="349" t="s">
        <v>0</v>
      </c>
      <c r="J45" s="349" t="s">
        <v>0</v>
      </c>
      <c r="K45" s="349" t="s">
        <v>0</v>
      </c>
      <c r="L45" s="349" t="s">
        <v>0</v>
      </c>
      <c r="M45" s="349" t="s">
        <v>0</v>
      </c>
      <c r="N45" s="349" t="s">
        <v>0</v>
      </c>
      <c r="O45" s="349" t="s">
        <v>0</v>
      </c>
      <c r="P45" s="349" t="s">
        <v>0</v>
      </c>
      <c r="Q45" s="271"/>
      <c r="R45" s="159"/>
      <c r="S45" s="282"/>
      <c r="T45" s="159"/>
      <c r="W45" s="248"/>
    </row>
    <row r="46" spans="1:23">
      <c r="A46" s="282"/>
      <c r="B46" s="248" t="s">
        <v>85</v>
      </c>
      <c r="C46" s="158"/>
      <c r="D46" s="350">
        <v>2023</v>
      </c>
      <c r="E46" s="349" t="s">
        <v>0</v>
      </c>
      <c r="F46" s="349" t="s">
        <v>0</v>
      </c>
      <c r="G46" s="349" t="s">
        <v>0</v>
      </c>
      <c r="H46" s="349" t="s">
        <v>0</v>
      </c>
      <c r="I46" s="349" t="s">
        <v>0</v>
      </c>
      <c r="J46" s="349" t="s">
        <v>0</v>
      </c>
      <c r="K46" s="349" t="s">
        <v>0</v>
      </c>
      <c r="L46" s="349" t="s">
        <v>0</v>
      </c>
      <c r="M46" s="349" t="s">
        <v>0</v>
      </c>
      <c r="N46" s="349" t="s">
        <v>0</v>
      </c>
      <c r="O46" s="349" t="s">
        <v>0</v>
      </c>
      <c r="P46" s="349" t="s">
        <v>0</v>
      </c>
      <c r="Q46" s="271"/>
      <c r="R46" s="159"/>
      <c r="S46" s="282"/>
      <c r="T46" s="159"/>
      <c r="W46" s="248"/>
    </row>
    <row r="47" spans="1:23">
      <c r="A47" s="282"/>
      <c r="B47" s="248" t="s">
        <v>93</v>
      </c>
      <c r="C47" s="158"/>
      <c r="D47" s="350">
        <v>2024</v>
      </c>
      <c r="E47" s="349" t="e">
        <f>IF(#REF!=0,"",#REF!)</f>
        <v>#REF!</v>
      </c>
      <c r="F47" s="349" t="e">
        <f>IF(#REF!=0,"",#REF!)</f>
        <v>#REF!</v>
      </c>
      <c r="G47" s="349" t="e">
        <f>IF(#REF!=0,"",#REF!)</f>
        <v>#REF!</v>
      </c>
      <c r="H47" s="349" t="e">
        <f>IF(#REF!=0,"",#REF!)</f>
        <v>#REF!</v>
      </c>
      <c r="I47" s="349" t="e">
        <f>IF(#REF!=0,"",#REF!)</f>
        <v>#REF!</v>
      </c>
      <c r="J47" s="349" t="e">
        <f>IF(#REF!=0,"",#REF!)</f>
        <v>#REF!</v>
      </c>
      <c r="K47" s="349" t="e">
        <f>IF(#REF!=0,"",#REF!)</f>
        <v>#REF!</v>
      </c>
      <c r="L47" s="349" t="e">
        <f>IF(#REF!=0,"",#REF!)</f>
        <v>#REF!</v>
      </c>
      <c r="M47" s="349" t="e">
        <f>IF(#REF!=0,"",#REF!)</f>
        <v>#REF!</v>
      </c>
      <c r="N47" s="349" t="e">
        <f>IF(#REF!=0,"",#REF!)</f>
        <v>#REF!</v>
      </c>
      <c r="O47" s="349" t="e">
        <f>IF(#REF!=0,"",#REF!)</f>
        <v>#REF!</v>
      </c>
      <c r="P47" s="349" t="e">
        <f>IF(#REF!=0,"",#REF!)</f>
        <v>#REF!</v>
      </c>
      <c r="Q47" s="271"/>
      <c r="R47" s="159"/>
      <c r="S47" s="282"/>
      <c r="T47" s="159"/>
      <c r="W47" s="248"/>
    </row>
    <row r="48" spans="1:23">
      <c r="A48" s="282"/>
      <c r="B48" s="248" t="s">
        <v>86</v>
      </c>
      <c r="C48" s="158"/>
      <c r="D48" s="350">
        <v>2023</v>
      </c>
      <c r="E48" s="349" t="str">
        <f>'KJ 2023'!E47</f>
        <v>.</v>
      </c>
      <c r="F48" s="349" t="str">
        <f>'KJ 2023'!F47</f>
        <v>.</v>
      </c>
      <c r="G48" s="349" t="str">
        <f>'KJ 2023'!G47</f>
        <v>.</v>
      </c>
      <c r="H48" s="349" t="str">
        <f>'KJ 2023'!H47</f>
        <v>.</v>
      </c>
      <c r="I48" s="349" t="str">
        <f>'KJ 2023'!I47</f>
        <v>.</v>
      </c>
      <c r="J48" s="349" t="str">
        <f>'KJ 2023'!J47</f>
        <v>.</v>
      </c>
      <c r="K48" s="349" t="str">
        <f>'KJ 2023'!K47</f>
        <v>.</v>
      </c>
      <c r="L48" s="349" t="str">
        <f>'KJ 2023'!L47</f>
        <v>.</v>
      </c>
      <c r="M48" s="349" t="str">
        <f>'KJ 2023'!M47</f>
        <v>.</v>
      </c>
      <c r="N48" s="349" t="str">
        <f>'KJ 2023'!N47</f>
        <v>.</v>
      </c>
      <c r="O48" s="349" t="str">
        <f>'KJ 2023'!O47</f>
        <v>.</v>
      </c>
      <c r="P48" s="349" t="str">
        <f>'KJ 2023'!P47</f>
        <v>.</v>
      </c>
      <c r="Q48" s="271"/>
      <c r="R48" s="159"/>
      <c r="S48" s="282"/>
      <c r="T48" s="159"/>
      <c r="W48" s="248"/>
    </row>
    <row r="49" spans="1:23">
      <c r="A49" s="282"/>
      <c r="B49" s="248"/>
      <c r="C49" s="158"/>
      <c r="D49" s="271"/>
      <c r="E49" s="271"/>
      <c r="F49" s="271"/>
      <c r="G49" s="271"/>
      <c r="H49" s="349"/>
      <c r="I49" s="349"/>
      <c r="J49" s="349"/>
      <c r="K49" s="271"/>
      <c r="L49" s="349"/>
      <c r="M49" s="349"/>
      <c r="N49" s="349"/>
      <c r="O49" s="349"/>
      <c r="P49" s="271"/>
      <c r="Q49" s="271"/>
      <c r="R49" s="159"/>
      <c r="S49" s="282"/>
      <c r="T49" s="159"/>
      <c r="W49" s="248"/>
    </row>
    <row r="50" spans="1:23">
      <c r="A50" s="282"/>
      <c r="B50" s="248"/>
      <c r="C50" s="158"/>
      <c r="D50" s="271"/>
      <c r="E50" s="271"/>
      <c r="F50" s="271"/>
      <c r="G50" s="271"/>
      <c r="H50" s="349"/>
      <c r="I50" s="349"/>
      <c r="J50" s="349"/>
      <c r="K50" s="271"/>
      <c r="L50" s="349"/>
      <c r="M50" s="349"/>
      <c r="N50" s="349"/>
      <c r="O50" s="349"/>
      <c r="P50" s="271"/>
      <c r="Q50" s="271"/>
      <c r="R50" s="159"/>
      <c r="S50" s="282"/>
      <c r="T50" s="159"/>
      <c r="W50" s="2"/>
    </row>
    <row r="51" spans="1:23">
      <c r="A51" s="282"/>
      <c r="B51" s="248"/>
      <c r="C51" s="158"/>
      <c r="D51" s="158"/>
      <c r="E51" s="158"/>
      <c r="F51" s="158"/>
      <c r="G51" s="158"/>
      <c r="H51" s="336"/>
      <c r="I51" s="336"/>
      <c r="J51" s="336"/>
      <c r="K51" s="158"/>
      <c r="L51" s="336"/>
      <c r="M51" s="336"/>
      <c r="N51" s="336"/>
      <c r="O51" s="336"/>
      <c r="P51" s="158"/>
      <c r="Q51" s="158"/>
      <c r="R51" s="159"/>
      <c r="S51" s="282"/>
      <c r="T51" s="159"/>
      <c r="W51" s="2"/>
    </row>
    <row r="52" spans="1:23">
      <c r="A52" s="282"/>
      <c r="B52" s="248"/>
      <c r="C52" s="158"/>
      <c r="D52" s="158"/>
      <c r="E52" s="158"/>
      <c r="F52" s="159"/>
      <c r="G52" s="158"/>
      <c r="H52" s="336"/>
      <c r="I52" s="336"/>
      <c r="J52" s="336"/>
      <c r="K52" s="158"/>
      <c r="L52" s="336"/>
      <c r="M52" s="336"/>
      <c r="N52" s="336"/>
      <c r="O52" s="336"/>
      <c r="P52" s="158"/>
      <c r="Q52" s="158"/>
      <c r="R52" s="159"/>
      <c r="S52" s="159"/>
      <c r="T52" s="159"/>
      <c r="W52" s="2"/>
    </row>
    <row r="53" spans="1:23">
      <c r="A53" s="282"/>
      <c r="B53" s="248"/>
      <c r="C53" s="159"/>
      <c r="D53" s="159"/>
      <c r="E53" s="159"/>
      <c r="F53" s="159"/>
      <c r="G53" s="159"/>
      <c r="H53" s="293"/>
      <c r="I53" s="293"/>
      <c r="J53" s="293"/>
      <c r="K53" s="159"/>
      <c r="L53" s="293"/>
      <c r="M53" s="293"/>
      <c r="N53" s="293"/>
      <c r="O53" s="293"/>
      <c r="P53" s="159"/>
      <c r="Q53" s="159"/>
      <c r="R53" s="159"/>
      <c r="S53" s="159"/>
      <c r="T53" s="159"/>
      <c r="W53" s="2"/>
    </row>
    <row r="54" spans="1:23">
      <c r="A54" s="282"/>
      <c r="B54" s="248"/>
      <c r="C54" s="159"/>
      <c r="D54" s="159"/>
      <c r="E54" s="159"/>
      <c r="F54" s="159"/>
      <c r="G54" s="159"/>
      <c r="H54" s="293"/>
      <c r="I54" s="293"/>
      <c r="J54" s="293"/>
      <c r="K54" s="159"/>
      <c r="L54" s="293"/>
      <c r="M54" s="293"/>
      <c r="N54" s="293"/>
      <c r="O54" s="293"/>
      <c r="P54" s="159"/>
      <c r="Q54" s="159"/>
      <c r="R54" s="159"/>
      <c r="S54" s="159"/>
      <c r="T54" s="159"/>
      <c r="W54" s="2"/>
    </row>
    <row r="55" spans="1:23">
      <c r="A55" s="159"/>
      <c r="B55" s="159"/>
      <c r="C55" s="159"/>
      <c r="D55" s="159"/>
      <c r="E55" s="159"/>
      <c r="F55" s="159"/>
      <c r="G55" s="159"/>
      <c r="H55" s="293"/>
      <c r="I55" s="293"/>
      <c r="J55" s="293"/>
      <c r="K55" s="159"/>
      <c r="L55" s="293"/>
      <c r="M55" s="293"/>
      <c r="N55" s="293"/>
      <c r="O55" s="293"/>
      <c r="P55" s="159"/>
      <c r="Q55" s="159"/>
      <c r="R55" s="159"/>
      <c r="S55" s="159"/>
      <c r="T55" s="159"/>
    </row>
    <row r="56" spans="1:23">
      <c r="A56" s="159"/>
      <c r="B56" s="159"/>
      <c r="C56" s="159"/>
      <c r="D56" s="159"/>
      <c r="E56" s="159"/>
      <c r="F56" s="159"/>
      <c r="G56" s="159"/>
      <c r="H56" s="293"/>
      <c r="I56" s="293"/>
      <c r="J56" s="293"/>
      <c r="K56" s="159"/>
      <c r="L56" s="293"/>
      <c r="M56" s="293"/>
      <c r="N56" s="293"/>
      <c r="O56" s="293"/>
      <c r="P56" s="159"/>
      <c r="Q56" s="159"/>
      <c r="R56" s="159"/>
      <c r="S56" s="282"/>
    </row>
    <row r="57" spans="1:23">
      <c r="A57" s="159"/>
      <c r="B57" s="159"/>
      <c r="C57" s="159"/>
      <c r="D57" s="159"/>
      <c r="E57" s="159"/>
      <c r="F57" s="159"/>
      <c r="G57" s="159"/>
      <c r="H57" s="293"/>
      <c r="I57" s="293"/>
      <c r="J57" s="293"/>
      <c r="K57" s="159"/>
      <c r="L57" s="293"/>
      <c r="M57" s="293"/>
      <c r="N57" s="293"/>
      <c r="O57" s="293"/>
      <c r="P57" s="159"/>
      <c r="Q57" s="159"/>
      <c r="R57" s="159"/>
      <c r="S57" s="282"/>
    </row>
    <row r="58" spans="1:23">
      <c r="A58" s="159"/>
      <c r="B58" s="159"/>
      <c r="C58" s="159"/>
      <c r="D58" s="159"/>
      <c r="E58" s="159"/>
      <c r="F58" s="159"/>
      <c r="G58" s="159"/>
      <c r="H58" s="293"/>
      <c r="I58" s="293"/>
      <c r="J58" s="293"/>
      <c r="K58" s="159"/>
      <c r="L58" s="293"/>
      <c r="M58" s="293"/>
      <c r="N58" s="293"/>
      <c r="O58" s="293"/>
      <c r="P58" s="159"/>
      <c r="Q58" s="159"/>
      <c r="R58" s="159"/>
      <c r="S58" s="282"/>
    </row>
    <row r="59" spans="1:23">
      <c r="A59" s="159"/>
      <c r="B59" s="159"/>
      <c r="C59" s="159"/>
      <c r="D59" s="159"/>
      <c r="E59" s="159"/>
      <c r="F59" s="159"/>
      <c r="G59" s="159"/>
      <c r="H59" s="293"/>
      <c r="I59" s="293"/>
      <c r="J59" s="293"/>
      <c r="K59" s="159"/>
      <c r="L59" s="293"/>
      <c r="M59" s="293"/>
      <c r="N59" s="293"/>
      <c r="O59" s="293"/>
      <c r="P59" s="159"/>
      <c r="Q59" s="159"/>
      <c r="R59" s="159"/>
      <c r="S59" s="282"/>
    </row>
    <row r="60" spans="1:23">
      <c r="A60" s="159"/>
      <c r="B60" s="159"/>
      <c r="C60" s="159"/>
      <c r="D60" s="159"/>
      <c r="E60" s="159"/>
      <c r="F60" s="159"/>
      <c r="G60" s="159"/>
      <c r="H60" s="293"/>
      <c r="I60" s="293"/>
      <c r="J60" s="293"/>
      <c r="K60" s="159"/>
      <c r="L60" s="293"/>
      <c r="M60" s="293"/>
      <c r="N60" s="293"/>
      <c r="O60" s="293"/>
      <c r="P60" s="159"/>
      <c r="Q60" s="159"/>
      <c r="R60" s="159"/>
      <c r="S60" s="159"/>
    </row>
    <row r="61" spans="1:23">
      <c r="A61" s="159"/>
      <c r="B61" s="159"/>
      <c r="C61" s="159"/>
      <c r="D61" s="159"/>
      <c r="E61" s="159"/>
      <c r="F61" s="159"/>
      <c r="G61" s="159"/>
      <c r="H61" s="293"/>
      <c r="I61" s="293"/>
      <c r="J61" s="293"/>
      <c r="K61" s="159"/>
      <c r="L61" s="293"/>
      <c r="M61" s="293"/>
      <c r="N61" s="293"/>
      <c r="O61" s="293"/>
      <c r="P61" s="159"/>
      <c r="Q61" s="159"/>
      <c r="R61" s="159"/>
      <c r="S61" s="159"/>
    </row>
    <row r="62" spans="1:23">
      <c r="A62" s="159"/>
      <c r="B62" s="159"/>
      <c r="C62" s="159"/>
      <c r="D62" s="159"/>
      <c r="E62" s="159"/>
      <c r="F62" s="159"/>
      <c r="G62" s="159"/>
      <c r="H62" s="293"/>
      <c r="I62" s="293"/>
      <c r="J62" s="293"/>
      <c r="K62" s="159"/>
      <c r="L62" s="293"/>
      <c r="M62" s="293"/>
      <c r="N62" s="293"/>
      <c r="O62" s="293"/>
      <c r="P62" s="159"/>
      <c r="Q62" s="159"/>
      <c r="R62" s="159"/>
      <c r="S62" s="159"/>
    </row>
    <row r="63" spans="1:23">
      <c r="A63" s="159"/>
      <c r="B63" s="159"/>
      <c r="C63" s="159"/>
      <c r="D63" s="159"/>
      <c r="E63" s="159"/>
      <c r="F63" s="159"/>
      <c r="G63" s="159"/>
      <c r="H63" s="293"/>
      <c r="I63" s="293"/>
      <c r="J63" s="293"/>
      <c r="K63" s="159"/>
      <c r="L63" s="293"/>
      <c r="M63" s="293"/>
      <c r="N63" s="293"/>
      <c r="O63" s="293"/>
      <c r="P63" s="159"/>
      <c r="Q63" s="159"/>
      <c r="R63" s="159"/>
      <c r="S63" s="159"/>
    </row>
    <row r="64" spans="1:23">
      <c r="A64" s="159"/>
      <c r="B64" s="159"/>
      <c r="C64" s="159"/>
      <c r="D64" s="159"/>
      <c r="E64" s="159"/>
      <c r="F64" s="159"/>
      <c r="G64" s="159"/>
      <c r="H64" s="293"/>
      <c r="I64" s="293"/>
      <c r="J64" s="293"/>
      <c r="K64" s="159"/>
      <c r="L64" s="293"/>
      <c r="M64" s="293"/>
      <c r="N64" s="293"/>
      <c r="O64" s="293"/>
      <c r="P64" s="159"/>
      <c r="Q64" s="159"/>
      <c r="R64" s="159"/>
      <c r="S64" s="159"/>
    </row>
    <row r="65" spans="1:23">
      <c r="A65" s="159"/>
      <c r="B65" s="159"/>
      <c r="C65" s="159"/>
      <c r="D65" s="159"/>
      <c r="E65" s="159"/>
      <c r="F65" s="159"/>
      <c r="G65" s="159"/>
      <c r="H65" s="293"/>
      <c r="I65" s="293"/>
      <c r="J65" s="293"/>
      <c r="K65" s="159"/>
      <c r="L65" s="293"/>
      <c r="M65" s="293"/>
      <c r="N65" s="293"/>
      <c r="O65" s="293"/>
      <c r="P65" s="159"/>
      <c r="Q65" s="159"/>
      <c r="R65" s="159"/>
      <c r="S65" s="159"/>
    </row>
    <row r="66" spans="1:23">
      <c r="A66" s="159"/>
      <c r="B66" s="159"/>
      <c r="C66" s="159"/>
      <c r="D66" s="159"/>
      <c r="E66" s="159"/>
      <c r="F66" s="159"/>
      <c r="G66" s="159"/>
      <c r="H66" s="293"/>
      <c r="I66" s="293"/>
      <c r="J66" s="293"/>
      <c r="K66" s="159"/>
      <c r="L66" s="293"/>
      <c r="M66" s="293"/>
      <c r="N66" s="293"/>
      <c r="O66" s="293"/>
      <c r="P66" s="159"/>
      <c r="Q66" s="159"/>
      <c r="R66" s="159"/>
      <c r="S66" s="159"/>
    </row>
    <row r="67" spans="1:23">
      <c r="A67" s="159"/>
      <c r="B67" s="159"/>
      <c r="C67" s="159"/>
      <c r="D67" s="159"/>
      <c r="E67" s="159"/>
      <c r="F67" s="159"/>
      <c r="G67" s="159"/>
      <c r="H67" s="293"/>
      <c r="I67" s="293"/>
      <c r="J67" s="293"/>
      <c r="K67" s="159"/>
      <c r="L67" s="293"/>
      <c r="M67" s="293"/>
      <c r="N67" s="293"/>
      <c r="O67" s="293"/>
      <c r="P67" s="159"/>
      <c r="Q67" s="159"/>
      <c r="R67" s="159"/>
      <c r="S67" s="159"/>
    </row>
    <row r="68" spans="1:23">
      <c r="A68" s="159"/>
      <c r="B68" s="159"/>
      <c r="C68" s="159"/>
      <c r="D68" s="159"/>
      <c r="E68" s="159"/>
      <c r="F68" s="159"/>
      <c r="G68" s="159"/>
      <c r="H68" s="293"/>
      <c r="I68" s="293"/>
      <c r="J68" s="293"/>
      <c r="K68" s="159"/>
      <c r="L68" s="293"/>
      <c r="M68" s="293"/>
      <c r="N68" s="293"/>
      <c r="O68" s="293"/>
      <c r="P68" s="159"/>
      <c r="Q68" s="159"/>
      <c r="R68" s="159"/>
      <c r="S68" s="159"/>
    </row>
    <row r="69" spans="1:23">
      <c r="B69" s="159"/>
      <c r="C69" s="159"/>
      <c r="D69" s="159"/>
      <c r="E69" s="159"/>
      <c r="F69" s="159"/>
      <c r="G69" s="159"/>
      <c r="H69" s="293"/>
      <c r="I69" s="293"/>
      <c r="J69" s="293"/>
      <c r="K69" s="159"/>
      <c r="L69" s="293"/>
      <c r="M69" s="293"/>
      <c r="N69" s="293"/>
      <c r="O69" s="293"/>
      <c r="P69" s="159"/>
      <c r="Q69" s="159"/>
      <c r="R69" s="159"/>
      <c r="S69" s="159"/>
    </row>
    <row r="78" spans="1:23">
      <c r="B78" s="2"/>
      <c r="C78" s="2"/>
      <c r="D78" s="6"/>
      <c r="E78" s="144"/>
      <c r="F78" s="144"/>
      <c r="G78" s="144"/>
      <c r="H78" s="144"/>
      <c r="I78" s="144"/>
      <c r="J78" s="144"/>
      <c r="K78" s="144"/>
      <c r="L78" s="144"/>
      <c r="M78" s="144"/>
      <c r="N78" s="144"/>
      <c r="O78" s="144"/>
      <c r="P78" s="144"/>
      <c r="W78" s="2"/>
    </row>
    <row r="79" spans="1:23">
      <c r="B79" s="2"/>
      <c r="C79" s="2"/>
      <c r="D79" s="6"/>
      <c r="E79" s="144"/>
      <c r="F79" s="144"/>
      <c r="G79" s="144"/>
      <c r="H79" s="144"/>
      <c r="I79" s="144"/>
      <c r="J79" s="144"/>
      <c r="K79" s="144"/>
      <c r="L79" s="144"/>
      <c r="M79" s="144"/>
      <c r="N79" s="144"/>
      <c r="O79" s="144"/>
      <c r="P79" s="144"/>
      <c r="W79" s="2"/>
    </row>
    <row r="80" spans="1:23">
      <c r="B80" s="2"/>
      <c r="C80" s="2"/>
      <c r="D80" s="6"/>
      <c r="E80" s="144"/>
      <c r="F80" s="144"/>
      <c r="G80" s="144"/>
      <c r="H80" s="144"/>
      <c r="I80" s="144"/>
      <c r="J80" s="144"/>
      <c r="K80" s="144"/>
      <c r="L80" s="144"/>
      <c r="M80" s="144"/>
      <c r="N80" s="144"/>
      <c r="O80" s="144"/>
      <c r="P80" s="144"/>
      <c r="W80" s="2"/>
    </row>
    <row r="81" spans="2:23">
      <c r="B81" s="2"/>
      <c r="C81" s="2"/>
      <c r="D81" s="6"/>
      <c r="E81" s="144"/>
      <c r="F81" s="144"/>
      <c r="G81" s="144"/>
      <c r="H81" s="144"/>
      <c r="I81" s="144"/>
      <c r="J81" s="144"/>
      <c r="K81" s="144"/>
      <c r="L81" s="144"/>
      <c r="M81" s="144"/>
      <c r="N81" s="144"/>
      <c r="O81" s="144"/>
      <c r="P81" s="144"/>
      <c r="W81" s="2"/>
    </row>
    <row r="82" spans="2:23">
      <c r="B82" s="2"/>
      <c r="C82" s="2"/>
      <c r="D82" s="6"/>
      <c r="E82" s="144"/>
      <c r="F82" s="144"/>
      <c r="G82" s="144"/>
      <c r="H82" s="144"/>
      <c r="I82" s="144"/>
      <c r="J82" s="144"/>
      <c r="K82" s="144"/>
      <c r="L82" s="144"/>
      <c r="M82" s="144"/>
      <c r="N82" s="144"/>
      <c r="O82" s="144"/>
      <c r="P82" s="144"/>
      <c r="W82" s="2"/>
    </row>
    <row r="83" spans="2:23">
      <c r="B83" s="2"/>
      <c r="C83" s="2"/>
      <c r="D83" s="6"/>
      <c r="E83" s="145"/>
      <c r="F83" s="145"/>
      <c r="G83" s="145"/>
      <c r="H83" s="144"/>
      <c r="I83" s="144"/>
      <c r="J83" s="144"/>
      <c r="K83" s="144"/>
      <c r="L83" s="144"/>
      <c r="M83" s="144"/>
      <c r="N83" s="144"/>
      <c r="O83" s="144"/>
      <c r="P83" s="144"/>
      <c r="Q83" s="146"/>
      <c r="W83" s="2"/>
    </row>
    <row r="84" spans="2:23">
      <c r="B84" s="2"/>
      <c r="C84" s="2"/>
      <c r="D84" s="6"/>
      <c r="E84" s="144"/>
      <c r="F84" s="144"/>
      <c r="G84" s="144"/>
      <c r="H84" s="144"/>
      <c r="I84" s="144"/>
      <c r="J84" s="144"/>
      <c r="K84" s="144"/>
      <c r="L84" s="144"/>
      <c r="M84" s="144"/>
      <c r="N84" s="144"/>
      <c r="O84" s="144"/>
      <c r="P84" s="144"/>
      <c r="W84" s="2"/>
    </row>
    <row r="85" spans="2:23">
      <c r="B85" s="2"/>
      <c r="C85" s="2"/>
      <c r="D85" s="6"/>
      <c r="E85" s="144"/>
      <c r="F85" s="144"/>
      <c r="G85" s="144"/>
      <c r="H85" s="144"/>
      <c r="I85" s="144"/>
      <c r="J85" s="144"/>
      <c r="K85" s="144"/>
      <c r="L85" s="144"/>
      <c r="M85" s="144"/>
      <c r="N85" s="144"/>
      <c r="O85" s="144"/>
      <c r="P85" s="144"/>
      <c r="W85" s="2"/>
    </row>
    <row r="91" spans="2:23">
      <c r="D91" s="2"/>
    </row>
  </sheetData>
  <mergeCells count="23">
    <mergeCell ref="A8:Q8"/>
    <mergeCell ref="A9:Q9"/>
    <mergeCell ref="A10:Q10"/>
    <mergeCell ref="A11:Q11"/>
    <mergeCell ref="A12:Q12"/>
    <mergeCell ref="A13:Q13"/>
    <mergeCell ref="P15:P16"/>
    <mergeCell ref="Q15:Q16"/>
    <mergeCell ref="B20:D20"/>
    <mergeCell ref="B26:D26"/>
    <mergeCell ref="N15:N16"/>
    <mergeCell ref="O15:O16"/>
    <mergeCell ref="B29:D29"/>
    <mergeCell ref="J15:J16"/>
    <mergeCell ref="K15:K16"/>
    <mergeCell ref="L15:L16"/>
    <mergeCell ref="M15:M16"/>
    <mergeCell ref="B15:D18"/>
    <mergeCell ref="E15:E16"/>
    <mergeCell ref="F15:F16"/>
    <mergeCell ref="G15:G16"/>
    <mergeCell ref="H15:H16"/>
    <mergeCell ref="I15:I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KJ 2016</vt:lpstr>
      <vt:lpstr>KJ 2017</vt:lpstr>
      <vt:lpstr>KJ 2018</vt:lpstr>
      <vt:lpstr>KJ 2019</vt:lpstr>
      <vt:lpstr>KJ 2020</vt:lpstr>
      <vt:lpstr>KJ 2021</vt:lpstr>
      <vt:lpstr>KJ 2022</vt:lpstr>
      <vt:lpstr>KJ 2023</vt:lpstr>
      <vt:lpstr>KJ 2024</vt:lpstr>
      <vt:lpstr>KJ 2025</vt:lpstr>
      <vt:lpstr>'KJ 2016'!Druckbereich</vt:lpstr>
      <vt:lpstr>'KJ 2017'!Druckbereich</vt:lpstr>
      <vt:lpstr>'KJ 2018'!Druckbereich</vt:lpstr>
      <vt:lpstr>'KJ 2019'!Druckbereich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2017-08-07T14:24:18Z</cp:lastPrinted>
  <dcterms:created xsi:type="dcterms:W3CDTF">2016-06-17T11:09:19Z</dcterms:created>
  <dcterms:modified xsi:type="dcterms:W3CDTF">2025-03-27T07:08:42Z</dcterms:modified>
</cp:coreProperties>
</file>