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xml" ContentType="application/vnd.openxmlformats-officedocument.drawing+xml"/>
  <Override PartName="/xl/tables/table19.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tables/table20.xml" ContentType="application/vnd.openxmlformats-officedocument.spreadsheetml.tab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tables/table2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22.xml" ContentType="application/vnd.openxmlformats-officedocument.spreadsheetml.table+xml"/>
  <Override PartName="/xl/drawings/drawing18.xml" ContentType="application/vnd.openxmlformats-officedocument.drawing+xml"/>
  <Override PartName="/xl/tables/table23.xml" ContentType="application/vnd.openxmlformats-officedocument.spreadsheetml.table+xml"/>
  <Override PartName="/xl/drawings/drawing19.xml" ContentType="application/vnd.openxmlformats-officedocument.drawing+xml"/>
  <Override PartName="/xl/tables/table24.xml" ContentType="application/vnd.openxmlformats-officedocument.spreadsheetml.table+xml"/>
  <Override PartName="/xl/drawings/drawing20.xml" ContentType="application/vnd.openxmlformats-officedocument.drawing+xml"/>
  <Override PartName="/xl/tables/table25.xml" ContentType="application/vnd.openxmlformats-officedocument.spreadsheetml.table+xml"/>
  <Override PartName="/xl/drawings/drawing2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tables/table2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ml.chartshapes+xml"/>
  <Override PartName="/xl/tables/table27.xml" ContentType="application/vnd.openxmlformats-officedocument.spreadsheetml.table+xml"/>
  <Override PartName="/xl/drawings/drawing28.xml" ContentType="application/vnd.openxmlformats-officedocument.drawing+xml"/>
  <Override PartName="/xl/tables/table28.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6.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7.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8.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0.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1.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5.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6.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7.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8.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9.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0.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1.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30.xml" ContentType="application/vnd.openxmlformats-officedocument.spreadsheetml.tab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31.xml" ContentType="application/vnd.openxmlformats-officedocument.spreadsheetml.tab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64011"/>
  <bookViews>
    <workbookView xWindow="0" yWindow="0" windowWidth="22260" windowHeight="12645" tabRatio="845"/>
  </bookViews>
  <sheets>
    <sheet name="Titelblatt" sheetId="161" r:id="rId1"/>
    <sheet name="Inhaltsverzeichnis" sheetId="1" r:id="rId2"/>
    <sheet name="0106430" sheetId="117" r:id="rId3"/>
    <sheet name="0106460" sheetId="118" r:id="rId4"/>
    <sheet name="0103160" sheetId="129" r:id="rId5"/>
    <sheet name="0114060" sheetId="119" r:id="rId6"/>
    <sheet name="0104130" sheetId="130" r:id="rId7"/>
    <sheet name="0105060" sheetId="167" r:id="rId8"/>
    <sheet name="0105061" sheetId="168" r:id="rId9"/>
    <sheet name="0105062" sheetId="169" r:id="rId10"/>
    <sheet name="0105090" sheetId="171" r:id="rId11"/>
    <sheet name="0105065" sheetId="170" r:id="rId12"/>
    <sheet name="0105160" sheetId="172" r:id="rId13"/>
    <sheet name="0105190" sheetId="173" r:id="rId14"/>
    <sheet name="0105230" sheetId="174" r:id="rId15"/>
    <sheet name="0105260" sheetId="175" r:id="rId16"/>
    <sheet name="0105290" sheetId="176" r:id="rId17"/>
    <sheet name="0109030" sheetId="131" r:id="rId18"/>
    <sheet name="0117030" sheetId="166" r:id="rId19"/>
    <sheet name=" 0117090" sheetId="184" r:id="rId20"/>
    <sheet name="0117130" sheetId="182" r:id="rId21"/>
    <sheet name="0117260" sheetId="183" r:id="rId22"/>
    <sheet name="0117330" sheetId="122" r:id="rId23"/>
    <sheet name="0117660" sheetId="120" r:id="rId24"/>
    <sheet name="0117360" sheetId="123" r:id="rId25"/>
    <sheet name="0117690" sheetId="162" r:id="rId26"/>
    <sheet name="0201_Vorbemerkung" sheetId="115" r:id="rId27"/>
    <sheet name="0201060" sheetId="154" r:id="rId28"/>
    <sheet name="0301090" sheetId="153" r:id="rId29"/>
    <sheet name="0201130" sheetId="147" r:id="rId30"/>
    <sheet name="0201190" sheetId="155" r:id="rId31"/>
    <sheet name="0201230" sheetId="148" r:id="rId32"/>
    <sheet name="0201260" sheetId="144" r:id="rId33"/>
    <sheet name="0201330" sheetId="156" r:id="rId34"/>
    <sheet name="0201360" sheetId="157" r:id="rId35"/>
    <sheet name="0201490" sheetId="158" r:id="rId36"/>
    <sheet name="0201530" sheetId="145" r:id="rId37"/>
    <sheet name="0201560" sheetId="127" r:id="rId38"/>
    <sheet name="0201630" sheetId="128" r:id="rId39"/>
    <sheet name="0201700" sheetId="149" r:id="rId40"/>
    <sheet name="0201730" sheetId="150" r:id="rId41"/>
    <sheet name="0201750" sheetId="146" r:id="rId42"/>
    <sheet name="0203160" sheetId="163" r:id="rId43"/>
    <sheet name="0203190" sheetId="164" r:id="rId44"/>
    <sheet name="0203230" sheetId="165" r:id="rId45"/>
    <sheet name="0204035" sheetId="132" r:id="rId46"/>
    <sheet name="0204040" sheetId="133" r:id="rId47"/>
    <sheet name="0204047" sheetId="134" r:id="rId48"/>
    <sheet name="0204490" sheetId="152" r:id="rId49"/>
    <sheet name="0204470" sheetId="151" r:id="rId50"/>
    <sheet name="0301030" sheetId="121" r:id="rId51"/>
    <sheet name="0301460" sheetId="124" r:id="rId52"/>
    <sheet name="0301435" sheetId="135" r:id="rId53"/>
    <sheet name="0301440" sheetId="136" r:id="rId54"/>
    <sheet name="0301445" sheetId="137" r:id="rId55"/>
    <sheet name="0301450" sheetId="138" r:id="rId56"/>
    <sheet name="0302030" sheetId="178" r:id="rId57"/>
    <sheet name="0302060" sheetId="179" r:id="rId58"/>
    <sheet name="0303030" sheetId="139" r:id="rId59"/>
    <sheet name="0304030" sheetId="180" r:id="rId60"/>
    <sheet name="0401030" sheetId="159" r:id="rId61"/>
    <sheet name="0401060" sheetId="160" r:id="rId62"/>
    <sheet name="0505030" sheetId="181"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 localSheetId="24">#REF!</definedName>
    <definedName name="\A">#REF!</definedName>
    <definedName name="\B" localSheetId="24">#REF!</definedName>
    <definedName name="\B">#REF!</definedName>
    <definedName name="\C" localSheetId="24">#REF!</definedName>
    <definedName name="\C">#REF!</definedName>
    <definedName name="\D" localSheetId="24">#REF!</definedName>
    <definedName name="\D">#REF!</definedName>
    <definedName name="\E" localSheetId="24">#REF!</definedName>
    <definedName name="\E">#REF!</definedName>
    <definedName name="\F" localSheetId="24">#REF!</definedName>
    <definedName name="\F">#REF!</definedName>
    <definedName name="\G" localSheetId="24">#REF!</definedName>
    <definedName name="\G">#REF!</definedName>
    <definedName name="\H" localSheetId="24">#REF!</definedName>
    <definedName name="\H">#REF!</definedName>
    <definedName name="\I" localSheetId="24">#REF!</definedName>
    <definedName name="\I">#REF!</definedName>
    <definedName name="\J" localSheetId="24">#REF!</definedName>
    <definedName name="\J">#REF!</definedName>
    <definedName name="\K" localSheetId="24">#REF!</definedName>
    <definedName name="\K">#REF!</definedName>
    <definedName name="\L" localSheetId="24">#REF!</definedName>
    <definedName name="\L">#REF!</definedName>
    <definedName name="\M" localSheetId="24">#REF!</definedName>
    <definedName name="\M">#REF!</definedName>
    <definedName name="\N" localSheetId="24">#REF!</definedName>
    <definedName name="\N">#REF!</definedName>
    <definedName name="\O" localSheetId="24">#REF!</definedName>
    <definedName name="\O">#REF!</definedName>
    <definedName name="\P" localSheetId="24">#REF!</definedName>
    <definedName name="\P">#REF!</definedName>
    <definedName name="\Q" localSheetId="24">#REF!</definedName>
    <definedName name="\Q">#REF!</definedName>
    <definedName name="\R" localSheetId="24">#REF!</definedName>
    <definedName name="\R">#REF!</definedName>
    <definedName name="\S" localSheetId="24">#REF!</definedName>
    <definedName name="\S">#REF!</definedName>
    <definedName name="\T" localSheetId="24">#REF!</definedName>
    <definedName name="\T">#REF!</definedName>
    <definedName name="\U" localSheetId="24">#REF!</definedName>
    <definedName name="\U">#REF!</definedName>
    <definedName name="\W" localSheetId="24">#REF!</definedName>
    <definedName name="\W">#REF!</definedName>
    <definedName name="\Y" localSheetId="24">#REF!</definedName>
    <definedName name="\Y">#REF!</definedName>
    <definedName name="\Z" localSheetId="24">#REF!</definedName>
    <definedName name="\Z">#REF!</definedName>
    <definedName name="_0117660" localSheetId="26">'[1]3720.0'!#REF!</definedName>
    <definedName name="_0117660" localSheetId="38">'[1]3720.0'!#REF!</definedName>
    <definedName name="_0117660" localSheetId="42">'[1]3720.0'!#REF!</definedName>
    <definedName name="_0117660" localSheetId="46">'[1]3720.0'!#REF!</definedName>
    <definedName name="_0117660" localSheetId="47">'[1]3720.0'!#REF!</definedName>
    <definedName name="_0117660" localSheetId="52">'[1]3720.0'!#REF!</definedName>
    <definedName name="_0117660" localSheetId="53">'[1]3720.0'!#REF!</definedName>
    <definedName name="_0117660" localSheetId="54">'[1]3720.0'!#REF!</definedName>
    <definedName name="_0117660" localSheetId="55">'[1]3720.0'!#REF!</definedName>
    <definedName name="_0117660" localSheetId="60">'[1]3720.0'!#REF!</definedName>
    <definedName name="_0117660" localSheetId="61">'[1]3720.0'!#REF!</definedName>
    <definedName name="_0117660" localSheetId="0">'[1]3720.0'!#REF!</definedName>
    <definedName name="_0117660">'[1]3720.0'!#REF!</definedName>
    <definedName name="_Fill" localSheetId="24" hidden="1">#REF!</definedName>
    <definedName name="_Fill" hidden="1">#REF!</definedName>
    <definedName name="_s" localSheetId="2">#REF!</definedName>
    <definedName name="_s" localSheetId="3">#REF!</definedName>
    <definedName name="_s" localSheetId="17">#REF!</definedName>
    <definedName name="_s" localSheetId="5">#REF!</definedName>
    <definedName name="_s" localSheetId="24">#REF!</definedName>
    <definedName name="_s" localSheetId="23">#REF!</definedName>
    <definedName name="_s" localSheetId="26">#REF!</definedName>
    <definedName name="_s" localSheetId="27">#REF!</definedName>
    <definedName name="_s" localSheetId="29">#REF!</definedName>
    <definedName name="_s" localSheetId="31">#REF!</definedName>
    <definedName name="_s" localSheetId="32">#REF!</definedName>
    <definedName name="_s" localSheetId="33">#REF!</definedName>
    <definedName name="_s" localSheetId="34">#REF!</definedName>
    <definedName name="_s" localSheetId="35">#REF!</definedName>
    <definedName name="_s" localSheetId="36">#REF!</definedName>
    <definedName name="_s" localSheetId="38">#REF!</definedName>
    <definedName name="_s" localSheetId="39">#REF!</definedName>
    <definedName name="_s" localSheetId="40">#REF!</definedName>
    <definedName name="_s" localSheetId="41">#REF!</definedName>
    <definedName name="_s" localSheetId="42">#REF!</definedName>
    <definedName name="_s" localSheetId="45">#REF!</definedName>
    <definedName name="_s" localSheetId="46">#REF!</definedName>
    <definedName name="_s" localSheetId="47">#REF!</definedName>
    <definedName name="_s" localSheetId="48">#REF!</definedName>
    <definedName name="_s" localSheetId="52">#REF!</definedName>
    <definedName name="_s" localSheetId="53">#REF!</definedName>
    <definedName name="_s" localSheetId="54">#REF!</definedName>
    <definedName name="_s" localSheetId="55">#REF!</definedName>
    <definedName name="_s" localSheetId="51">#REF!</definedName>
    <definedName name="_s" localSheetId="60">#REF!</definedName>
    <definedName name="_s" localSheetId="61">#REF!</definedName>
    <definedName name="_s" localSheetId="0">#REF!</definedName>
    <definedName name="_s">#REF!</definedName>
    <definedName name="_TAB18" localSheetId="32">#REF!</definedName>
    <definedName name="_TAB18" localSheetId="36">#REF!</definedName>
    <definedName name="_TAB18" localSheetId="38">#REF!</definedName>
    <definedName name="_TAB18" localSheetId="45">#REF!</definedName>
    <definedName name="_TAB18" localSheetId="46">#REF!</definedName>
    <definedName name="_TAB18" localSheetId="47">#REF!</definedName>
    <definedName name="_TAB18" localSheetId="48">#REF!</definedName>
    <definedName name="_TAB18" localSheetId="52">#REF!</definedName>
    <definedName name="_TAB18" localSheetId="53">#REF!</definedName>
    <definedName name="_TAB18" localSheetId="54">#REF!</definedName>
    <definedName name="_TAB18" localSheetId="55">#REF!</definedName>
    <definedName name="_TAB18" localSheetId="60">#REF!</definedName>
    <definedName name="_TAB18" localSheetId="61">#REF!</definedName>
    <definedName name="_TAB18">#REF!</definedName>
    <definedName name="_TAB19">#N/A</definedName>
    <definedName name="_Tab23" localSheetId="32">#REF!</definedName>
    <definedName name="_Tab23" localSheetId="36">#REF!</definedName>
    <definedName name="_Tab23" localSheetId="38">#REF!</definedName>
    <definedName name="_Tab23" localSheetId="45">#REF!</definedName>
    <definedName name="_Tab23" localSheetId="46">#REF!</definedName>
    <definedName name="_Tab23" localSheetId="47">#REF!</definedName>
    <definedName name="_Tab23" localSheetId="48">#REF!</definedName>
    <definedName name="_Tab23" localSheetId="52">#REF!</definedName>
    <definedName name="_Tab23" localSheetId="53">#REF!</definedName>
    <definedName name="_Tab23" localSheetId="54">#REF!</definedName>
    <definedName name="_Tab23" localSheetId="55">#REF!</definedName>
    <definedName name="_Tab23" localSheetId="60">#REF!</definedName>
    <definedName name="_Tab23" localSheetId="61">#REF!</definedName>
    <definedName name="_Tab23">#REF!</definedName>
    <definedName name="_TAB92" localSheetId="2">#REF!</definedName>
    <definedName name="_TAB92" localSheetId="3">#REF!</definedName>
    <definedName name="_TAB92" localSheetId="17">#REF!</definedName>
    <definedName name="_TAB92" localSheetId="5">#REF!</definedName>
    <definedName name="_TAB92" localSheetId="24">#REF!</definedName>
    <definedName name="_TAB92" localSheetId="23">#REF!</definedName>
    <definedName name="_TAB92" localSheetId="26">#REF!</definedName>
    <definedName name="_TAB92" localSheetId="27">#REF!</definedName>
    <definedName name="_TAB92" localSheetId="29">#REF!</definedName>
    <definedName name="_TAB92" localSheetId="31">#REF!</definedName>
    <definedName name="_TAB92" localSheetId="32">#REF!</definedName>
    <definedName name="_TAB92" localSheetId="33">#REF!</definedName>
    <definedName name="_TAB92" localSheetId="34">#REF!</definedName>
    <definedName name="_TAB92" localSheetId="35">#REF!</definedName>
    <definedName name="_TAB92" localSheetId="36">#REF!</definedName>
    <definedName name="_TAB92" localSheetId="38">#REF!</definedName>
    <definedName name="_TAB92" localSheetId="39">#REF!</definedName>
    <definedName name="_TAB92" localSheetId="40">#REF!</definedName>
    <definedName name="_TAB92" localSheetId="41">#REF!</definedName>
    <definedName name="_TAB92" localSheetId="42">#REF!</definedName>
    <definedName name="_TAB92" localSheetId="44">#REF!</definedName>
    <definedName name="_TAB92" localSheetId="45">#REF!</definedName>
    <definedName name="_TAB92" localSheetId="46">#REF!</definedName>
    <definedName name="_TAB92" localSheetId="47">#REF!</definedName>
    <definedName name="_TAB92" localSheetId="48">#REF!</definedName>
    <definedName name="_TAB92" localSheetId="52">#REF!</definedName>
    <definedName name="_TAB92" localSheetId="53">#REF!</definedName>
    <definedName name="_TAB92" localSheetId="54">#REF!</definedName>
    <definedName name="_TAB92" localSheetId="55">#REF!</definedName>
    <definedName name="_TAB92" localSheetId="51">#REF!</definedName>
    <definedName name="_TAB92" localSheetId="60">#REF!</definedName>
    <definedName name="_TAB92" localSheetId="61">#REF!</definedName>
    <definedName name="_TAB92" localSheetId="0">#REF!</definedName>
    <definedName name="_TAB92">#REF!</definedName>
    <definedName name="_TAB93" localSheetId="2">#REF!</definedName>
    <definedName name="_TAB93" localSheetId="3">#REF!</definedName>
    <definedName name="_TAB93" localSheetId="17">#REF!</definedName>
    <definedName name="_TAB93" localSheetId="5">#REF!</definedName>
    <definedName name="_TAB93" localSheetId="24">#REF!</definedName>
    <definedName name="_TAB93" localSheetId="23">#REF!</definedName>
    <definedName name="_TAB93" localSheetId="26">#REF!</definedName>
    <definedName name="_TAB93" localSheetId="27">#REF!</definedName>
    <definedName name="_TAB93" localSheetId="29">#REF!</definedName>
    <definedName name="_TAB93" localSheetId="31">#REF!</definedName>
    <definedName name="_TAB93" localSheetId="32">#REF!</definedName>
    <definedName name="_TAB93" localSheetId="33">#REF!</definedName>
    <definedName name="_TAB93" localSheetId="34">#REF!</definedName>
    <definedName name="_TAB93" localSheetId="35">#REF!</definedName>
    <definedName name="_TAB93" localSheetId="36">#REF!</definedName>
    <definedName name="_TAB93" localSheetId="38">#REF!</definedName>
    <definedName name="_TAB93" localSheetId="39">#REF!</definedName>
    <definedName name="_TAB93" localSheetId="40">#REF!</definedName>
    <definedName name="_TAB93" localSheetId="41">#REF!</definedName>
    <definedName name="_TAB93" localSheetId="42">#REF!</definedName>
    <definedName name="_TAB93" localSheetId="44">#REF!</definedName>
    <definedName name="_TAB93" localSheetId="45">#REF!</definedName>
    <definedName name="_TAB93" localSheetId="46">#REF!</definedName>
    <definedName name="_TAB93" localSheetId="47">#REF!</definedName>
    <definedName name="_TAB93" localSheetId="48">#REF!</definedName>
    <definedName name="_TAB93" localSheetId="52">#REF!</definedName>
    <definedName name="_TAB93" localSheetId="53">#REF!</definedName>
    <definedName name="_TAB93" localSheetId="54">#REF!</definedName>
    <definedName name="_TAB93" localSheetId="55">#REF!</definedName>
    <definedName name="_TAB93" localSheetId="51">#REF!</definedName>
    <definedName name="_TAB93" localSheetId="60">#REF!</definedName>
    <definedName name="_TAB93" localSheetId="61">#REF!</definedName>
    <definedName name="_TAB93" localSheetId="0">#REF!</definedName>
    <definedName name="_TAB93">#REF!</definedName>
    <definedName name="A" localSheetId="24">#REF!</definedName>
    <definedName name="A">#REF!</definedName>
    <definedName name="AFebruar">'[2]Eintrag Gesamtentwicklung'!#REF!</definedName>
    <definedName name="AJanuar">'[2]Eintrag Gesamtentwicklung'!#REF!</definedName>
    <definedName name="Alten.Monat.2.kopieren" localSheetId="24">#REF!</definedName>
    <definedName name="Alten.Monat.2.kopieren">#REF!</definedName>
    <definedName name="AMärz" localSheetId="24">#REF!</definedName>
    <definedName name="AMärz">#REF!</definedName>
    <definedName name="Anh" localSheetId="24">#REF!</definedName>
    <definedName name="Anh">#REF!</definedName>
    <definedName name="April" localSheetId="24">#REF!</definedName>
    <definedName name="April">#REF!</definedName>
    <definedName name="asd" localSheetId="24">#REF!</definedName>
    <definedName name="asd">#REF!</definedName>
    <definedName name="AugBMtAHA1">'[3]1'!$B$31</definedName>
    <definedName name="AugBMtAHE1">'[3]1'!$C$31</definedName>
    <definedName name="AusfÜbertrag" localSheetId="24">#REF!</definedName>
    <definedName name="AusfÜbertrag">#REF!</definedName>
    <definedName name="AusfVolÜbertrag" localSheetId="24">#REF!</definedName>
    <definedName name="AusfVolÜbertrag">#REF!</definedName>
    <definedName name="BAprA" localSheetId="24">#REF!</definedName>
    <definedName name="BAprA">#REF!</definedName>
    <definedName name="BAprE" localSheetId="24">#REF!</definedName>
    <definedName name="BAprE">#REF!</definedName>
    <definedName name="BAprS" localSheetId="24">#REF!</definedName>
    <definedName name="BAprS">#REF!</definedName>
    <definedName name="BAugA" localSheetId="24">#REF!</definedName>
    <definedName name="BAugA">#REF!</definedName>
    <definedName name="BAugE" localSheetId="24">#REF!</definedName>
    <definedName name="BAugE">#REF!</definedName>
    <definedName name="BAugS" localSheetId="24">#REF!</definedName>
    <definedName name="BAugS">#REF!</definedName>
    <definedName name="BDezA" localSheetId="24">#REF!</definedName>
    <definedName name="BDezA">#REF!</definedName>
    <definedName name="BDezE" localSheetId="24">#REF!</definedName>
    <definedName name="BDezE">#REF!</definedName>
    <definedName name="BDezS" localSheetId="24">#REF!</definedName>
    <definedName name="BDezS">#REF!</definedName>
    <definedName name="BFebA">'[2]Eintrag Gesamtentwicklung'!#REF!</definedName>
    <definedName name="BFebE">'[2]Eintrag Gesamtentwicklung'!#REF!</definedName>
    <definedName name="BFebruar">'[2]Eintrag Gesamtentwicklung'!#REF!</definedName>
    <definedName name="BFebS">'[2]Eintrag Gesamtentwicklung'!#REF!</definedName>
    <definedName name="BJanA">'[2]Eintrag Gesamtentwicklung'!#REF!</definedName>
    <definedName name="BJanE">'[2]Eintrag Gesamtentwicklung'!#REF!</definedName>
    <definedName name="BJanS">'[2]Eintrag Gesamtentwicklung'!#REF!</definedName>
    <definedName name="BJanuar">'[2]Eintrag Gesamtentwicklung'!#REF!</definedName>
    <definedName name="BJulA" localSheetId="24">#REF!</definedName>
    <definedName name="BJulA">#REF!</definedName>
    <definedName name="BJulE" localSheetId="24">#REF!</definedName>
    <definedName name="BJulE">#REF!</definedName>
    <definedName name="BJulS" localSheetId="24">#REF!</definedName>
    <definedName name="BJulS">#REF!</definedName>
    <definedName name="BJunA" localSheetId="24">#REF!</definedName>
    <definedName name="BJunA">#REF!</definedName>
    <definedName name="BJunE" localSheetId="24">#REF!</definedName>
    <definedName name="BJunE">#REF!</definedName>
    <definedName name="BJunS" localSheetId="24">#REF!</definedName>
    <definedName name="BJunS">#REF!</definedName>
    <definedName name="BMaiA" localSheetId="24">#REF!</definedName>
    <definedName name="BMaiA">#REF!</definedName>
    <definedName name="BMaiE" localSheetId="24">#REF!</definedName>
    <definedName name="BMaiE">#REF!</definedName>
    <definedName name="BMaiS" localSheetId="24">#REF!</definedName>
    <definedName name="BMaiS">#REF!</definedName>
    <definedName name="BMrzA" localSheetId="24">#REF!</definedName>
    <definedName name="BMrzA">#REF!</definedName>
    <definedName name="BMrzE" localSheetId="24">#REF!</definedName>
    <definedName name="BMrzE">#REF!</definedName>
    <definedName name="BMrzS" localSheetId="24">#REF!</definedName>
    <definedName name="BMrzS">#REF!</definedName>
    <definedName name="BNovA" localSheetId="24">#REF!</definedName>
    <definedName name="BNovA">#REF!</definedName>
    <definedName name="BNovE" localSheetId="24">#REF!</definedName>
    <definedName name="BNovE">#REF!</definedName>
    <definedName name="BNovS" localSheetId="24">#REF!</definedName>
    <definedName name="BNovS">#REF!</definedName>
    <definedName name="BOktA" localSheetId="24">#REF!</definedName>
    <definedName name="BOktA">#REF!</definedName>
    <definedName name="BOktE" localSheetId="24">#REF!</definedName>
    <definedName name="BOktE">#REF!</definedName>
    <definedName name="BOktS" localSheetId="24">#REF!</definedName>
    <definedName name="BOktS">#REF!</definedName>
    <definedName name="BSepA" localSheetId="24">#REF!</definedName>
    <definedName name="BSepA">#REF!</definedName>
    <definedName name="BSepE" localSheetId="24">#REF!</definedName>
    <definedName name="BSepE">#REF!</definedName>
    <definedName name="BSepS" localSheetId="24">#REF!</definedName>
    <definedName name="BSepS">#REF!</definedName>
    <definedName name="DATEI" localSheetId="2">#REF!</definedName>
    <definedName name="DATEI" localSheetId="3">#REF!</definedName>
    <definedName name="DATEI" localSheetId="5">#REF!</definedName>
    <definedName name="DATEI" localSheetId="24">#REF!</definedName>
    <definedName name="DATEI" localSheetId="23">#REF!</definedName>
    <definedName name="DATEI" localSheetId="26">#REF!</definedName>
    <definedName name="DATEI" localSheetId="32">#REF!</definedName>
    <definedName name="DATEI" localSheetId="33">#REF!</definedName>
    <definedName name="DATEI" localSheetId="34">#REF!</definedName>
    <definedName name="DATEI" localSheetId="35">#REF!</definedName>
    <definedName name="DATEI" localSheetId="36">#REF!</definedName>
    <definedName name="DATEI" localSheetId="38">#REF!</definedName>
    <definedName name="DATEI" localSheetId="42">#REF!</definedName>
    <definedName name="DATEI" localSheetId="44">#REF!</definedName>
    <definedName name="DATEI" localSheetId="45">#REF!</definedName>
    <definedName name="DATEI" localSheetId="46">#REF!</definedName>
    <definedName name="DATEI" localSheetId="47">#REF!</definedName>
    <definedName name="DATEI" localSheetId="48">#REF!</definedName>
    <definedName name="DATEI" localSheetId="52">#REF!</definedName>
    <definedName name="DATEI" localSheetId="53">#REF!</definedName>
    <definedName name="DATEI" localSheetId="54">#REF!</definedName>
    <definedName name="DATEI" localSheetId="55">#REF!</definedName>
    <definedName name="DATEI" localSheetId="51">#REF!</definedName>
    <definedName name="DATEI" localSheetId="60">#REF!</definedName>
    <definedName name="DATEI" localSheetId="61">#REF!</definedName>
    <definedName name="DATEI" localSheetId="0">#REF!</definedName>
    <definedName name="DATEI">#REF!</definedName>
    <definedName name="DATEI_2" localSheetId="32">'[4]MBT-0204190-0000'!#REF!</definedName>
    <definedName name="DATEI_2" localSheetId="36">'[4]MBT-0204190-0000'!#REF!</definedName>
    <definedName name="DATEI_2" localSheetId="38">'[5]MBT-0204190-0000'!#REF!</definedName>
    <definedName name="DATEI_2" localSheetId="45">'[4]MBT-0204190-0000'!#REF!</definedName>
    <definedName name="DATEI_2" localSheetId="46">'[4]MBT-0204190-0000'!#REF!</definedName>
    <definedName name="DATEI_2" localSheetId="47">'[4]MBT-0204190-0000'!#REF!</definedName>
    <definedName name="DATEI_2" localSheetId="48">'[4]MBT-0204190-0000'!#REF!</definedName>
    <definedName name="DATEI_2" localSheetId="52">'[4]MBT-0204190-0000'!#REF!</definedName>
    <definedName name="DATEI_2" localSheetId="53">'[4]MBT-0204190-0000'!#REF!</definedName>
    <definedName name="DATEI_2" localSheetId="54">'[4]MBT-0204190-0000'!#REF!</definedName>
    <definedName name="DATEI_2" localSheetId="55">'[4]MBT-0204190-0000'!#REF!</definedName>
    <definedName name="DATEI_2" localSheetId="60">'[4]MBT-0204190-0000'!#REF!</definedName>
    <definedName name="DATEI_2" localSheetId="61">'[4]MBT-0204190-0000'!#REF!</definedName>
    <definedName name="DATEI_2">'[5]MBT-0204190-0000'!#REF!</definedName>
    <definedName name="_xlnm.Database" localSheetId="50">[6]EPALDATB!$A$1:$AE$65536</definedName>
    <definedName name="_xlnm.Database">[7]GEWEDATB!$A$1:$AE$16384</definedName>
    <definedName name="dcf" localSheetId="24">#REF!</definedName>
    <definedName name="dcf">#REF!</definedName>
    <definedName name="ddddddd" localSheetId="2">'0106430'!Such_KjD</definedName>
    <definedName name="ddddddd" localSheetId="3">[8]!Such_KjD</definedName>
    <definedName name="ddddddd" localSheetId="17">'0109030'!Such_KjD</definedName>
    <definedName name="ddddddd" localSheetId="24">[9]!Such_KjD</definedName>
    <definedName name="ddddddd" localSheetId="23">[9]!Such_KjD</definedName>
    <definedName name="ddddddd" localSheetId="26">[10]!Such_KjD</definedName>
    <definedName name="ddddddd" localSheetId="27">[9]!Such_KjD</definedName>
    <definedName name="ddddddd" localSheetId="29">[9]!Such_KjD</definedName>
    <definedName name="ddddddd" localSheetId="31">[9]!Such_KjD</definedName>
    <definedName name="ddddddd" localSheetId="32">[11]!Such_KjD</definedName>
    <definedName name="ddddddd" localSheetId="33">#N/A</definedName>
    <definedName name="ddddddd" localSheetId="34">#N/A</definedName>
    <definedName name="ddddddd" localSheetId="35">#N/A</definedName>
    <definedName name="ddddddd" localSheetId="36">[11]!Such_KjD</definedName>
    <definedName name="ddddddd" localSheetId="38">[10]!Such_KjD</definedName>
    <definedName name="ddddddd" localSheetId="39">[9]!Such_KjD</definedName>
    <definedName name="ddddddd" localSheetId="40">[9]!Such_KjD</definedName>
    <definedName name="ddddddd" localSheetId="41">[9]!Such_KjD</definedName>
    <definedName name="ddddddd" localSheetId="42">[11]!Such_KjD</definedName>
    <definedName name="ddddddd" localSheetId="44">'0203230'!Such_KjD</definedName>
    <definedName name="ddddddd" localSheetId="45">[11]!Such_KjD</definedName>
    <definedName name="ddddddd" localSheetId="46">[11]!Such_KjD</definedName>
    <definedName name="ddddddd" localSheetId="47">[11]!Such_KjD</definedName>
    <definedName name="ddddddd" localSheetId="48">[11]!Such_KjD</definedName>
    <definedName name="ddddddd" localSheetId="52">[11]!Such_KjD</definedName>
    <definedName name="ddddddd" localSheetId="53">[11]!Such_KjD</definedName>
    <definedName name="ddddddd" localSheetId="54">[11]!Such_KjD</definedName>
    <definedName name="ddddddd" localSheetId="55">[11]!Such_KjD</definedName>
    <definedName name="ddddddd" localSheetId="51">#N/A</definedName>
    <definedName name="ddddddd" localSheetId="60">[11]!Such_KjD</definedName>
    <definedName name="ddddddd" localSheetId="61">[11]!Such_KjD</definedName>
    <definedName name="ddddddd" localSheetId="0">[10]!Such_KjD</definedName>
    <definedName name="ddddddd">[12]!Such_KjD</definedName>
    <definedName name="Druck" localSheetId="2">'0106430'!$A$1:$O$19</definedName>
    <definedName name="DRUCK" localSheetId="3">#REF!</definedName>
    <definedName name="DRUCK" localSheetId="17">#REF!</definedName>
    <definedName name="DRUCK" localSheetId="5">#REF!</definedName>
    <definedName name="DRUCK" localSheetId="24">#REF!</definedName>
    <definedName name="DRUCK" localSheetId="23">#REF!</definedName>
    <definedName name="DRUCK" localSheetId="26">#REF!</definedName>
    <definedName name="DRUCK" localSheetId="27">#REF!</definedName>
    <definedName name="DRUCK" localSheetId="29">#REF!</definedName>
    <definedName name="DRUCK" localSheetId="31">#REF!</definedName>
    <definedName name="DRUCK" localSheetId="32">#REF!</definedName>
    <definedName name="DRUCK" localSheetId="33">#REF!</definedName>
    <definedName name="DRUCK" localSheetId="34">#REF!</definedName>
    <definedName name="DRUCK" localSheetId="35">#REF!</definedName>
    <definedName name="DRUCK" localSheetId="36">#REF!</definedName>
    <definedName name="DRUCK" localSheetId="38">#REF!</definedName>
    <definedName name="DRUCK" localSheetId="39">#REF!</definedName>
    <definedName name="DRUCK" localSheetId="40">#REF!</definedName>
    <definedName name="DRUCK" localSheetId="41">#REF!</definedName>
    <definedName name="DRUCK" localSheetId="42">#REF!</definedName>
    <definedName name="DRUCK" localSheetId="44">#REF!</definedName>
    <definedName name="DRUCK" localSheetId="45">#REF!</definedName>
    <definedName name="DRUCK" localSheetId="46">#REF!</definedName>
    <definedName name="DRUCK" localSheetId="47">#REF!</definedName>
    <definedName name="DRUCK" localSheetId="48">#REF!</definedName>
    <definedName name="Druck" localSheetId="50">'0301030'!$A$1:$O$51</definedName>
    <definedName name="DRUCK" localSheetId="52">#REF!</definedName>
    <definedName name="DRUCK" localSheetId="53">#REF!</definedName>
    <definedName name="DRUCK" localSheetId="54">#REF!</definedName>
    <definedName name="DRUCK" localSheetId="55">#REF!</definedName>
    <definedName name="DRUCK" localSheetId="51">#REF!</definedName>
    <definedName name="DRUCK" localSheetId="60">#REF!</definedName>
    <definedName name="DRUCK" localSheetId="61">#REF!</definedName>
    <definedName name="DRUCK" localSheetId="0">#REF!</definedName>
    <definedName name="DRUCK">#REF!</definedName>
    <definedName name="DRUCK_01_JANUAR" localSheetId="24">#REF!</definedName>
    <definedName name="DRUCK_01_JANUAR">#REF!</definedName>
    <definedName name="DRUCK_02_FEBRUA" localSheetId="24">#REF!</definedName>
    <definedName name="DRUCK_02_FEBRUA">#REF!</definedName>
    <definedName name="DRUCK_03_MÄRZ" localSheetId="24">#REF!</definedName>
    <definedName name="DRUCK_03_MÄRZ">#REF!</definedName>
    <definedName name="DRUCK_04_APRIL" localSheetId="24">#REF!</definedName>
    <definedName name="DRUCK_04_APRIL">#REF!</definedName>
    <definedName name="DRUCK_05_MAI" localSheetId="24">#REF!</definedName>
    <definedName name="DRUCK_05_MAI">#REF!</definedName>
    <definedName name="DRUCK_06_JUNI" localSheetId="24">#REF!</definedName>
    <definedName name="DRUCK_06_JUNI">#REF!</definedName>
    <definedName name="DRUCK_07_JULI" localSheetId="24">#REF!</definedName>
    <definedName name="DRUCK_07_JULI">#REF!</definedName>
    <definedName name="DRUCK_08_AUGUST" localSheetId="24">#REF!</definedName>
    <definedName name="DRUCK_08_AUGUST">#REF!</definedName>
    <definedName name="DRUCK_09_SEPTEM" localSheetId="24">#REF!</definedName>
    <definedName name="DRUCK_09_SEPTEM">#REF!</definedName>
    <definedName name="DRUCK_10_OKTOBE" localSheetId="24">#REF!</definedName>
    <definedName name="DRUCK_10_OKTOBE">#REF!</definedName>
    <definedName name="DRUCK_11_NOVEME" localSheetId="24">#REF!</definedName>
    <definedName name="DRUCK_11_NOVEME">#REF!</definedName>
    <definedName name="DRUCK_12_DEZEME" localSheetId="24">#REF!</definedName>
    <definedName name="DRUCK_12_DEZEME">#REF!</definedName>
    <definedName name="DRUCK_ALLES" localSheetId="24">#REF!</definedName>
    <definedName name="DRUCK_ALLES">#REF!</definedName>
    <definedName name="DRUCK_GRUNDTAB" localSheetId="24">#REF!</definedName>
    <definedName name="DRUCK_GRUNDTAB">#REF!</definedName>
    <definedName name="DRUCK_TAB.02" localSheetId="24">#REF!</definedName>
    <definedName name="DRUCK_TAB.02">#REF!</definedName>
    <definedName name="DRUCK_TAB.02_13" localSheetId="24">#REF!</definedName>
    <definedName name="DRUCK_TAB.02_13">#REF!</definedName>
    <definedName name="DRUCK_TAB.03" localSheetId="24">#REF!</definedName>
    <definedName name="DRUCK_TAB.03">#REF!</definedName>
    <definedName name="DRUCK_TAB.04" localSheetId="24">#REF!</definedName>
    <definedName name="DRUCK_TAB.04">#REF!</definedName>
    <definedName name="DRUCK_TAB.05" localSheetId="24">#REF!</definedName>
    <definedName name="DRUCK_TAB.05">#REF!</definedName>
    <definedName name="DRUCK_TAB.06" localSheetId="24">#REF!</definedName>
    <definedName name="DRUCK_TAB.06">#REF!</definedName>
    <definedName name="DRUCK_TAB.07" localSheetId="24">#REF!</definedName>
    <definedName name="DRUCK_TAB.07">#REF!</definedName>
    <definedName name="DRUCK_TAB.08" localSheetId="24">#REF!</definedName>
    <definedName name="DRUCK_TAB.08">#REF!</definedName>
    <definedName name="DRUCK_TAB.09" localSheetId="24">#REF!</definedName>
    <definedName name="DRUCK_TAB.09">#REF!</definedName>
    <definedName name="DRUCK_TAB.10" localSheetId="24">#REF!</definedName>
    <definedName name="DRUCK_TAB.10">#REF!</definedName>
    <definedName name="DRUCK_TAB.11" localSheetId="24">#REF!</definedName>
    <definedName name="DRUCK_TAB.11">#REF!</definedName>
    <definedName name="DRUCK_TAB.12" localSheetId="24">#REF!</definedName>
    <definedName name="DRUCK_TAB.12">#REF!</definedName>
    <definedName name="DRUCK_TAB.13" localSheetId="24">#REF!</definedName>
    <definedName name="DRUCK_TAB.13">#REF!</definedName>
    <definedName name="DRUCK_TAB.14_16" localSheetId="24">#REF!</definedName>
    <definedName name="DRUCK_TAB.14_16">#REF!</definedName>
    <definedName name="DRUCK_TAB.14_34" localSheetId="24">#REF!</definedName>
    <definedName name="DRUCK_TAB.14_34">#REF!</definedName>
    <definedName name="DRUCK_TAB.17_19" localSheetId="24">#REF!</definedName>
    <definedName name="DRUCK_TAB.17_19">#REF!</definedName>
    <definedName name="DRUCK_TAB.20_22" localSheetId="24">#REF!</definedName>
    <definedName name="DRUCK_TAB.20_22">#REF!</definedName>
    <definedName name="DRUCK_TAB.23_25" localSheetId="24">#REF!</definedName>
    <definedName name="DRUCK_TAB.23_25">#REF!</definedName>
    <definedName name="DRUCK_TAB.26_28" localSheetId="24">#REF!</definedName>
    <definedName name="DRUCK_TAB.26_28">#REF!</definedName>
    <definedName name="DRUCK_TAB.29_31" localSheetId="24">#REF!</definedName>
    <definedName name="DRUCK_TAB.29_31">#REF!</definedName>
    <definedName name="DRUCK_TAB.32_34" localSheetId="24">#REF!</definedName>
    <definedName name="DRUCK_TAB.32_34">#REF!</definedName>
    <definedName name="_xlnm.Print_Area" localSheetId="4">'0103160'!$A$1:$J$17</definedName>
    <definedName name="_xlnm.Print_Area" localSheetId="6">'0104130'!$A$1:$E$70</definedName>
    <definedName name="_xlnm.Print_Area" localSheetId="8">'0105061'!$A$1:$H$23</definedName>
    <definedName name="_xlnm.Print_Area" localSheetId="9">'0105062'!$A$1:$H$21</definedName>
    <definedName name="_xlnm.Print_Area" localSheetId="11">'0105065'!$A$1:$E$22</definedName>
    <definedName name="_xlnm.Print_Area" localSheetId="10">'0105090'!$A$1:$D$22</definedName>
    <definedName name="_xlnm.Print_Area" localSheetId="12">'0105160'!$A$1:$M$24</definedName>
    <definedName name="_xlnm.Print_Area" localSheetId="13">'0105190'!$A$1:$J$25</definedName>
    <definedName name="_xlnm.Print_Area" localSheetId="14">'0105230'!$A$2:$E$20</definedName>
    <definedName name="_xlnm.Print_Area" localSheetId="15">'0105260'!$A$1:$K$26</definedName>
    <definedName name="_xlnm.Print_Area" localSheetId="16">'0105290'!$A$1:$O$26</definedName>
    <definedName name="_xlnm.Print_Area" localSheetId="2">'0106430'!$A$1:$O$78</definedName>
    <definedName name="_xlnm.Print_Area" localSheetId="3">'0106460'!$A$1:$P$41</definedName>
    <definedName name="_xlnm.Print_Area" localSheetId="17">'0109030'!$A$1:$E$104</definedName>
    <definedName name="_xlnm.Print_Area" localSheetId="5">'0114060'!$A$1:$Q$23</definedName>
    <definedName name="_xlnm.Print_Area" localSheetId="21">'0117260'!$A$2:$G$233</definedName>
    <definedName name="_xlnm.Print_Area" localSheetId="22">'0117330'!$A$1:$G$24</definedName>
    <definedName name="_xlnm.Print_Area" localSheetId="23">'0117660'!#REF!</definedName>
    <definedName name="_xlnm.Print_Area" localSheetId="25">'0117690'!$A$1:$R$33</definedName>
    <definedName name="_xlnm.Print_Area" localSheetId="26">_TAB18,_TAB19</definedName>
    <definedName name="_xlnm.Print_Area" localSheetId="27">'0201060'!$A$1:$P$37</definedName>
    <definedName name="_xlnm.Print_Area" localSheetId="29">'0201130'!$A$1:$O$28</definedName>
    <definedName name="_xlnm.Print_Area" localSheetId="31">'0201230'!$A$1:$N$22</definedName>
    <definedName name="_xlnm.Print_Area" localSheetId="32">'0201260'!$A$1:$I$54</definedName>
    <definedName name="_xlnm.Print_Area" localSheetId="34">'0201360'!$A$1:$H$54</definedName>
    <definedName name="_xlnm.Print_Area" localSheetId="35">'0201490'!$A$5:$M$25</definedName>
    <definedName name="_xlnm.Print_Area" localSheetId="36">'0201530'!$A$1:$Q$54</definedName>
    <definedName name="_xlnm.Print_Area" localSheetId="37">'0201560'!$A$1:$O$53</definedName>
    <definedName name="_xlnm.Print_Area" localSheetId="38">'0201630'!$A$2:$O$52</definedName>
    <definedName name="_xlnm.Print_Area" localSheetId="39">'0201700'!$A$1:$Q$34</definedName>
    <definedName name="_xlnm.Print_Area" localSheetId="41">'0201750'!$A$1:$P$16</definedName>
    <definedName name="_xlnm.Print_Area" localSheetId="42">'0203160'!$A$1:$O$62</definedName>
    <definedName name="_xlnm.Print_Area" localSheetId="44">'0203230'!$A$1:$O$34</definedName>
    <definedName name="_xlnm.Print_Area" localSheetId="45">'0204035'!$A$1:$H$86</definedName>
    <definedName name="_xlnm.Print_Area" localSheetId="46">'0204040'!$A$1:$O$150</definedName>
    <definedName name="_xlnm.Print_Area" localSheetId="47">'0204047'!$A$1:$O$13</definedName>
    <definedName name="_xlnm.Print_Area" localSheetId="48">'0204490'!$A$1:$G$24</definedName>
    <definedName name="_xlnm.Print_Area" localSheetId="50">'0301030'!$A$1:$O$50</definedName>
    <definedName name="_xlnm.Print_Area" localSheetId="28">'0301090'!$A$1:$N$16</definedName>
    <definedName name="_xlnm.Print_Area" localSheetId="52">'0301435'!$A$1:$O$118</definedName>
    <definedName name="_xlnm.Print_Area" localSheetId="53">'0301440'!$A$1:$O$72</definedName>
    <definedName name="_xlnm.Print_Area" localSheetId="54">'0301445'!$A$1:$O$17</definedName>
    <definedName name="_xlnm.Print_Area" localSheetId="55">'0301450'!$A$1:$O$13</definedName>
    <definedName name="_xlnm.Print_Area" localSheetId="51">'0301460'!$A$3:$P$24</definedName>
    <definedName name="_xlnm.Print_Area" localSheetId="58">'0303030'!$A$1:$K$9</definedName>
    <definedName name="_xlnm.Print_Area" localSheetId="60">'0401030'!$A$1:$P$242</definedName>
    <definedName name="_xlnm.Print_Area" localSheetId="61">'0401060'!$A$1:$P$65</definedName>
    <definedName name="_xlnm.Print_Area" localSheetId="1">Inhaltsverzeichnis!$A$1:$A$80</definedName>
    <definedName name="_xlnm.Print_Area" localSheetId="0">_TAB18,_TAB19</definedName>
    <definedName name="_xlnm.Print_Area">_TAB18,_TAB19</definedName>
    <definedName name="_xlnm.Print_Titles" localSheetId="52">'0301435'!$1:$6</definedName>
    <definedName name="_xlnm.Print_Titles" localSheetId="53">'0301440'!$1:$6</definedName>
    <definedName name="_xlnm.Print_Titles" localSheetId="54">'0301445'!$1:$6</definedName>
    <definedName name="_xlnm.Print_Titles" localSheetId="55">'0301450'!$1:$6</definedName>
    <definedName name="DuMJan" localSheetId="24">#REF!</definedName>
    <definedName name="DuMJan">#REF!</definedName>
    <definedName name="EFebruar" localSheetId="24">'[2]Eintrag Gesamtentwicklung'!#REF!</definedName>
    <definedName name="EFebruar">'[2]Eintrag Gesamtentwicklung'!#REF!</definedName>
    <definedName name="EinfÜbertrag" localSheetId="24">#REF!</definedName>
    <definedName name="EinfÜbertrag">#REF!</definedName>
    <definedName name="EinfVolÜbertrag" localSheetId="24">#REF!</definedName>
    <definedName name="EinfVolÜbertrag">#REF!</definedName>
    <definedName name="EJanuar" localSheetId="24">'[2]Eintrag Gesamtentwicklung'!#REF!</definedName>
    <definedName name="EJanuar">'[2]Eintrag Gesamtentwicklung'!#REF!</definedName>
    <definedName name="EMärz" localSheetId="2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2">#REF!</definedName>
    <definedName name="FETT" localSheetId="3">#REF!</definedName>
    <definedName name="FETT" localSheetId="17">#REF!</definedName>
    <definedName name="FETT" localSheetId="5">#REF!</definedName>
    <definedName name="FETT" localSheetId="24">#REF!</definedName>
    <definedName name="FETT" localSheetId="23">#REF!</definedName>
    <definedName name="FETT" localSheetId="26">#REF!</definedName>
    <definedName name="FETT" localSheetId="27">#REF!</definedName>
    <definedName name="FETT" localSheetId="29">#REF!</definedName>
    <definedName name="FETT" localSheetId="31">#REF!</definedName>
    <definedName name="FETT" localSheetId="32">#REF!</definedName>
    <definedName name="FETT" localSheetId="33">#REF!</definedName>
    <definedName name="FETT" localSheetId="34">#REF!</definedName>
    <definedName name="FETT" localSheetId="35">#REF!</definedName>
    <definedName name="FETT" localSheetId="36">#REF!</definedName>
    <definedName name="FETT" localSheetId="38">#REF!</definedName>
    <definedName name="FETT" localSheetId="39">#REF!</definedName>
    <definedName name="FETT" localSheetId="40">#REF!</definedName>
    <definedName name="FETT" localSheetId="41">#REF!</definedName>
    <definedName name="FETT" localSheetId="42">#REF!</definedName>
    <definedName name="FETT" localSheetId="44">#REF!</definedName>
    <definedName name="FETT" localSheetId="45">#REF!</definedName>
    <definedName name="FETT" localSheetId="46">#REF!</definedName>
    <definedName name="FETT" localSheetId="47">#REF!</definedName>
    <definedName name="FETT" localSheetId="48">#REF!</definedName>
    <definedName name="FETT" localSheetId="52">#REF!</definedName>
    <definedName name="FETT" localSheetId="53">#REF!</definedName>
    <definedName name="FETT" localSheetId="54">#REF!</definedName>
    <definedName name="FETT" localSheetId="55">#REF!</definedName>
    <definedName name="FETT" localSheetId="51">#REF!</definedName>
    <definedName name="FETT" localSheetId="60">#REF!</definedName>
    <definedName name="FETT" localSheetId="61">#REF!</definedName>
    <definedName name="FETT" localSheetId="0">#REF!</definedName>
    <definedName name="FETT">#REF!</definedName>
    <definedName name="Fett2" localSheetId="32">#REF!</definedName>
    <definedName name="Fett2" localSheetId="36">#REF!</definedName>
    <definedName name="Fett2" localSheetId="38">#REF!</definedName>
    <definedName name="Fett2" localSheetId="45">#REF!</definedName>
    <definedName name="Fett2" localSheetId="46">#REF!</definedName>
    <definedName name="Fett2" localSheetId="47">#REF!</definedName>
    <definedName name="Fett2" localSheetId="48">#REF!</definedName>
    <definedName name="Fett2" localSheetId="52">#REF!</definedName>
    <definedName name="Fett2" localSheetId="53">#REF!</definedName>
    <definedName name="Fett2" localSheetId="54">#REF!</definedName>
    <definedName name="Fett2" localSheetId="55">#REF!</definedName>
    <definedName name="Fett2" localSheetId="60">#REF!</definedName>
    <definedName name="Fett2" localSheetId="61">#REF!</definedName>
    <definedName name="Fett2">#REF!</definedName>
    <definedName name="GEHE_ZU_BLATT_A" localSheetId="24">#REF!</definedName>
    <definedName name="GEHE_ZU_BLATT_A">#REF!</definedName>
    <definedName name="GEHE_ZU_BLATT_N" localSheetId="24">#REF!</definedName>
    <definedName name="GEHE_ZU_BLATT_N">#REF!</definedName>
    <definedName name="gewünschte_Monate" localSheetId="2">#REF!</definedName>
    <definedName name="gewünschte_Monate" localSheetId="3">#REF!</definedName>
    <definedName name="gewünschte_Monate" localSheetId="17">#REF!</definedName>
    <definedName name="gewünschte_Monate" localSheetId="5">#REF!</definedName>
    <definedName name="gewünschte_Monate" localSheetId="24">#REF!</definedName>
    <definedName name="gewünschte_Monate" localSheetId="23">#REF!</definedName>
    <definedName name="gewünschte_Monate" localSheetId="26">#REF!</definedName>
    <definedName name="gewünschte_Monate" localSheetId="27">#REF!</definedName>
    <definedName name="gewünschte_Monate" localSheetId="29">#REF!</definedName>
    <definedName name="gewünschte_Monate" localSheetId="31">#REF!</definedName>
    <definedName name="gewünschte_Monate" localSheetId="32">#REF!</definedName>
    <definedName name="gewünschte_Monate" localSheetId="33">#REF!</definedName>
    <definedName name="gewünschte_Monate" localSheetId="34">#REF!</definedName>
    <definedName name="gewünschte_Monate" localSheetId="35">#REF!</definedName>
    <definedName name="gewünschte_Monate" localSheetId="36">#REF!</definedName>
    <definedName name="gewünschte_Monate" localSheetId="38">#REF!</definedName>
    <definedName name="gewünschte_Monate" localSheetId="39">#REF!</definedName>
    <definedName name="gewünschte_Monate" localSheetId="40">#REF!</definedName>
    <definedName name="gewünschte_Monate" localSheetId="41">#REF!</definedName>
    <definedName name="gewünschte_Monate" localSheetId="42">#REF!</definedName>
    <definedName name="gewünschte_Monate" localSheetId="44">#REF!</definedName>
    <definedName name="gewünschte_Monate" localSheetId="45">#REF!</definedName>
    <definedName name="gewünschte_Monate" localSheetId="46">#REF!</definedName>
    <definedName name="gewünschte_Monate" localSheetId="47">#REF!</definedName>
    <definedName name="gewünschte_Monate" localSheetId="48">#REF!</definedName>
    <definedName name="gewünschte_Monate" localSheetId="50">'0301030'!#REF!</definedName>
    <definedName name="gewünschte_Monate" localSheetId="52">#REF!</definedName>
    <definedName name="gewünschte_Monate" localSheetId="53">#REF!</definedName>
    <definedName name="gewünschte_Monate" localSheetId="54">#REF!</definedName>
    <definedName name="gewünschte_Monate" localSheetId="55">#REF!</definedName>
    <definedName name="gewünschte_Monate" localSheetId="51">#REF!</definedName>
    <definedName name="gewünschte_Monate" localSheetId="60">#REF!</definedName>
    <definedName name="gewünschte_Monate" localSheetId="61">#REF!</definedName>
    <definedName name="gewünschte_Monate" localSheetId="0">#REF!</definedName>
    <definedName name="gewünschte_Monate">#REF!</definedName>
    <definedName name="gfgdsfg" localSheetId="24">#REF!</definedName>
    <definedName name="gfgdsfg">#REF!</definedName>
    <definedName name="ggggg" localSheetId="32">'[4]MBT-0204190-0000'!#REF!</definedName>
    <definedName name="ggggg" localSheetId="36">'[4]MBT-0204190-0000'!#REF!</definedName>
    <definedName name="ggggg" localSheetId="38">'[5]MBT-0204190-0000'!#REF!</definedName>
    <definedName name="ggggg" localSheetId="45">'[4]MBT-0204190-0000'!#REF!</definedName>
    <definedName name="ggggg" localSheetId="46">'[4]MBT-0204190-0000'!#REF!</definedName>
    <definedName name="ggggg" localSheetId="47">'[4]MBT-0204190-0000'!#REF!</definedName>
    <definedName name="ggggg" localSheetId="48">'[4]MBT-0204190-0000'!#REF!</definedName>
    <definedName name="ggggg" localSheetId="52">'[4]MBT-0204190-0000'!#REF!</definedName>
    <definedName name="ggggg" localSheetId="53">'[4]MBT-0204190-0000'!#REF!</definedName>
    <definedName name="ggggg" localSheetId="54">'[4]MBT-0204190-0000'!#REF!</definedName>
    <definedName name="ggggg" localSheetId="55">'[4]MBT-0204190-0000'!#REF!</definedName>
    <definedName name="ggggg" localSheetId="60">'[4]MBT-0204190-0000'!#REF!</definedName>
    <definedName name="ggggg" localSheetId="61">'[4]MBT-0204190-0000'!#REF!</definedName>
    <definedName name="ggggg">'[5]MBT-0204190-0000'!#REF!</definedName>
    <definedName name="Grafik_diek" localSheetId="24">#REF!</definedName>
    <definedName name="Grafik_diek">#REF!</definedName>
    <definedName name="Grafik2" localSheetId="24">#REF!</definedName>
    <definedName name="Grafik2">#REF!</definedName>
    <definedName name="HERVOL" localSheetId="2">#REF!</definedName>
    <definedName name="HERVOL" localSheetId="3">#REF!</definedName>
    <definedName name="HERVOL" localSheetId="17">#REF!</definedName>
    <definedName name="HERVOL" localSheetId="5">#REF!</definedName>
    <definedName name="HERVOL" localSheetId="24">#REF!</definedName>
    <definedName name="HERVOL" localSheetId="23">#REF!</definedName>
    <definedName name="HERVOL" localSheetId="26">#REF!</definedName>
    <definedName name="HERVOL" localSheetId="27">#REF!</definedName>
    <definedName name="HERVOL" localSheetId="29">#REF!</definedName>
    <definedName name="HERVOL" localSheetId="31">#REF!</definedName>
    <definedName name="HERVOL" localSheetId="32">#REF!</definedName>
    <definedName name="HERVOL" localSheetId="33">#REF!</definedName>
    <definedName name="HERVOL" localSheetId="34">#REF!</definedName>
    <definedName name="HERVOL" localSheetId="35">#REF!</definedName>
    <definedName name="HERVOL" localSheetId="36">#REF!</definedName>
    <definedName name="HERVOL" localSheetId="38">#REF!</definedName>
    <definedName name="HERVOL" localSheetId="39">#REF!</definedName>
    <definedName name="HERVOL" localSheetId="41">#REF!</definedName>
    <definedName name="HERVOL" localSheetId="42">#REF!</definedName>
    <definedName name="HERVOL" localSheetId="44">#REF!</definedName>
    <definedName name="HERVOL" localSheetId="45">#REF!</definedName>
    <definedName name="HERVOL" localSheetId="46">#REF!</definedName>
    <definedName name="HERVOL" localSheetId="47">#REF!</definedName>
    <definedName name="HERVOL" localSheetId="48">#REF!</definedName>
    <definedName name="HERVOL" localSheetId="52">#REF!</definedName>
    <definedName name="HERVOL" localSheetId="53">#REF!</definedName>
    <definedName name="HERVOL" localSheetId="54">#REF!</definedName>
    <definedName name="HERVOL" localSheetId="55">#REF!</definedName>
    <definedName name="HERVOL" localSheetId="51">#REF!</definedName>
    <definedName name="HERVOL" localSheetId="60">#REF!</definedName>
    <definedName name="HERVOL" localSheetId="61">#REF!</definedName>
    <definedName name="HERVOL" localSheetId="0">#REF!</definedName>
    <definedName name="HERVOL">#REF!</definedName>
    <definedName name="Jahr" localSheetId="24">#REF!</definedName>
    <definedName name="Jahr">#REF!</definedName>
    <definedName name="JanBMtAHA1">'[3]1'!$B$24</definedName>
    <definedName name="JanBMtAHE1">'[3]1'!$C$24</definedName>
    <definedName name="Januar">'[2]Eintrag Gesamtentwicklung'!#REF!</definedName>
    <definedName name="KOPF" localSheetId="2">#REF!</definedName>
    <definedName name="KOPF" localSheetId="3">#REF!</definedName>
    <definedName name="KOPF" localSheetId="5">#REF!</definedName>
    <definedName name="KOPF" localSheetId="24">#REF!</definedName>
    <definedName name="KOPF" localSheetId="23">#REF!</definedName>
    <definedName name="KOPF" localSheetId="26">#REF!</definedName>
    <definedName name="KOPF" localSheetId="32">#REF!</definedName>
    <definedName name="KOPF" localSheetId="33">#REF!</definedName>
    <definedName name="KOPF" localSheetId="34">#REF!</definedName>
    <definedName name="KOPF" localSheetId="35">#REF!</definedName>
    <definedName name="KOPF" localSheetId="36">#REF!</definedName>
    <definedName name="KOPF" localSheetId="38">#REF!</definedName>
    <definedName name="KOPF" localSheetId="42">#REF!</definedName>
    <definedName name="KOPF" localSheetId="44">#REF!</definedName>
    <definedName name="KOPF" localSheetId="45">#REF!</definedName>
    <definedName name="KOPF" localSheetId="46">#REF!</definedName>
    <definedName name="KOPF" localSheetId="47">#REF!</definedName>
    <definedName name="KOPF" localSheetId="48">#REF!</definedName>
    <definedName name="KOPF" localSheetId="52">#REF!</definedName>
    <definedName name="KOPF" localSheetId="53">#REF!</definedName>
    <definedName name="KOPF" localSheetId="54">#REF!</definedName>
    <definedName name="KOPF" localSheetId="55">#REF!</definedName>
    <definedName name="KOPF" localSheetId="51">#REF!</definedName>
    <definedName name="KOPF" localSheetId="60">#REF!</definedName>
    <definedName name="KOPF" localSheetId="61">#REF!</definedName>
    <definedName name="KOPF" localSheetId="0">#REF!</definedName>
    <definedName name="KOPF">#REF!</definedName>
    <definedName name="LH_6_10" localSheetId="23">'0117660'!$A$8020:$D$8024</definedName>
    <definedName name="LH_6_12" localSheetId="23">'0117660'!$A$8026:$D$8030</definedName>
    <definedName name="LH_6_17" localSheetId="2">'[1]3720.0'!#REF!</definedName>
    <definedName name="LH_6_17" localSheetId="3">'[1]3720.0'!#REF!</definedName>
    <definedName name="LH_6_17" localSheetId="24">'[1]3720.0'!#REF!</definedName>
    <definedName name="LH_6_17" localSheetId="23">'0117660'!#REF!</definedName>
    <definedName name="LH_6_17" localSheetId="26">'[1]3720.0'!#REF!</definedName>
    <definedName name="LH_6_17" localSheetId="32">'[1]3720.0'!#REF!</definedName>
    <definedName name="LH_6_17" localSheetId="33">'[1]3720.0'!#REF!</definedName>
    <definedName name="LH_6_17" localSheetId="34">'[1]3720.0'!#REF!</definedName>
    <definedName name="LH_6_17" localSheetId="35">'[1]3720.0'!#REF!</definedName>
    <definedName name="LH_6_17" localSheetId="36">'[1]3720.0'!#REF!</definedName>
    <definedName name="LH_6_17" localSheetId="38">'[1]3720.0'!#REF!</definedName>
    <definedName name="LH_6_17" localSheetId="42">'[1]3720.0'!#REF!</definedName>
    <definedName name="LH_6_17" localSheetId="44">'[1]3720.0'!#REF!</definedName>
    <definedName name="LH_6_17" localSheetId="45">'[1]3720.0'!#REF!</definedName>
    <definedName name="LH_6_17" localSheetId="46">'[1]3720.0'!#REF!</definedName>
    <definedName name="LH_6_17" localSheetId="47">'[1]3720.0'!#REF!</definedName>
    <definedName name="LH_6_17" localSheetId="48">'[1]3720.0'!#REF!</definedName>
    <definedName name="LH_6_17" localSheetId="52">'[1]3720.0'!#REF!</definedName>
    <definedName name="LH_6_17" localSheetId="53">'[1]3720.0'!#REF!</definedName>
    <definedName name="LH_6_17" localSheetId="54">'[1]3720.0'!#REF!</definedName>
    <definedName name="LH_6_17" localSheetId="55">'[1]3720.0'!#REF!</definedName>
    <definedName name="LH_6_17" localSheetId="51">'[1]3720.0'!#REF!</definedName>
    <definedName name="LH_6_17" localSheetId="60">'[1]3720.0'!#REF!</definedName>
    <definedName name="LH_6_17" localSheetId="61">'[1]3720.0'!#REF!</definedName>
    <definedName name="LH_6_17" localSheetId="0">'[1]3720.0'!#REF!</definedName>
    <definedName name="LH_6_17">'[1]3720.0'!#REF!</definedName>
    <definedName name="LH_8_10" localSheetId="23">'0117660'!$A$8002:$D$8006</definedName>
    <definedName name="LH_8_12" localSheetId="23">'0117660'!$A$8008:$D$8012</definedName>
    <definedName name="LH_8_17" localSheetId="23">'0117660'!$A$8014:$D$8018</definedName>
    <definedName name="LöscheAusfuhrTatsWERT">'[13]02-12 Eintrag 1000 EUR'!$B$42:$E$45,'[13]02-12 Eintrag 1000 EUR'!$B$49:$E$50,'[13]02-12 Eintrag 1000 EUR'!$B$52:$E$53,'[13]02-12 Eintrag 1000 EUR'!$B$55:$E$55,'[13]02-12 Eintrag 1000 EUR'!$B$58:$E$58</definedName>
    <definedName name="LöscheAusfuhrVolumen">'[13]02-12 Eintrag 1000 EUR'!$B$93:$E$93,'[13]02-12 Eintrag 1000 EUR'!$B$97:$E$98,'[13]02-12 Eintrag 1000 EUR'!$B$100:$E$101,'[13]02-12 Eintrag 1000 EUR'!$B$103:$E$103,'[13]02-12 Eintrag 1000 EUR'!$B$106:$E$106</definedName>
    <definedName name="LöscheEinfuhrTatsWERT">'[13]02-12 Eintrag 1000 EUR'!$B$16:$E$19,'[13]02-12 Eintrag 1000 EUR'!$B$23:$E$24,'[13]02-12 Eintrag 1000 EUR'!$B$26:$E$27,'[13]02-12 Eintrag 1000 EUR'!$B$29:$E$29,'[13]02-12 Eintrag 1000 EUR'!$B$32:$E$32</definedName>
    <definedName name="LöscheEinfuhrVolumen">'[13]02-12 Eintrag 1000 EUR'!$B$69:$E$72,'[13]02-12 Eintrag 1000 EUR'!$B$76:$E$77,'[13]02-12 Eintrag 1000 EUR'!$B$79:$E$80,'[13]02-12 Eintrag 1000 EUR'!$B$82:$E$82,'[13]02-12 Eintrag 1000 EUR'!$B$85:$E$85</definedName>
    <definedName name="LQ_6_10" localSheetId="23">'0117660'!#REF!</definedName>
    <definedName name="LQ_6_12" localSheetId="23">'0117660'!#REF!</definedName>
    <definedName name="LQ_6_17" localSheetId="23">'0117660'!#REF!</definedName>
    <definedName name="LQ_8_10" localSheetId="2">'[1]3720.0'!#REF!</definedName>
    <definedName name="LQ_8_10" localSheetId="3">'[1]3720.0'!#REF!</definedName>
    <definedName name="LQ_8_10" localSheetId="24">'[1]3720.0'!#REF!</definedName>
    <definedName name="LQ_8_10" localSheetId="23">'0117660'!#REF!</definedName>
    <definedName name="LQ_8_10" localSheetId="26">'[1]3720.0'!#REF!</definedName>
    <definedName name="LQ_8_10" localSheetId="33">'[1]3720.0'!#REF!</definedName>
    <definedName name="LQ_8_10" localSheetId="34">'[1]3720.0'!#REF!</definedName>
    <definedName name="LQ_8_10" localSheetId="35">'[1]3720.0'!#REF!</definedName>
    <definedName name="LQ_8_10" localSheetId="38">'[1]3720.0'!#REF!</definedName>
    <definedName name="LQ_8_10" localSheetId="42">'[1]3720.0'!#REF!</definedName>
    <definedName name="LQ_8_10" localSheetId="44">'[1]3720.0'!#REF!</definedName>
    <definedName name="LQ_8_10" localSheetId="46">'[1]3720.0'!#REF!</definedName>
    <definedName name="LQ_8_10" localSheetId="47">'[1]3720.0'!#REF!</definedName>
    <definedName name="LQ_8_10" localSheetId="52">'[1]3720.0'!#REF!</definedName>
    <definedName name="LQ_8_10" localSheetId="53">'[1]3720.0'!#REF!</definedName>
    <definedName name="LQ_8_10" localSheetId="54">'[1]3720.0'!#REF!</definedName>
    <definedName name="LQ_8_10" localSheetId="55">'[1]3720.0'!#REF!</definedName>
    <definedName name="LQ_8_10" localSheetId="51">'[1]3720.0'!#REF!</definedName>
    <definedName name="LQ_8_10" localSheetId="0">'[1]3720.0'!#REF!</definedName>
    <definedName name="LQ_8_10">'[1]3720.0'!#REF!</definedName>
    <definedName name="LQ_8_12" localSheetId="24">'[1]3720.0'!#REF!</definedName>
    <definedName name="LQ_8_12" localSheetId="23">'0117660'!#REF!</definedName>
    <definedName name="LQ_8_12" localSheetId="26">'[1]3720.0'!#REF!</definedName>
    <definedName name="LQ_8_12" localSheetId="38">'[1]3720.0'!#REF!</definedName>
    <definedName name="LQ_8_12" localSheetId="42">'[1]3720.0'!#REF!</definedName>
    <definedName name="LQ_8_12" localSheetId="46">'[1]3720.0'!#REF!</definedName>
    <definedName name="LQ_8_12" localSheetId="47">'[1]3720.0'!#REF!</definedName>
    <definedName name="LQ_8_12" localSheetId="52">'[1]3720.0'!#REF!</definedName>
    <definedName name="LQ_8_12" localSheetId="53">'[1]3720.0'!#REF!</definedName>
    <definedName name="LQ_8_12" localSheetId="54">'[1]3720.0'!#REF!</definedName>
    <definedName name="LQ_8_12" localSheetId="55">'[1]3720.0'!#REF!</definedName>
    <definedName name="LQ_8_12" localSheetId="0">'[1]3720.0'!#REF!</definedName>
    <definedName name="LQ_8_12">'[1]3720.0'!#REF!</definedName>
    <definedName name="LQ_8_17" localSheetId="24">'[1]3720.0'!#REF!</definedName>
    <definedName name="LQ_8_17" localSheetId="23">'0117660'!#REF!</definedName>
    <definedName name="LQ_8_17" localSheetId="26">'[1]3720.0'!#REF!</definedName>
    <definedName name="LQ_8_17" localSheetId="38">'[1]3720.0'!#REF!</definedName>
    <definedName name="LQ_8_17" localSheetId="42">'[1]3720.0'!#REF!</definedName>
    <definedName name="LQ_8_17" localSheetId="46">'[1]3720.0'!#REF!</definedName>
    <definedName name="LQ_8_17" localSheetId="47">'[1]3720.0'!#REF!</definedName>
    <definedName name="LQ_8_17" localSheetId="52">'[1]3720.0'!#REF!</definedName>
    <definedName name="LQ_8_17" localSheetId="53">'[1]3720.0'!#REF!</definedName>
    <definedName name="LQ_8_17" localSheetId="54">'[1]3720.0'!#REF!</definedName>
    <definedName name="LQ_8_17" localSheetId="55">'[1]3720.0'!#REF!</definedName>
    <definedName name="LQ_8_17" localSheetId="0">'[1]3720.0'!#REF!</definedName>
    <definedName name="LQ_8_17">'[1]3720.0'!#REF!</definedName>
    <definedName name="März" localSheetId="24">#REF!</definedName>
    <definedName name="März">#REF!</definedName>
    <definedName name="Matrix">[14]Großhandelspreise!$B$6:$ZZ$18</definedName>
    <definedName name="Matrix2">[14]Erzeugerpreise!$B$5:$ZZ$18</definedName>
    <definedName name="MISCHGE" localSheetId="2">#REF!</definedName>
    <definedName name="MISCHGE" localSheetId="3">#REF!</definedName>
    <definedName name="MISCHGE" localSheetId="17">#REF!</definedName>
    <definedName name="MISCHGE" localSheetId="5">#REF!</definedName>
    <definedName name="MISCHGE" localSheetId="24">#REF!</definedName>
    <definedName name="MISCHGE" localSheetId="23">#REF!</definedName>
    <definedName name="MISCHGE" localSheetId="26">#REF!</definedName>
    <definedName name="MISCHGE" localSheetId="27">#REF!</definedName>
    <definedName name="MISCHGE" localSheetId="29">#REF!</definedName>
    <definedName name="MISCHGE" localSheetId="31">#REF!</definedName>
    <definedName name="MISCHGE" localSheetId="32">#REF!</definedName>
    <definedName name="MISCHGE" localSheetId="33">#REF!</definedName>
    <definedName name="MISCHGE" localSheetId="34">#REF!</definedName>
    <definedName name="MISCHGE" localSheetId="35">#REF!</definedName>
    <definedName name="MISCHGE" localSheetId="36">#REF!</definedName>
    <definedName name="MISCHGE" localSheetId="38">#REF!</definedName>
    <definedName name="MISCHGE" localSheetId="39">#REF!</definedName>
    <definedName name="MISCHGE" localSheetId="40">#REF!</definedName>
    <definedName name="MISCHGE" localSheetId="41">#REF!</definedName>
    <definedName name="MISCHGE" localSheetId="42">#REF!</definedName>
    <definedName name="MISCHGE" localSheetId="44">#REF!</definedName>
    <definedName name="MISCHGE" localSheetId="45">#REF!</definedName>
    <definedName name="MISCHGE" localSheetId="46">#REF!</definedName>
    <definedName name="MISCHGE" localSheetId="47">#REF!</definedName>
    <definedName name="MISCHGE" localSheetId="48">#REF!</definedName>
    <definedName name="MISCHGE" localSheetId="52">#REF!</definedName>
    <definedName name="MISCHGE" localSheetId="53">#REF!</definedName>
    <definedName name="MISCHGE" localSheetId="54">#REF!</definedName>
    <definedName name="MISCHGE" localSheetId="55">#REF!</definedName>
    <definedName name="MISCHGE" localSheetId="51">#REF!</definedName>
    <definedName name="MISCHGE" localSheetId="60">#REF!</definedName>
    <definedName name="MISCHGE" localSheetId="61">#REF!</definedName>
    <definedName name="MISCHGE" localSheetId="0">#REF!</definedName>
    <definedName name="MISCHGE">#REF!</definedName>
    <definedName name="Monat" localSheetId="24">#REF!</definedName>
    <definedName name="Monat">#REF!</definedName>
    <definedName name="Monat.2.löschen" localSheetId="24">#REF!,#REF!,#REF!,#REF!</definedName>
    <definedName name="Monat.2.löschen">#REF!,#REF!,#REF!,#REF!</definedName>
    <definedName name="Monat.3.löschen">'[15]Eintrag EGW (3)'!$D$9:$D$38,'[15]Eintrag EGW (3)'!$F$9:$F$38,'[15]Eintrag EGW (3)'!$J$9:$J$38,'[15]Eintrag EGW (3)'!$L$9:$L$38</definedName>
    <definedName name="MtFeb" localSheetId="24">'[2]Eintrag Gesamtentwicklung'!#REF!</definedName>
    <definedName name="MtFeb">'[2]Eintrag Gesamtentwicklung'!#REF!</definedName>
    <definedName name="MtJan">'[2]Eintrag Gesamtentwicklung'!#REF!</definedName>
    <definedName name="MtMrz" localSheetId="24">#REF!</definedName>
    <definedName name="MtMrz">#REF!</definedName>
    <definedName name="MW4W" comment="Berechnung Mittelwert in Monaten mit w Wochen" localSheetId="2">AVERAGE(#REF!)</definedName>
    <definedName name="MW4W" comment="Berechnung Mittelwert in Monaten mit w Wochen" localSheetId="3">AVERAGE(#REF!)</definedName>
    <definedName name="MW4W" comment="Berechnung Mittelwert in Monaten mit w Wochen" localSheetId="17">AVERAGE(#REF!)</definedName>
    <definedName name="MW4W" comment="Berechnung Mittelwert in Monaten mit w Wochen" localSheetId="5">AVERAGE(#REF!)</definedName>
    <definedName name="MW4W" comment="Berechnung Mittelwert in Monaten mit w Wochen" localSheetId="24">AVERAGE(#REF!)</definedName>
    <definedName name="MW4W" comment="Berechnung Mittelwert in Monaten mit w Wochen" localSheetId="23">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29">AVERAGE(#REF!)</definedName>
    <definedName name="MW4W" comment="Berechnung Mittelwert in Monaten mit w Wochen" localSheetId="31">AVERAGE(#REF!)</definedName>
    <definedName name="MW4W" comment="Berechnung Mittelwert in Monaten mit w Wochen" localSheetId="32">AVERAGE(#REF!)</definedName>
    <definedName name="MW4W" comment="Berechnung Mittelwert in Monaten mit w Wochen" localSheetId="33">AVERAGE(#REF!)</definedName>
    <definedName name="MW4W" comment="Berechnung Mittelwert in Monaten mit w Wochen" localSheetId="34">AVERAGE(#REF!)</definedName>
    <definedName name="MW4W" comment="Berechnung Mittelwert in Monaten mit w Wochen" localSheetId="35">AVERAGE(#REF!)</definedName>
    <definedName name="MW4W" comment="Berechnung Mittelwert in Monaten mit w Wochen" localSheetId="36">AVERAGE(#REF!)</definedName>
    <definedName name="MW4W" comment="Berechnung Mittelwert in Monaten mit w Wochen" localSheetId="38">AVERAGE(#REF!)</definedName>
    <definedName name="MW4W" comment="Berechnung Mittelwert in Monaten mit w Wochen" localSheetId="39">AVERAGE(#REF!)</definedName>
    <definedName name="MW4W" comment="Berechnung Mittelwert in Monaten mit w Wochen" localSheetId="40">AVERAGE(#REF!)</definedName>
    <definedName name="MW4W" comment="Berechnung Mittelwert in Monaten mit w Wochen" localSheetId="41">AVERAGE(#REF!)</definedName>
    <definedName name="MW4W" comment="Berechnung Mittelwert in Monaten mit w Wochen" localSheetId="42">AVERAGE(#REF!)</definedName>
    <definedName name="MW4W" comment="Berechnung Mittelwert in Monaten mit w Wochen" localSheetId="44">AVERAGE(#REF!)</definedName>
    <definedName name="MW4W" comment="Berechnung Mittelwert in Monaten mit w Wochen" localSheetId="45">AVERAGE(#REF!)</definedName>
    <definedName name="MW4W" comment="Berechnung Mittelwert in Monaten mit w Wochen" localSheetId="46">AVERAGE(#REF!)</definedName>
    <definedName name="MW4W" comment="Berechnung Mittelwert in Monaten mit w Wochen" localSheetId="47">AVERAGE(#REF!)</definedName>
    <definedName name="MW4W" comment="Berechnung Mittelwert in Monaten mit w Wochen" localSheetId="48">AVERAGE(#REF!)</definedName>
    <definedName name="MW4W" comment="Berechnung Mittelwert in Monaten mit w Wochen" localSheetId="28">AVERAGE(#REF!)</definedName>
    <definedName name="MW4W" comment="Berechnung Mittelwert in Monaten mit w Wochen" localSheetId="52">AVERAGE(#REF!)</definedName>
    <definedName name="MW4W" comment="Berechnung Mittelwert in Monaten mit w Wochen" localSheetId="53">AVERAGE(#REF!)</definedName>
    <definedName name="MW4W" comment="Berechnung Mittelwert in Monaten mit w Wochen" localSheetId="54">AVERAGE(#REF!)</definedName>
    <definedName name="MW4W" comment="Berechnung Mittelwert in Monaten mit w Wochen" localSheetId="55">AVERAGE(#REF!)</definedName>
    <definedName name="MW4W" comment="Berechnung Mittelwert in Monaten mit w Wochen" localSheetId="51">AVERAGE(#REF!)</definedName>
    <definedName name="MW4W" comment="Berechnung Mittelwert in Monaten mit w Wochen" localSheetId="60">AVERAGE(#REF!)</definedName>
    <definedName name="MW4W" comment="Berechnung Mittelwert in Monaten mit w Wochen" localSheetId="61">AVERAGE(#REF!)</definedName>
    <definedName name="MW4W" comment="Berechnung Mittelwert in Monaten mit w Wochen" localSheetId="0">AVERAGE(#REF!)</definedName>
    <definedName name="MW4W" comment="Berechnung Mittelwert in Monaten mit w Wochen">AVERAGE(#REF!)</definedName>
    <definedName name="MW5W" localSheetId="2">AVERAGE(#REF!)</definedName>
    <definedName name="MW5W" localSheetId="3">AVERAGE(#REF!)</definedName>
    <definedName name="MW5W" localSheetId="17">AVERAGE(#REF!)</definedName>
    <definedName name="MW5W" localSheetId="5">AVERAGE(#REF!)</definedName>
    <definedName name="MW5W" localSheetId="24">AVERAGE(#REF!)</definedName>
    <definedName name="MW5W" localSheetId="23">AVERAGE(#REF!)</definedName>
    <definedName name="MW5W" localSheetId="26">AVERAGE(#REF!)</definedName>
    <definedName name="MW5W" localSheetId="27">AVERAGE(#REF!)</definedName>
    <definedName name="MW5W" localSheetId="29">AVERAGE(#REF!)</definedName>
    <definedName name="MW5W" localSheetId="31">AVERAGE(#REF!)</definedName>
    <definedName name="MW5W" localSheetId="33">AVERAGE(#REF!)</definedName>
    <definedName name="MW5W" localSheetId="34">AVERAGE(#REF!)</definedName>
    <definedName name="MW5W" localSheetId="35">AVERAGE(#REF!)</definedName>
    <definedName name="MW5W" localSheetId="38">AVERAGE(#REF!)</definedName>
    <definedName name="MW5W" localSheetId="39">AVERAGE(#REF!)</definedName>
    <definedName name="MW5W" localSheetId="40">AVERAGE(#REF!)</definedName>
    <definedName name="MW5W" localSheetId="41">AVERAGE(#REF!)</definedName>
    <definedName name="MW5W" localSheetId="42">AVERAGE(#REF!)</definedName>
    <definedName name="MW5W" localSheetId="44">AVERAGE(#REF!)</definedName>
    <definedName name="MW5W" localSheetId="46">AVERAGE(#REF!)</definedName>
    <definedName name="MW5W" localSheetId="47">AVERAGE(#REF!)</definedName>
    <definedName name="MW5W" localSheetId="28">AVERAGE(#REF!)</definedName>
    <definedName name="MW5W" localSheetId="52">AVERAGE(#REF!)</definedName>
    <definedName name="MW5W" localSheetId="53">AVERAGE(#REF!)</definedName>
    <definedName name="MW5W" localSheetId="54">AVERAGE(#REF!)</definedName>
    <definedName name="MW5W" localSheetId="55">AVERAGE(#REF!)</definedName>
    <definedName name="MW5W" localSheetId="51">AVERAGE(#REF!)</definedName>
    <definedName name="MW5W" localSheetId="0">AVERAGE(#REF!)</definedName>
    <definedName name="MW5W">AVERAGE(#REF!)</definedName>
    <definedName name="neu" localSheetId="32">#REF!</definedName>
    <definedName name="neu" localSheetId="36">#REF!</definedName>
    <definedName name="neu" localSheetId="38">#REF!</definedName>
    <definedName name="neu" localSheetId="42">#REF!</definedName>
    <definedName name="neu" localSheetId="44">#REF!</definedName>
    <definedName name="neu" localSheetId="45">#REF!</definedName>
    <definedName name="neu" localSheetId="46">#REF!</definedName>
    <definedName name="neu" localSheetId="47">#REF!</definedName>
    <definedName name="neu" localSheetId="48">#REF!</definedName>
    <definedName name="neu" localSheetId="52">#REF!</definedName>
    <definedName name="neu" localSheetId="53">#REF!</definedName>
    <definedName name="neu" localSheetId="54">#REF!</definedName>
    <definedName name="neu" localSheetId="55">#REF!</definedName>
    <definedName name="neu" localSheetId="60">#REF!</definedName>
    <definedName name="neu" localSheetId="61">#REF!</definedName>
    <definedName name="neu">#REF!</definedName>
    <definedName name="Neue" localSheetId="32">'[4]MBT-0204190-0000'!#REF!</definedName>
    <definedName name="Neue" localSheetId="36">'[4]MBT-0204190-0000'!#REF!</definedName>
    <definedName name="Neue" localSheetId="38">'[5]MBT-0204190-0000'!#REF!</definedName>
    <definedName name="Neue" localSheetId="45">'[4]MBT-0204190-0000'!#REF!</definedName>
    <definedName name="Neue" localSheetId="46">'[4]MBT-0204190-0000'!#REF!</definedName>
    <definedName name="Neue" localSheetId="47">'[4]MBT-0204190-0000'!#REF!</definedName>
    <definedName name="Neue" localSheetId="48">'[4]MBT-0204190-0000'!#REF!</definedName>
    <definedName name="Neue" localSheetId="52">'[4]MBT-0204190-0000'!#REF!</definedName>
    <definedName name="Neue" localSheetId="53">'[4]MBT-0204190-0000'!#REF!</definedName>
    <definedName name="Neue" localSheetId="54">'[4]MBT-0204190-0000'!#REF!</definedName>
    <definedName name="Neue" localSheetId="55">'[4]MBT-0204190-0000'!#REF!</definedName>
    <definedName name="Neue" localSheetId="60">'[4]MBT-0204190-0000'!#REF!</definedName>
    <definedName name="Neue" localSheetId="61">'[4]MBT-0204190-0000'!#REF!</definedName>
    <definedName name="Neue">'[5]MBT-0204190-0000'!#REF!</definedName>
    <definedName name="nix_" localSheetId="26">'[1]3720.0'!#REF!</definedName>
    <definedName name="nix_" localSheetId="32">'[1]3720.0'!#REF!</definedName>
    <definedName name="nix_" localSheetId="36">'[1]3720.0'!#REF!</definedName>
    <definedName name="nix_" localSheetId="38">'[1]3720.0'!#REF!</definedName>
    <definedName name="nix_" localSheetId="42">'[1]3720.0'!#REF!</definedName>
    <definedName name="nix_" localSheetId="44">'[1]3720.0'!#REF!</definedName>
    <definedName name="nix_" localSheetId="45">'[1]3720.0'!#REF!</definedName>
    <definedName name="nix_" localSheetId="46">'[1]3720.0'!#REF!</definedName>
    <definedName name="nix_" localSheetId="47">'[1]3720.0'!#REF!</definedName>
    <definedName name="nix_" localSheetId="48">'[1]3720.0'!#REF!</definedName>
    <definedName name="nix_" localSheetId="52">'[1]3720.0'!#REF!</definedName>
    <definedName name="nix_" localSheetId="53">'[1]3720.0'!#REF!</definedName>
    <definedName name="nix_" localSheetId="54">'[1]3720.0'!#REF!</definedName>
    <definedName name="nix_" localSheetId="55">'[1]3720.0'!#REF!</definedName>
    <definedName name="nix_" localSheetId="60">'[1]3720.0'!#REF!</definedName>
    <definedName name="nix_" localSheetId="61">'[1]3720.0'!#REF!</definedName>
    <definedName name="nix_" localSheetId="0">'[1]3720.0'!#REF!</definedName>
    <definedName name="nix_">'[1]3720.0'!#REF!</definedName>
    <definedName name="NL" localSheetId="2">#REF!</definedName>
    <definedName name="NL" localSheetId="3">#REF!</definedName>
    <definedName name="NL" localSheetId="17">#REF!</definedName>
    <definedName name="NL" localSheetId="5">#REF!</definedName>
    <definedName name="NL" localSheetId="24">#REF!</definedName>
    <definedName name="NL" localSheetId="23">#REF!</definedName>
    <definedName name="NL" localSheetId="26">#REF!</definedName>
    <definedName name="NL" localSheetId="27">#REF!</definedName>
    <definedName name="NL" localSheetId="29">#REF!</definedName>
    <definedName name="NL" localSheetId="31">#REF!</definedName>
    <definedName name="NL" localSheetId="32">#REF!</definedName>
    <definedName name="NL" localSheetId="33">#REF!</definedName>
    <definedName name="NL" localSheetId="34">#REF!</definedName>
    <definedName name="NL" localSheetId="35">#REF!</definedName>
    <definedName name="NL" localSheetId="36">#REF!</definedName>
    <definedName name="NL" localSheetId="38">#REF!</definedName>
    <definedName name="NL" localSheetId="39">#REF!</definedName>
    <definedName name="NL" localSheetId="40">#REF!</definedName>
    <definedName name="NL" localSheetId="41">#REF!</definedName>
    <definedName name="NL" localSheetId="42">#REF!</definedName>
    <definedName name="NL" localSheetId="44">#REF!</definedName>
    <definedName name="NL" localSheetId="45">#REF!</definedName>
    <definedName name="NL" localSheetId="46">#REF!</definedName>
    <definedName name="NL" localSheetId="47">#REF!</definedName>
    <definedName name="NL" localSheetId="48">#REF!</definedName>
    <definedName name="NL" localSheetId="52">#REF!</definedName>
    <definedName name="NL" localSheetId="53">#REF!</definedName>
    <definedName name="NL" localSheetId="54">#REF!</definedName>
    <definedName name="NL" localSheetId="55">#REF!</definedName>
    <definedName name="NL" localSheetId="51">#REF!</definedName>
    <definedName name="NL" localSheetId="60">#REF!</definedName>
    <definedName name="NL" localSheetId="61">#REF!</definedName>
    <definedName name="NL" localSheetId="0">#REF!</definedName>
    <definedName name="NL">#REF!</definedName>
    <definedName name="nn" localSheetId="2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'[16]Eintrag Gesamtentwicklung'!#REF!</definedName>
    <definedName name="quali1111" localSheetId="24">#REF!</definedName>
    <definedName name="quali1111">#REF!</definedName>
    <definedName name="Qualitätsbericht" localSheetId="24">#REF!</definedName>
    <definedName name="Qualitätsbericht">#REF!</definedName>
    <definedName name="sdadasrd" localSheetId="2">#REF!</definedName>
    <definedName name="sdadasrd" localSheetId="3">#REF!</definedName>
    <definedName name="sdadasrd" localSheetId="5">#REF!</definedName>
    <definedName name="sdadasrd" localSheetId="26">#REF!</definedName>
    <definedName name="sdadasrd" localSheetId="32">#REF!</definedName>
    <definedName name="sdadasrd" localSheetId="36">#REF!</definedName>
    <definedName name="sdadasrd" localSheetId="38">#REF!</definedName>
    <definedName name="sdadasrd" localSheetId="42">#REF!</definedName>
    <definedName name="sdadasrd" localSheetId="44">#REF!</definedName>
    <definedName name="sdadasrd" localSheetId="45">#REF!</definedName>
    <definedName name="sdadasrd" localSheetId="46">#REF!</definedName>
    <definedName name="sdadasrd" localSheetId="47">#REF!</definedName>
    <definedName name="sdadasrd" localSheetId="48">#REF!</definedName>
    <definedName name="sdadasrd" localSheetId="52">#REF!</definedName>
    <definedName name="sdadasrd" localSheetId="53">#REF!</definedName>
    <definedName name="sdadasrd" localSheetId="54">#REF!</definedName>
    <definedName name="sdadasrd" localSheetId="55">#REF!</definedName>
    <definedName name="sdadasrd" localSheetId="51">#REF!</definedName>
    <definedName name="sdadasrd" localSheetId="60">#REF!</definedName>
    <definedName name="sdadasrd" localSheetId="61">#REF!</definedName>
    <definedName name="sdadasrd" localSheetId="0">#REF!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'[2]Eintrag Gesamtentwicklung'!#REF!</definedName>
    <definedName name="SJanuar">'[2]Eintrag Gesamtentwicklung'!#REF!</definedName>
    <definedName name="SMärz" localSheetId="24">#REF!</definedName>
    <definedName name="SMärz">#REF!</definedName>
    <definedName name="STRUKTUR" localSheetId="2">#REF!</definedName>
    <definedName name="STRUKTUR" localSheetId="3">#REF!</definedName>
    <definedName name="STRUKTUR" localSheetId="5">#REF!</definedName>
    <definedName name="STRUKTUR" localSheetId="24">#REF!</definedName>
    <definedName name="STRUKTUR" localSheetId="23">#REF!</definedName>
    <definedName name="STRUKTUR" localSheetId="26">#REF!</definedName>
    <definedName name="STRUKTUR" localSheetId="32">#REF!</definedName>
    <definedName name="STRUKTUR" localSheetId="33">#REF!</definedName>
    <definedName name="STRUKTUR" localSheetId="34">#REF!</definedName>
    <definedName name="STRUKTUR" localSheetId="35">#REF!</definedName>
    <definedName name="STRUKTUR" localSheetId="36">#REF!</definedName>
    <definedName name="STRUKTUR" localSheetId="38">#REF!</definedName>
    <definedName name="STRUKTUR" localSheetId="42">#REF!</definedName>
    <definedName name="STRUKTUR" localSheetId="44">#REF!</definedName>
    <definedName name="STRUKTUR" localSheetId="45">#REF!</definedName>
    <definedName name="STRUKTUR" localSheetId="46">#REF!</definedName>
    <definedName name="STRUKTUR" localSheetId="47">#REF!</definedName>
    <definedName name="STRUKTUR" localSheetId="48">#REF!</definedName>
    <definedName name="STRUKTUR" localSheetId="52">#REF!</definedName>
    <definedName name="STRUKTUR" localSheetId="53">#REF!</definedName>
    <definedName name="STRUKTUR" localSheetId="54">#REF!</definedName>
    <definedName name="STRUKTUR" localSheetId="55">#REF!</definedName>
    <definedName name="STRUKTUR" localSheetId="51">#REF!</definedName>
    <definedName name="STRUKTUR" localSheetId="60">#REF!</definedName>
    <definedName name="STRUKTUR" localSheetId="61">#REF!</definedName>
    <definedName name="STRUKTUR" localSheetId="0">#REF!</definedName>
    <definedName name="STRUKTUR">#REF!</definedName>
    <definedName name="Such_KjD" localSheetId="2">#REF!</definedName>
    <definedName name="Such_KjD" localSheetId="3">#REF!</definedName>
    <definedName name="Such_KjD" localSheetId="17">#REF!</definedName>
    <definedName name="Such_KjD" localSheetId="5">#REF!</definedName>
    <definedName name="Such_KjD" localSheetId="24">#REF!</definedName>
    <definedName name="Such_KjD" localSheetId="23">#REF!</definedName>
    <definedName name="Such_KjD" localSheetId="26">#REF!</definedName>
    <definedName name="Such_KjD" localSheetId="32">#REF!</definedName>
    <definedName name="Such_KjD" localSheetId="33">#REF!</definedName>
    <definedName name="Such_KjD" localSheetId="34">#REF!</definedName>
    <definedName name="Such_KjD" localSheetId="35">#REF!</definedName>
    <definedName name="Such_KjD" localSheetId="36">#REF!</definedName>
    <definedName name="Such_KjD" localSheetId="38">#REF!</definedName>
    <definedName name="Such_KjD" localSheetId="42">#REF!</definedName>
    <definedName name="Such_KjD" localSheetId="44">#REF!</definedName>
    <definedName name="Such_KjD" localSheetId="45">#REF!</definedName>
    <definedName name="Such_KjD" localSheetId="46">#REF!</definedName>
    <definedName name="Such_KjD" localSheetId="47">#REF!</definedName>
    <definedName name="Such_KjD" localSheetId="48">#REF!</definedName>
    <definedName name="Such_KjD" localSheetId="50">'0301030'!#REF!</definedName>
    <definedName name="Such_KjD" localSheetId="52">#REF!</definedName>
    <definedName name="Such_KjD" localSheetId="53">#REF!</definedName>
    <definedName name="Such_KjD" localSheetId="54">#REF!</definedName>
    <definedName name="Such_KjD" localSheetId="55">#REF!</definedName>
    <definedName name="Such_KjD" localSheetId="51">#REF!</definedName>
    <definedName name="Such_KjD" localSheetId="60">#REF!</definedName>
    <definedName name="Such_KjD" localSheetId="61">#REF!</definedName>
    <definedName name="Such_KjD" localSheetId="0">#REF!</definedName>
    <definedName name="Such_KjD">#REF!</definedName>
    <definedName name="Such_M1" localSheetId="2">#REF!</definedName>
    <definedName name="Such_M1" localSheetId="3">#REF!</definedName>
    <definedName name="Such_M1" localSheetId="17">#REF!</definedName>
    <definedName name="Such_M1" localSheetId="5">#REF!</definedName>
    <definedName name="Such_M1" localSheetId="24">#REF!</definedName>
    <definedName name="Such_M1" localSheetId="23">#REF!</definedName>
    <definedName name="Such_M1" localSheetId="26">#REF!</definedName>
    <definedName name="Such_M1" localSheetId="32">#REF!</definedName>
    <definedName name="Such_M1" localSheetId="33">#REF!</definedName>
    <definedName name="Such_M1" localSheetId="34">#REF!</definedName>
    <definedName name="Such_M1" localSheetId="35">#REF!</definedName>
    <definedName name="Such_M1" localSheetId="36">#REF!</definedName>
    <definedName name="Such_M1" localSheetId="38">#REF!</definedName>
    <definedName name="Such_M1" localSheetId="42">#REF!</definedName>
    <definedName name="Such_M1" localSheetId="44">#REF!</definedName>
    <definedName name="Such_M1" localSheetId="45">#REF!</definedName>
    <definedName name="Such_M1" localSheetId="46">#REF!</definedName>
    <definedName name="Such_M1" localSheetId="47">#REF!</definedName>
    <definedName name="Such_M1" localSheetId="48">#REF!</definedName>
    <definedName name="Such_M1" localSheetId="50">'0301030'!#REF!</definedName>
    <definedName name="Such_M1" localSheetId="52">#REF!</definedName>
    <definedName name="Such_M1" localSheetId="53">#REF!</definedName>
    <definedName name="Such_M1" localSheetId="54">#REF!</definedName>
    <definedName name="Such_M1" localSheetId="55">#REF!</definedName>
    <definedName name="Such_M1" localSheetId="51">#REF!</definedName>
    <definedName name="Such_M1" localSheetId="60">#REF!</definedName>
    <definedName name="Such_M1" localSheetId="61">#REF!</definedName>
    <definedName name="Such_M1" localSheetId="0">#REF!</definedName>
    <definedName name="Such_M1">#REF!</definedName>
    <definedName name="Such_M2" localSheetId="2">#REF!</definedName>
    <definedName name="Such_M2" localSheetId="3">#REF!</definedName>
    <definedName name="Such_M2" localSheetId="17">#REF!</definedName>
    <definedName name="Such_M2" localSheetId="5">#REF!</definedName>
    <definedName name="Such_M2" localSheetId="24">#REF!</definedName>
    <definedName name="Such_M2" localSheetId="23">#REF!</definedName>
    <definedName name="Such_M2" localSheetId="26">#REF!</definedName>
    <definedName name="Such_M2" localSheetId="32">#REF!</definedName>
    <definedName name="Such_M2" localSheetId="33">#REF!</definedName>
    <definedName name="Such_M2" localSheetId="34">#REF!</definedName>
    <definedName name="Such_M2" localSheetId="35">#REF!</definedName>
    <definedName name="Such_M2" localSheetId="36">#REF!</definedName>
    <definedName name="Such_M2" localSheetId="38">#REF!</definedName>
    <definedName name="Such_M2" localSheetId="42">#REF!</definedName>
    <definedName name="Such_M2" localSheetId="44">#REF!</definedName>
    <definedName name="Such_M2" localSheetId="45">#REF!</definedName>
    <definedName name="Such_M2" localSheetId="46">#REF!</definedName>
    <definedName name="Such_M2" localSheetId="47">#REF!</definedName>
    <definedName name="Such_M2" localSheetId="48">#REF!</definedName>
    <definedName name="Such_M2" localSheetId="50">'0301030'!#REF!</definedName>
    <definedName name="Such_M2" localSheetId="52">#REF!</definedName>
    <definedName name="Such_M2" localSheetId="53">#REF!</definedName>
    <definedName name="Such_M2" localSheetId="54">#REF!</definedName>
    <definedName name="Such_M2" localSheetId="55">#REF!</definedName>
    <definedName name="Such_M2" localSheetId="51">#REF!</definedName>
    <definedName name="Such_M2" localSheetId="60">#REF!</definedName>
    <definedName name="Such_M2" localSheetId="61">#REF!</definedName>
    <definedName name="Such_M2" localSheetId="0">#REF!</definedName>
    <definedName name="Such_M2">#REF!</definedName>
    <definedName name="Such_M3" localSheetId="2">#REF!</definedName>
    <definedName name="Such_M3" localSheetId="3">#REF!</definedName>
    <definedName name="Such_M3" localSheetId="17">#REF!</definedName>
    <definedName name="Such_M3" localSheetId="5">#REF!</definedName>
    <definedName name="Such_M3" localSheetId="24">#REF!</definedName>
    <definedName name="Such_M3" localSheetId="23">#REF!</definedName>
    <definedName name="Such_M3" localSheetId="26">#REF!</definedName>
    <definedName name="Such_M3" localSheetId="32">#REF!</definedName>
    <definedName name="Such_M3" localSheetId="33">#REF!</definedName>
    <definedName name="Such_M3" localSheetId="34">#REF!</definedName>
    <definedName name="Such_M3" localSheetId="35">#REF!</definedName>
    <definedName name="Such_M3" localSheetId="36">#REF!</definedName>
    <definedName name="Such_M3" localSheetId="38">#REF!</definedName>
    <definedName name="Such_M3" localSheetId="42">#REF!</definedName>
    <definedName name="Such_M3" localSheetId="44">#REF!</definedName>
    <definedName name="Such_M3" localSheetId="45">#REF!</definedName>
    <definedName name="Such_M3" localSheetId="46">#REF!</definedName>
    <definedName name="Such_M3" localSheetId="47">#REF!</definedName>
    <definedName name="Such_M3" localSheetId="48">#REF!</definedName>
    <definedName name="Such_M3" localSheetId="50">'0301030'!#REF!</definedName>
    <definedName name="Such_M3" localSheetId="52">#REF!</definedName>
    <definedName name="Such_M3" localSheetId="53">#REF!</definedName>
    <definedName name="Such_M3" localSheetId="54">#REF!</definedName>
    <definedName name="Such_M3" localSheetId="55">#REF!</definedName>
    <definedName name="Such_M3" localSheetId="51">#REF!</definedName>
    <definedName name="Such_M3" localSheetId="60">#REF!</definedName>
    <definedName name="Such_M3" localSheetId="61">#REF!</definedName>
    <definedName name="Such_M3" localSheetId="0">#REF!</definedName>
    <definedName name="Such_M3">#REF!</definedName>
    <definedName name="Such_M4" localSheetId="2">#REF!</definedName>
    <definedName name="Such_M4" localSheetId="3">#REF!</definedName>
    <definedName name="Such_M4" localSheetId="17">#REF!</definedName>
    <definedName name="Such_M4" localSheetId="5">#REF!</definedName>
    <definedName name="Such_M4" localSheetId="24">#REF!</definedName>
    <definedName name="Such_M4" localSheetId="23">#REF!</definedName>
    <definedName name="Such_M4" localSheetId="26">#REF!</definedName>
    <definedName name="Such_M4" localSheetId="32">#REF!</definedName>
    <definedName name="Such_M4" localSheetId="33">#REF!</definedName>
    <definedName name="Such_M4" localSheetId="34">#REF!</definedName>
    <definedName name="Such_M4" localSheetId="35">#REF!</definedName>
    <definedName name="Such_M4" localSheetId="36">#REF!</definedName>
    <definedName name="Such_M4" localSheetId="38">#REF!</definedName>
    <definedName name="Such_M4" localSheetId="42">#REF!</definedName>
    <definedName name="Such_M4" localSheetId="44">#REF!</definedName>
    <definedName name="Such_M4" localSheetId="45">#REF!</definedName>
    <definedName name="Such_M4" localSheetId="46">#REF!</definedName>
    <definedName name="Such_M4" localSheetId="47">#REF!</definedName>
    <definedName name="Such_M4" localSheetId="48">#REF!</definedName>
    <definedName name="Such_M4" localSheetId="50">'0301030'!#REF!</definedName>
    <definedName name="Such_M4" localSheetId="52">#REF!</definedName>
    <definedName name="Such_M4" localSheetId="53">#REF!</definedName>
    <definedName name="Such_M4" localSheetId="54">#REF!</definedName>
    <definedName name="Such_M4" localSheetId="55">#REF!</definedName>
    <definedName name="Such_M4" localSheetId="51">#REF!</definedName>
    <definedName name="Such_M4" localSheetId="60">#REF!</definedName>
    <definedName name="Such_M4" localSheetId="61">#REF!</definedName>
    <definedName name="Such_M4" localSheetId="0">#REF!</definedName>
    <definedName name="Such_M4">#REF!</definedName>
    <definedName name="Such_M5" localSheetId="2">#REF!</definedName>
    <definedName name="Such_M5" localSheetId="3">#REF!</definedName>
    <definedName name="Such_M5" localSheetId="5">#REF!</definedName>
    <definedName name="Such_M5" localSheetId="24">#REF!</definedName>
    <definedName name="Such_M5" localSheetId="23">#REF!</definedName>
    <definedName name="Such_M5" localSheetId="26">#REF!</definedName>
    <definedName name="Such_M5" localSheetId="32">#REF!</definedName>
    <definedName name="Such_M5" localSheetId="33">#REF!</definedName>
    <definedName name="Such_M5" localSheetId="34">#REF!</definedName>
    <definedName name="Such_M5" localSheetId="35">#REF!</definedName>
    <definedName name="Such_M5" localSheetId="36">#REF!</definedName>
    <definedName name="Such_M5" localSheetId="38">#REF!</definedName>
    <definedName name="Such_M5" localSheetId="42">#REF!</definedName>
    <definedName name="Such_M5" localSheetId="44">#REF!</definedName>
    <definedName name="Such_M5" localSheetId="45">#REF!</definedName>
    <definedName name="Such_M5" localSheetId="46">#REF!</definedName>
    <definedName name="Such_M5" localSheetId="47">#REF!</definedName>
    <definedName name="Such_M5" localSheetId="48">#REF!</definedName>
    <definedName name="Such_M5" localSheetId="52">#REF!</definedName>
    <definedName name="Such_M5" localSheetId="53">#REF!</definedName>
    <definedName name="Such_M5" localSheetId="54">#REF!</definedName>
    <definedName name="Such_M5" localSheetId="55">#REF!</definedName>
    <definedName name="Such_M5" localSheetId="51">#REF!</definedName>
    <definedName name="Such_M5" localSheetId="60">#REF!</definedName>
    <definedName name="Such_M5" localSheetId="61">#REF!</definedName>
    <definedName name="Such_M5" localSheetId="0">#REF!</definedName>
    <definedName name="Such_M5">#REF!</definedName>
    <definedName name="Such_WjD" localSheetId="2">#REF!</definedName>
    <definedName name="Such_WjD" localSheetId="3">#REF!</definedName>
    <definedName name="Such_WjD" localSheetId="17">#REF!</definedName>
    <definedName name="Such_WjD" localSheetId="5">#REF!</definedName>
    <definedName name="Such_WjD" localSheetId="24">#REF!</definedName>
    <definedName name="Such_WjD" localSheetId="23">#REF!</definedName>
    <definedName name="Such_WjD" localSheetId="26">#REF!</definedName>
    <definedName name="Such_WjD" localSheetId="32">#REF!</definedName>
    <definedName name="Such_WjD" localSheetId="33">#REF!</definedName>
    <definedName name="Such_WjD" localSheetId="34">#REF!</definedName>
    <definedName name="Such_WjD" localSheetId="35">#REF!</definedName>
    <definedName name="Such_WjD" localSheetId="36">#REF!</definedName>
    <definedName name="Such_WjD" localSheetId="38">#REF!</definedName>
    <definedName name="Such_WjD" localSheetId="42">#REF!</definedName>
    <definedName name="Such_WjD" localSheetId="44">#REF!</definedName>
    <definedName name="Such_WjD" localSheetId="45">#REF!</definedName>
    <definedName name="Such_WjD" localSheetId="46">#REF!</definedName>
    <definedName name="Such_WjD" localSheetId="47">#REF!</definedName>
    <definedName name="Such_WjD" localSheetId="48">#REF!</definedName>
    <definedName name="Such_WjD" localSheetId="50">'0301030'!#REF!</definedName>
    <definedName name="Such_WjD" localSheetId="52">#REF!</definedName>
    <definedName name="Such_WjD" localSheetId="53">#REF!</definedName>
    <definedName name="Such_WjD" localSheetId="54">#REF!</definedName>
    <definedName name="Such_WjD" localSheetId="55">#REF!</definedName>
    <definedName name="Such_WjD" localSheetId="51">#REF!</definedName>
    <definedName name="Such_WjD" localSheetId="60">#REF!</definedName>
    <definedName name="Such_WjD" localSheetId="61">#REF!</definedName>
    <definedName name="Such_WjD" localSheetId="0">#REF!</definedName>
    <definedName name="Such_WjD">#REF!</definedName>
    <definedName name="_xlnm.Criteria" localSheetId="2">#REF!,#REF!,#REF!,#REF!,#REF!,#REF!,#REF!,#REF!,#REF!,#REF!,#REF!,#REF!,#REF!,#REF!,#REF!,#REF!,#REF!,#REF!</definedName>
    <definedName name="_xlnm.Criteria" localSheetId="3">#REF!,#REF!,#REF!,#REF!,#REF!,#REF!,#REF!,#REF!,#REF!,#REF!,#REF!,#REF!,#REF!,#REF!,#REF!,#REF!,#REF!,#REF!</definedName>
    <definedName name="_xlnm.Criteria" localSheetId="17">#REF!,#REF!,#REF!,#REF!,#REF!,#REF!,#REF!,#REF!,#REF!,#REF!,#REF!,#REF!,#REF!,#REF!,#REF!,#REF!,#REF!,#REF!</definedName>
    <definedName name="_xlnm.Criteria" localSheetId="5">#REF!,#REF!,#REF!,#REF!,#REF!,#REF!,#REF!,#REF!,#REF!,#REF!,#REF!,#REF!,#REF!,#REF!,#REF!,#REF!,#REF!,#REF!</definedName>
    <definedName name="_xlnm.Criteria" localSheetId="24">#REF!,#REF!,#REF!,#REF!,#REF!,#REF!,#REF!,#REF!,#REF!,#REF!,#REF!,#REF!,#REF!,#REF!,#REF!,#REF!,#REF!,#REF!</definedName>
    <definedName name="_xlnm.Criteria" localSheetId="23">#REF!,#REF!,#REF!,#REF!,#REF!,#REF!,#REF!,#REF!,#REF!,#REF!,#REF!,#REF!,#REF!,#REF!,#REF!,#REF!,#REF!,#REF!</definedName>
    <definedName name="_xlnm.Criteria" localSheetId="25">#REF!,#REF!,#REF!,#REF!,#REF!,#REF!,#REF!,#REF!,#REF!,#REF!,#REF!,#REF!,#REF!,#REF!,#REF!,#REF!,#REF!,#REF!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9">#REF!,#REF!,#REF!,#REF!,#REF!,#REF!,#REF!,#REF!,#REF!,#REF!,#REF!,#REF!,#REF!,#REF!,#REF!,#REF!,#REF!,#REF!</definedName>
    <definedName name="_xlnm.Criteria" localSheetId="31">#REF!,#REF!,#REF!,#REF!,#REF!,#REF!,#REF!,#REF!,#REF!,#REF!,#REF!,#REF!,#REF!,#REF!,#REF!,#REF!,#REF!,#REF!</definedName>
    <definedName name="_xlnm.Criteria" localSheetId="32">#REF!,#REF!,#REF!,#REF!,#REF!,#REF!,#REF!,#REF!,#REF!,#REF!,#REF!,#REF!,#REF!,#REF!,#REF!,#REF!,#REF!,#REF!</definedName>
    <definedName name="_xlnm.Criteria" localSheetId="33">#REF!,#REF!,#REF!,#REF!,#REF!,#REF!,#REF!,#REF!,#REF!,#REF!,#REF!,#REF!,#REF!,#REF!,#REF!,#REF!,#REF!,#REF!</definedName>
    <definedName name="_xlnm.Criteria" localSheetId="34">#REF!,#REF!,#REF!,#REF!,#REF!,#REF!,#REF!,#REF!,#REF!,#REF!,#REF!,#REF!,#REF!,#REF!,#REF!,#REF!,#REF!,#REF!</definedName>
    <definedName name="_xlnm.Criteria" localSheetId="35">#REF!,#REF!,#REF!,#REF!,#REF!,#REF!,#REF!,#REF!,#REF!,#REF!,#REF!,#REF!,#REF!,#REF!,#REF!,#REF!,#REF!,#REF!</definedName>
    <definedName name="_xlnm.Criteria" localSheetId="36">#REF!,#REF!,#REF!,#REF!,#REF!,#REF!,#REF!,#REF!,#REF!,#REF!,#REF!,#REF!,#REF!,#REF!,#REF!,#REF!,#REF!,#REF!</definedName>
    <definedName name="_xlnm.Criteria" localSheetId="38">#REF!,#REF!,#REF!,#REF!,#REF!,#REF!,#REF!,#REF!,#REF!,#REF!,#REF!,#REF!,#REF!,#REF!,#REF!,#REF!,#REF!,#REF!</definedName>
    <definedName name="_xlnm.Criteria" localSheetId="39">#REF!,#REF!,#REF!,#REF!,#REF!,#REF!,#REF!,#REF!,#REF!,#REF!,#REF!,#REF!,#REF!,#REF!,#REF!,#REF!,#REF!,#REF!</definedName>
    <definedName name="_xlnm.Criteria" localSheetId="40">#REF!,#REF!,#REF!,#REF!,#REF!,#REF!,#REF!,#REF!,#REF!,#REF!,#REF!,#REF!,#REF!,#REF!,#REF!,#REF!,#REF!,#REF!</definedName>
    <definedName name="_xlnm.Criteria" localSheetId="41">#REF!,#REF!,#REF!,#REF!,#REF!,#REF!,#REF!,#REF!,#REF!,#REF!,#REF!,#REF!,#REF!,#REF!,#REF!,#REF!,#REF!,#REF!</definedName>
    <definedName name="_xlnm.Criteria" localSheetId="42">#REF!,#REF!,#REF!,#REF!,#REF!,#REF!,#REF!,#REF!,#REF!,#REF!,#REF!,#REF!,#REF!,#REF!,#REF!,#REF!,#REF!,#REF!</definedName>
    <definedName name="_xlnm.Criteria" localSheetId="44">#REF!,#REF!,#REF!,#REF!,#REF!,#REF!,#REF!,#REF!,#REF!,#REF!,#REF!,#REF!,#REF!,#REF!,#REF!,#REF!,#REF!,#REF!</definedName>
    <definedName name="_xlnm.Criteria" localSheetId="45">#REF!,#REF!,#REF!,#REF!,#REF!,#REF!,#REF!,#REF!,#REF!,#REF!,#REF!,#REF!,#REF!,#REF!,#REF!,#REF!,#REF!,#REF!</definedName>
    <definedName name="_xlnm.Criteria" localSheetId="46">#REF!,#REF!,#REF!,#REF!,#REF!,#REF!,#REF!,#REF!,#REF!,#REF!,#REF!,#REF!,#REF!,#REF!,#REF!,#REF!,#REF!,#REF!</definedName>
    <definedName name="_xlnm.Criteria" localSheetId="47">#REF!,#REF!,#REF!,#REF!,#REF!,#REF!,#REF!,#REF!,#REF!,#REF!,#REF!,#REF!,#REF!,#REF!,#REF!,#REF!,#REF!,#REF!</definedName>
    <definedName name="_xlnm.Criteria" localSheetId="48">#REF!,#REF!,#REF!,#REF!,#REF!,#REF!,#REF!,#REF!,#REF!,#REF!,#REF!,#REF!,#REF!,#REF!,#REF!,#REF!,#REF!,#REF!</definedName>
    <definedName name="_xlnm.Criteria" localSheetId="50">'0301030'!Such_WjD</definedName>
    <definedName name="_xlnm.Criteria" localSheetId="52">#REF!,#REF!,#REF!,#REF!,#REF!,#REF!,#REF!,#REF!,#REF!,#REF!,#REF!,#REF!,#REF!,#REF!,#REF!,#REF!,#REF!,#REF!</definedName>
    <definedName name="_xlnm.Criteria" localSheetId="53">#REF!,#REF!,#REF!,#REF!,#REF!,#REF!,#REF!,#REF!,#REF!,#REF!,#REF!,#REF!,#REF!,#REF!,#REF!,#REF!,#REF!,#REF!</definedName>
    <definedName name="_xlnm.Criteria" localSheetId="54">#REF!,#REF!,#REF!,#REF!,#REF!,#REF!,#REF!,#REF!,#REF!,#REF!,#REF!,#REF!,#REF!,#REF!,#REF!,#REF!,#REF!,#REF!</definedName>
    <definedName name="_xlnm.Criteria" localSheetId="55">#REF!,#REF!,#REF!,#REF!,#REF!,#REF!,#REF!,#REF!,#REF!,#REF!,#REF!,#REF!,#REF!,#REF!,#REF!,#REF!,#REF!,#REF!</definedName>
    <definedName name="_xlnm.Criteria" localSheetId="51">#REF!,#REF!,#REF!,#REF!,#REF!,#REF!,#REF!,#REF!,#REF!,#REF!,#REF!,#REF!,#REF!,#REF!,#REF!,#REF!,#REF!,#REF!</definedName>
    <definedName name="_xlnm.Criteria" localSheetId="60">#REF!,#REF!,#REF!,#REF!,#REF!,#REF!,#REF!,#REF!,#REF!,#REF!,#REF!,#REF!,#REF!,#REF!,#REF!,#REF!,#REF!,#REF!</definedName>
    <definedName name="_xlnm.Criteria" localSheetId="61">#REF!,#REF!,#REF!,#REF!,#REF!,#REF!,#REF!,#REF!,#REF!,#REF!,#REF!,#REF!,#REF!,#REF!,#REF!,#REF!,#REF!,#REF!</definedName>
    <definedName name="_xlnm.Criteria" localSheetId="0">#REF!,#REF!,#REF!,#REF!,#REF!,#REF!,#REF!,#REF!,#REF!,#REF!,#REF!,#REF!,#REF!,#REF!,#REF!,#REF!,#REF!,#REF!</definedName>
    <definedName name="_xlnm.Criteria">#REF!,#REF!,#REF!,#REF!,#REF!,#REF!,#REF!,#REF!,#REF!,#REF!,#REF!,#REF!,#REF!,#REF!,#REF!,#REF!,#REF!,#REF!</definedName>
    <definedName name="Tab_STMB" localSheetId="23">'0117660'!#REF!</definedName>
    <definedName name="Tab107ab" localSheetId="2">#REF!</definedName>
    <definedName name="Tab107ab" localSheetId="3">#REF!</definedName>
    <definedName name="Tab107ab" localSheetId="17">#REF!</definedName>
    <definedName name="Tab107ab" localSheetId="5">#REF!</definedName>
    <definedName name="Tab107ab" localSheetId="24">#REF!</definedName>
    <definedName name="Tab107ab" localSheetId="23">#REF!</definedName>
    <definedName name="Tab107ab" localSheetId="26">#REF!</definedName>
    <definedName name="Tab107ab" localSheetId="27">#REF!</definedName>
    <definedName name="Tab107ab" localSheetId="29">#REF!</definedName>
    <definedName name="Tab107ab" localSheetId="31">#REF!</definedName>
    <definedName name="Tab107ab" localSheetId="32">#REF!</definedName>
    <definedName name="Tab107ab" localSheetId="33">#REF!</definedName>
    <definedName name="Tab107ab" localSheetId="34">#REF!</definedName>
    <definedName name="Tab107ab" localSheetId="35">#REF!</definedName>
    <definedName name="Tab107ab" localSheetId="36">#REF!</definedName>
    <definedName name="Tab107ab" localSheetId="38">#REF!</definedName>
    <definedName name="Tab107ab" localSheetId="39">#REF!</definedName>
    <definedName name="Tab107ab" localSheetId="40">#REF!</definedName>
    <definedName name="Tab107ab" localSheetId="41">#REF!</definedName>
    <definedName name="Tab107ab" localSheetId="42">#REF!</definedName>
    <definedName name="Tab107ab" localSheetId="44">#REF!</definedName>
    <definedName name="Tab107ab" localSheetId="45">#REF!</definedName>
    <definedName name="Tab107ab" localSheetId="46">#REF!</definedName>
    <definedName name="Tab107ab" localSheetId="47">#REF!</definedName>
    <definedName name="Tab107ab" localSheetId="48">#REF!</definedName>
    <definedName name="Tab107ab" localSheetId="52">#REF!</definedName>
    <definedName name="Tab107ab" localSheetId="53">#REF!</definedName>
    <definedName name="Tab107ab" localSheetId="54">#REF!</definedName>
    <definedName name="Tab107ab" localSheetId="55">#REF!</definedName>
    <definedName name="Tab107ab" localSheetId="51">#REF!</definedName>
    <definedName name="Tab107ab" localSheetId="60">#REF!</definedName>
    <definedName name="Tab107ab" localSheetId="61">#REF!</definedName>
    <definedName name="Tab107ab" localSheetId="0">#REF!</definedName>
    <definedName name="Tab107ab">#REF!</definedName>
    <definedName name="Teil1" localSheetId="24">#REF!,#REF!,#REF!,#REF!,#REF!</definedName>
    <definedName name="Teil1">#REF!,#REF!,#REF!,#REF!,#REF!</definedName>
    <definedName name="Teil2" localSheetId="24">#REF!,#REF!,#REF!</definedName>
    <definedName name="Teil2">#REF!,#REF!,#REF!</definedName>
    <definedName name="test" localSheetId="32">'[4]MBT-0204190-0000'!#REF!</definedName>
    <definedName name="test" localSheetId="36">'[4]MBT-0204190-0000'!#REF!</definedName>
    <definedName name="test" localSheetId="38">'[5]MBT-0204190-0000'!#REF!</definedName>
    <definedName name="test" localSheetId="45">'[4]MBT-0204190-0000'!#REF!</definedName>
    <definedName name="test" localSheetId="46">'[4]MBT-0204190-0000'!#REF!</definedName>
    <definedName name="test" localSheetId="47">'[4]MBT-0204190-0000'!#REF!</definedName>
    <definedName name="test" localSheetId="48">'[4]MBT-0204190-0000'!#REF!</definedName>
    <definedName name="test" localSheetId="52">'[4]MBT-0204190-0000'!#REF!</definedName>
    <definedName name="test" localSheetId="53">'[4]MBT-0204190-0000'!#REF!</definedName>
    <definedName name="test" localSheetId="54">'[4]MBT-0204190-0000'!#REF!</definedName>
    <definedName name="test" localSheetId="55">'[4]MBT-0204190-0000'!#REF!</definedName>
    <definedName name="test" localSheetId="60">'[4]MBT-0204190-0000'!#REF!</definedName>
    <definedName name="test" localSheetId="61">'[4]MBT-0204190-0000'!#REF!</definedName>
    <definedName name="test">'[5]MBT-0204190-0000'!#REF!</definedName>
    <definedName name="TMJan" localSheetId="24">#REF!</definedName>
    <definedName name="TMJan">#REF!</definedName>
    <definedName name="v" localSheetId="26">_TAB18,_TAB19</definedName>
    <definedName name="v" localSheetId="32">'0201260'!_TAB18,_TAB19</definedName>
    <definedName name="v" localSheetId="36">'0201530'!_TAB18,_TAB19</definedName>
    <definedName name="v" localSheetId="38">'0201630'!_TAB18,_TAB19</definedName>
    <definedName name="v" localSheetId="45">'0204035'!_TAB18,_TAB19</definedName>
    <definedName name="v" localSheetId="46">'0204040'!_TAB18,_TAB19</definedName>
    <definedName name="v" localSheetId="47">'0204047'!_TAB18,_TAB19</definedName>
    <definedName name="v" localSheetId="48">'0204490'!_TAB18,_TAB19</definedName>
    <definedName name="v" localSheetId="52">'0301435'!_TAB18,_TAB19</definedName>
    <definedName name="v" localSheetId="53">'0301440'!_TAB18,_TAB19</definedName>
    <definedName name="v" localSheetId="54">'0301445'!_TAB18,_TAB19</definedName>
    <definedName name="v" localSheetId="55">'0301450'!_TAB18,_TAB19</definedName>
    <definedName name="v" localSheetId="60">'0401030'!_TAB18,_TAB19</definedName>
    <definedName name="v" localSheetId="61">'0401060'!_TAB18,_TAB19</definedName>
    <definedName name="v" localSheetId="0">_TAB18,_TAB19</definedName>
    <definedName name="v">_TAB18,_TAB19</definedName>
    <definedName name="VAprA">'[2]Eintrag Gesamtentwicklung'!#REF!</definedName>
    <definedName name="VAprE">'[2]Eintrag Gesamtentwicklung'!#REF!</definedName>
    <definedName name="VAprS">'[2]Eintrag Gesamtentwicklung'!#REF!</definedName>
    <definedName name="VAugA">'[2]Eintrag Gesamtentwicklung'!#REF!</definedName>
    <definedName name="VAugE">'[2]Eintrag Gesamtentwicklung'!#REF!</definedName>
    <definedName name="VAugS">'[2]Eintrag Gesamtentwicklung'!#REF!</definedName>
    <definedName name="VDezA">'[2]Eintrag Gesamtentwicklung'!#REF!</definedName>
    <definedName name="VDezE">'[2]Eintrag Gesamtentwicklung'!#REF!</definedName>
    <definedName name="VDezS">'[2]Eintrag Gesamtentwicklung'!#REF!</definedName>
    <definedName name="VERBAND" localSheetId="2">#REF!</definedName>
    <definedName name="VERBAND" localSheetId="3">#REF!</definedName>
    <definedName name="VERBAND" localSheetId="17">#REF!</definedName>
    <definedName name="VERBAND" localSheetId="5">#REF!</definedName>
    <definedName name="VERBAND" localSheetId="24">#REF!</definedName>
    <definedName name="VERBAND" localSheetId="23">#REF!</definedName>
    <definedName name="VERBAND" localSheetId="26">#REF!</definedName>
    <definedName name="VERBAND" localSheetId="27">#REF!</definedName>
    <definedName name="VERBAND" localSheetId="29">#REF!</definedName>
    <definedName name="VERBAND" localSheetId="31">#REF!</definedName>
    <definedName name="VERBAND" localSheetId="32">#REF!</definedName>
    <definedName name="VERBAND" localSheetId="33">#REF!</definedName>
    <definedName name="VERBAND" localSheetId="34">#REF!</definedName>
    <definedName name="VERBAND" localSheetId="35">#REF!</definedName>
    <definedName name="VERBAND" localSheetId="36">#REF!</definedName>
    <definedName name="VERBAND" localSheetId="38">#REF!</definedName>
    <definedName name="VERBAND" localSheetId="39">#REF!</definedName>
    <definedName name="VERBAND" localSheetId="40">#REF!</definedName>
    <definedName name="VERBAND" localSheetId="41">#REF!</definedName>
    <definedName name="VERBAND" localSheetId="42">#REF!</definedName>
    <definedName name="VERBAND" localSheetId="44">#REF!</definedName>
    <definedName name="VERBAND" localSheetId="45">#REF!</definedName>
    <definedName name="VERBAND" localSheetId="46">#REF!</definedName>
    <definedName name="VERBAND" localSheetId="47">#REF!</definedName>
    <definedName name="VERBAND" localSheetId="48">#REF!</definedName>
    <definedName name="VERBAND" localSheetId="52">#REF!</definedName>
    <definedName name="VERBAND" localSheetId="53">#REF!</definedName>
    <definedName name="VERBAND" localSheetId="54">#REF!</definedName>
    <definedName name="VERBAND" localSheetId="55">#REF!</definedName>
    <definedName name="VERBAND" localSheetId="51">#REF!</definedName>
    <definedName name="VERBAND" localSheetId="60">#REF!</definedName>
    <definedName name="VERBAND" localSheetId="61">#REF!</definedName>
    <definedName name="VERBAND" localSheetId="0">#REF!</definedName>
    <definedName name="VERBAND">#REF!</definedName>
    <definedName name="VFebA">'[2]Eintrag Gesamtentwicklung'!#REF!</definedName>
    <definedName name="VFebE">'[2]Eintrag Gesamtentwicklung'!#REF!</definedName>
    <definedName name="VFebS">'[2]Eintrag Gesamtentwicklung'!#REF!</definedName>
    <definedName name="VJanA">'[2]Eintrag Gesamtentwicklung'!#REF!</definedName>
    <definedName name="VJanE">'[2]Eintrag Gesamtentwicklung'!#REF!</definedName>
    <definedName name="VJanS">'[2]Eintrag Gesamtentwicklung'!#REF!</definedName>
    <definedName name="VJulA">'[2]Eintrag Gesamtentwicklung'!#REF!</definedName>
    <definedName name="VJulE">'[2]Eintrag Gesamtentwicklung'!#REF!</definedName>
    <definedName name="VJulS">'[2]Eintrag Gesamtentwicklung'!#REF!</definedName>
    <definedName name="VJunA">'[2]Eintrag Gesamtentwicklung'!#REF!</definedName>
    <definedName name="VJunE">'[2]Eintrag Gesamtentwicklung'!#REF!</definedName>
    <definedName name="VJunS">'[2]Eintrag Gesamtentwicklung'!#REF!</definedName>
    <definedName name="VMaiA">'[2]Eintrag Gesamtentwicklung'!#REF!</definedName>
    <definedName name="VMaiE">'[2]Eintrag Gesamtentwicklung'!#REF!</definedName>
    <definedName name="VMaiS">'[2]Eintrag Gesamtentwicklung'!#REF!</definedName>
    <definedName name="VMJan" localSheetId="24">#REF!</definedName>
    <definedName name="VMJan">#REF!</definedName>
    <definedName name="VMrzA">'[2]Eintrag Gesamtentwicklung'!#REF!</definedName>
    <definedName name="VMrzE">'[2]Eintrag Gesamtentwicklung'!#REF!</definedName>
    <definedName name="VMrzS">'[2]Eintrag Gesamtentwicklung'!#REF!</definedName>
    <definedName name="VNovA">'[2]Eintrag Gesamtentwicklung'!#REF!</definedName>
    <definedName name="VNovE">'[2]Eintrag Gesamtentwicklung'!#REF!</definedName>
    <definedName name="VNovS">'[2]Eintrag Gesamtentwicklung'!#REF!</definedName>
    <definedName name="VOktA">'[2]Eintrag Gesamtentwicklung'!#REF!</definedName>
    <definedName name="VOktE">'[2]Eintrag Gesamtentwicklung'!#REF!</definedName>
    <definedName name="VOktS">'[2]Eintrag Gesamtentwicklung'!#REF!</definedName>
    <definedName name="Vorjahr" localSheetId="24">#REF!</definedName>
    <definedName name="Vorjahr">#REF!</definedName>
    <definedName name="Vorvorjahr" localSheetId="24">#REF!</definedName>
    <definedName name="Vorvorjahr">#REF!</definedName>
    <definedName name="VSepA">'[2]Eintrag Gesamtentwicklung'!#REF!</definedName>
    <definedName name="VSepE">'[2]Eintrag Gesamtentwicklung'!#REF!</definedName>
    <definedName name="VSepS">'[2]Eintrag Gesamtentwicklung'!#REF!</definedName>
    <definedName name="xlhInhalt">"ZRDaten1"</definedName>
    <definedName name="xxx">'[17]02-12 Eintrag 1000 EUR'!$B$16:$E$19,'[17]02-12 Eintrag 1000 EUR'!$B$23:$E$24,'[17]02-12 Eintrag 1000 EUR'!$B$26:$E$27,'[17]02-12 Eintrag 1000 EUR'!$B$29:$E$29,'[17]02-12 Eintrag 1000 EUR'!$B$32:$E$32</definedName>
    <definedName name="yyy">'[17]02-12 Eintrag 1000 EUR'!$B$69:$E$72,'[17]02-12 Eintrag 1000 EUR'!$B$76:$E$77,'[17]02-12 Eintrag 1000 EUR'!$B$79:$E$80,'[17]02-12 Eintrag 1000 EUR'!$B$82:$E$82,'[17]02-12 Eintrag 1000 EUR'!$B$85:$E$85</definedName>
    <definedName name="Z_71185452_610A_4B52_86DB_F2FBCC4800C9_.wvu.PrintArea" localSheetId="25" hidden="1">'0117690'!$A$1:$R$32</definedName>
    <definedName name="Z_AE0E2E72_6ADC_4E0D_A944_964FD31DF9A9_.wvu.PrintArea" localSheetId="25" hidden="1">'0117690'!$A$1:$R$32</definedName>
    <definedName name="Z_F203CD78_CAB8_4CE1_884D_5A2D6B583BEE_.wvu.PrintArea" localSheetId="25" hidden="1">'0117690'!$A$1:$R$32</definedName>
    <definedName name="Z_F3F80281_0238_465E_93C3_7BF8E5B6D7BF_.wvu.PrintArea" localSheetId="25" hidden="1">'0117690'!$A$1:$R$32</definedName>
    <definedName name="Ziel_KjD" localSheetId="2">#REF!</definedName>
    <definedName name="Ziel_KjD" localSheetId="3">#REF!</definedName>
    <definedName name="Ziel_KjD" localSheetId="17">#REF!</definedName>
    <definedName name="Ziel_KjD" localSheetId="5">#REF!</definedName>
    <definedName name="Ziel_KjD" localSheetId="24">#REF!</definedName>
    <definedName name="Ziel_KjD" localSheetId="23">#REF!</definedName>
    <definedName name="Ziel_KjD" localSheetId="26">#REF!</definedName>
    <definedName name="Ziel_KjD" localSheetId="27">#REF!</definedName>
    <definedName name="Ziel_KjD" localSheetId="29">#REF!</definedName>
    <definedName name="Ziel_KjD" localSheetId="31">#REF!</definedName>
    <definedName name="Ziel_KjD" localSheetId="32">#REF!</definedName>
    <definedName name="Ziel_KjD" localSheetId="33">#REF!</definedName>
    <definedName name="Ziel_KjD" localSheetId="34">#REF!</definedName>
    <definedName name="Ziel_KjD" localSheetId="35">#REF!</definedName>
    <definedName name="Ziel_KjD" localSheetId="36">#REF!</definedName>
    <definedName name="Ziel_KjD" localSheetId="38">#REF!</definedName>
    <definedName name="Ziel_KjD" localSheetId="39">#REF!</definedName>
    <definedName name="Ziel_KjD" localSheetId="40">#REF!</definedName>
    <definedName name="Ziel_KjD" localSheetId="41">#REF!</definedName>
    <definedName name="Ziel_KjD" localSheetId="42">#REF!</definedName>
    <definedName name="Ziel_KjD" localSheetId="44">#REF!</definedName>
    <definedName name="Ziel_KjD" localSheetId="45">#REF!</definedName>
    <definedName name="Ziel_KjD" localSheetId="46">#REF!</definedName>
    <definedName name="Ziel_KjD" localSheetId="47">#REF!</definedName>
    <definedName name="Ziel_KjD" localSheetId="48">#REF!</definedName>
    <definedName name="Ziel_KjD" localSheetId="50">'0301030'!#REF!</definedName>
    <definedName name="Ziel_KjD" localSheetId="52">#REF!</definedName>
    <definedName name="Ziel_KjD" localSheetId="53">#REF!</definedName>
    <definedName name="Ziel_KjD" localSheetId="54">#REF!</definedName>
    <definedName name="Ziel_KjD" localSheetId="55">#REF!</definedName>
    <definedName name="Ziel_KjD" localSheetId="51">#REF!</definedName>
    <definedName name="Ziel_KjD" localSheetId="60">#REF!</definedName>
    <definedName name="Ziel_KjD" localSheetId="61">#REF!</definedName>
    <definedName name="Ziel_KjD" localSheetId="0">#REF!</definedName>
    <definedName name="Ziel_KjD">#REF!</definedName>
    <definedName name="Ziel_M1" localSheetId="2">#REF!</definedName>
    <definedName name="Ziel_M1" localSheetId="3">#REF!</definedName>
    <definedName name="Ziel_M1" localSheetId="17">#REF!</definedName>
    <definedName name="Ziel_M1" localSheetId="5">#REF!</definedName>
    <definedName name="Ziel_M1" localSheetId="24">#REF!</definedName>
    <definedName name="Ziel_M1" localSheetId="23">#REF!</definedName>
    <definedName name="Ziel_M1" localSheetId="26">#REF!</definedName>
    <definedName name="Ziel_M1" localSheetId="32">#REF!</definedName>
    <definedName name="Ziel_M1" localSheetId="33">#REF!</definedName>
    <definedName name="Ziel_M1" localSheetId="34">#REF!</definedName>
    <definedName name="Ziel_M1" localSheetId="35">#REF!</definedName>
    <definedName name="Ziel_M1" localSheetId="36">#REF!</definedName>
    <definedName name="Ziel_M1" localSheetId="38">#REF!</definedName>
    <definedName name="Ziel_M1" localSheetId="42">#REF!</definedName>
    <definedName name="Ziel_M1" localSheetId="44">#REF!</definedName>
    <definedName name="Ziel_M1" localSheetId="45">#REF!</definedName>
    <definedName name="Ziel_M1" localSheetId="46">#REF!</definedName>
    <definedName name="Ziel_M1" localSheetId="47">#REF!</definedName>
    <definedName name="Ziel_M1" localSheetId="48">#REF!</definedName>
    <definedName name="Ziel_M1" localSheetId="50">'0301030'!#REF!</definedName>
    <definedName name="Ziel_M1" localSheetId="52">#REF!</definedName>
    <definedName name="Ziel_M1" localSheetId="53">#REF!</definedName>
    <definedName name="Ziel_M1" localSheetId="54">#REF!</definedName>
    <definedName name="Ziel_M1" localSheetId="55">#REF!</definedName>
    <definedName name="Ziel_M1" localSheetId="51">#REF!</definedName>
    <definedName name="Ziel_M1" localSheetId="60">#REF!</definedName>
    <definedName name="Ziel_M1" localSheetId="61">#REF!</definedName>
    <definedName name="Ziel_M1" localSheetId="0">#REF!</definedName>
    <definedName name="Ziel_M1">#REF!</definedName>
    <definedName name="Ziel_M2" localSheetId="2">#REF!</definedName>
    <definedName name="Ziel_M2" localSheetId="3">#REF!</definedName>
    <definedName name="Ziel_M2" localSheetId="17">#REF!</definedName>
    <definedName name="Ziel_M2" localSheetId="5">#REF!</definedName>
    <definedName name="Ziel_M2" localSheetId="24">#REF!</definedName>
    <definedName name="Ziel_M2" localSheetId="23">#REF!</definedName>
    <definedName name="Ziel_M2" localSheetId="26">#REF!</definedName>
    <definedName name="Ziel_M2" localSheetId="32">#REF!</definedName>
    <definedName name="Ziel_M2" localSheetId="33">#REF!</definedName>
    <definedName name="Ziel_M2" localSheetId="34">#REF!</definedName>
    <definedName name="Ziel_M2" localSheetId="35">#REF!</definedName>
    <definedName name="Ziel_M2" localSheetId="36">#REF!</definedName>
    <definedName name="Ziel_M2" localSheetId="38">#REF!</definedName>
    <definedName name="Ziel_M2" localSheetId="42">#REF!</definedName>
    <definedName name="Ziel_M2" localSheetId="44">#REF!</definedName>
    <definedName name="Ziel_M2" localSheetId="45">#REF!</definedName>
    <definedName name="Ziel_M2" localSheetId="46">#REF!</definedName>
    <definedName name="Ziel_M2" localSheetId="47">#REF!</definedName>
    <definedName name="Ziel_M2" localSheetId="48">#REF!</definedName>
    <definedName name="Ziel_M2" localSheetId="50">'0301030'!#REF!</definedName>
    <definedName name="Ziel_M2" localSheetId="52">#REF!</definedName>
    <definedName name="Ziel_M2" localSheetId="53">#REF!</definedName>
    <definedName name="Ziel_M2" localSheetId="54">#REF!</definedName>
    <definedName name="Ziel_M2" localSheetId="55">#REF!</definedName>
    <definedName name="Ziel_M2" localSheetId="51">#REF!</definedName>
    <definedName name="Ziel_M2" localSheetId="60">#REF!</definedName>
    <definedName name="Ziel_M2" localSheetId="61">#REF!</definedName>
    <definedName name="Ziel_M2" localSheetId="0">#REF!</definedName>
    <definedName name="Ziel_M2">#REF!</definedName>
    <definedName name="Ziel_M3" localSheetId="2">#REF!</definedName>
    <definedName name="Ziel_M3" localSheetId="3">#REF!</definedName>
    <definedName name="Ziel_M3" localSheetId="17">#REF!</definedName>
    <definedName name="Ziel_M3" localSheetId="5">#REF!</definedName>
    <definedName name="Ziel_M3" localSheetId="24">#REF!</definedName>
    <definedName name="Ziel_M3" localSheetId="23">#REF!</definedName>
    <definedName name="Ziel_M3" localSheetId="26">#REF!</definedName>
    <definedName name="Ziel_M3" localSheetId="32">#REF!</definedName>
    <definedName name="Ziel_M3" localSheetId="33">#REF!</definedName>
    <definedName name="Ziel_M3" localSheetId="34">#REF!</definedName>
    <definedName name="Ziel_M3" localSheetId="35">#REF!</definedName>
    <definedName name="Ziel_M3" localSheetId="36">#REF!</definedName>
    <definedName name="Ziel_M3" localSheetId="38">#REF!</definedName>
    <definedName name="Ziel_M3" localSheetId="42">#REF!</definedName>
    <definedName name="Ziel_M3" localSheetId="44">#REF!</definedName>
    <definedName name="Ziel_M3" localSheetId="45">#REF!</definedName>
    <definedName name="Ziel_M3" localSheetId="46">#REF!</definedName>
    <definedName name="Ziel_M3" localSheetId="47">#REF!</definedName>
    <definedName name="Ziel_M3" localSheetId="48">#REF!</definedName>
    <definedName name="Ziel_M3" localSheetId="50">'0301030'!#REF!</definedName>
    <definedName name="Ziel_M3" localSheetId="52">#REF!</definedName>
    <definedName name="Ziel_M3" localSheetId="53">#REF!</definedName>
    <definedName name="Ziel_M3" localSheetId="54">#REF!</definedName>
    <definedName name="Ziel_M3" localSheetId="55">#REF!</definedName>
    <definedName name="Ziel_M3" localSheetId="51">#REF!</definedName>
    <definedName name="Ziel_M3" localSheetId="60">#REF!</definedName>
    <definedName name="Ziel_M3" localSheetId="61">#REF!</definedName>
    <definedName name="Ziel_M3" localSheetId="0">#REF!</definedName>
    <definedName name="Ziel_M3">#REF!</definedName>
    <definedName name="Ziel_M4" localSheetId="2">#REF!</definedName>
    <definedName name="Ziel_M4" localSheetId="3">#REF!</definedName>
    <definedName name="Ziel_M4" localSheetId="17">#REF!</definedName>
    <definedName name="Ziel_M4" localSheetId="5">#REF!</definedName>
    <definedName name="Ziel_M4" localSheetId="24">#REF!</definedName>
    <definedName name="Ziel_M4" localSheetId="23">#REF!</definedName>
    <definedName name="Ziel_M4" localSheetId="26">#REF!</definedName>
    <definedName name="Ziel_M4" localSheetId="32">#REF!</definedName>
    <definedName name="Ziel_M4" localSheetId="33">#REF!</definedName>
    <definedName name="Ziel_M4" localSheetId="34">#REF!</definedName>
    <definedName name="Ziel_M4" localSheetId="35">#REF!</definedName>
    <definedName name="Ziel_M4" localSheetId="36">#REF!</definedName>
    <definedName name="Ziel_M4" localSheetId="38">#REF!</definedName>
    <definedName name="Ziel_M4" localSheetId="42">#REF!</definedName>
    <definedName name="Ziel_M4" localSheetId="44">#REF!</definedName>
    <definedName name="Ziel_M4" localSheetId="45">#REF!</definedName>
    <definedName name="Ziel_M4" localSheetId="46">#REF!</definedName>
    <definedName name="Ziel_M4" localSheetId="47">#REF!</definedName>
    <definedName name="Ziel_M4" localSheetId="48">#REF!</definedName>
    <definedName name="Ziel_M4" localSheetId="50">'0301030'!#REF!</definedName>
    <definedName name="Ziel_M4" localSheetId="52">#REF!</definedName>
    <definedName name="Ziel_M4" localSheetId="53">#REF!</definedName>
    <definedName name="Ziel_M4" localSheetId="54">#REF!</definedName>
    <definedName name="Ziel_M4" localSheetId="55">#REF!</definedName>
    <definedName name="Ziel_M4" localSheetId="51">#REF!</definedName>
    <definedName name="Ziel_M4" localSheetId="60">#REF!</definedName>
    <definedName name="Ziel_M4" localSheetId="61">#REF!</definedName>
    <definedName name="Ziel_M4" localSheetId="0">#REF!</definedName>
    <definedName name="Ziel_M4">#REF!</definedName>
    <definedName name="Ziel_M5" localSheetId="2">#REF!</definedName>
    <definedName name="Ziel_M5" localSheetId="3">#REF!</definedName>
    <definedName name="Ziel_M5" localSheetId="5">#REF!</definedName>
    <definedName name="Ziel_M5" localSheetId="24">#REF!</definedName>
    <definedName name="Ziel_M5" localSheetId="23">#REF!</definedName>
    <definedName name="Ziel_M5" localSheetId="26">#REF!</definedName>
    <definedName name="Ziel_M5" localSheetId="32">#REF!</definedName>
    <definedName name="Ziel_M5" localSheetId="33">#REF!</definedName>
    <definedName name="Ziel_M5" localSheetId="34">#REF!</definedName>
    <definedName name="Ziel_M5" localSheetId="35">#REF!</definedName>
    <definedName name="Ziel_M5" localSheetId="36">#REF!</definedName>
    <definedName name="Ziel_M5" localSheetId="38">#REF!</definedName>
    <definedName name="Ziel_M5" localSheetId="42">#REF!</definedName>
    <definedName name="Ziel_M5" localSheetId="44">#REF!</definedName>
    <definedName name="Ziel_M5" localSheetId="45">#REF!</definedName>
    <definedName name="Ziel_M5" localSheetId="46">#REF!</definedName>
    <definedName name="Ziel_M5" localSheetId="47">#REF!</definedName>
    <definedName name="Ziel_M5" localSheetId="48">#REF!</definedName>
    <definedName name="Ziel_M5" localSheetId="52">#REF!</definedName>
    <definedName name="Ziel_M5" localSheetId="53">#REF!</definedName>
    <definedName name="Ziel_M5" localSheetId="54">#REF!</definedName>
    <definedName name="Ziel_M5" localSheetId="55">#REF!</definedName>
    <definedName name="Ziel_M5" localSheetId="51">#REF!</definedName>
    <definedName name="Ziel_M5" localSheetId="60">#REF!</definedName>
    <definedName name="Ziel_M5" localSheetId="61">#REF!</definedName>
    <definedName name="Ziel_M5" localSheetId="0">#REF!</definedName>
    <definedName name="Ziel_M5">#REF!</definedName>
    <definedName name="Ziel_WjD" localSheetId="26">'[18]0301030'!#REF!</definedName>
    <definedName name="Ziel_WjD" localSheetId="32">'[18]0301030'!#REF!</definedName>
    <definedName name="Ziel_WjD" localSheetId="36">'[18]0301030'!#REF!</definedName>
    <definedName name="Ziel_WjD" localSheetId="38">'[18]0301030'!#REF!</definedName>
    <definedName name="Ziel_WjD" localSheetId="42">'[18]0301030'!#REF!</definedName>
    <definedName name="Ziel_WjD" localSheetId="44">'[18]0301030'!#REF!</definedName>
    <definedName name="Ziel_WjD" localSheetId="45">'[18]0301030'!#REF!</definedName>
    <definedName name="Ziel_WjD" localSheetId="46">'[18]0301030'!#REF!</definedName>
    <definedName name="Ziel_WjD" localSheetId="47">'[18]0301030'!#REF!</definedName>
    <definedName name="Ziel_WjD" localSheetId="48">'[18]0301030'!#REF!</definedName>
    <definedName name="Ziel_WjD" localSheetId="50">'0301030'!#REF!</definedName>
    <definedName name="Ziel_WjD" localSheetId="52">'[18]0301030'!#REF!</definedName>
    <definedName name="Ziel_WjD" localSheetId="53">'[18]0301030'!#REF!</definedName>
    <definedName name="Ziel_WjD" localSheetId="54">'[18]0301030'!#REF!</definedName>
    <definedName name="Ziel_WjD" localSheetId="55">'[18]0301030'!#REF!</definedName>
    <definedName name="Ziel_WjD" localSheetId="60">'[18]0301030'!#REF!</definedName>
    <definedName name="Ziel_WjD" localSheetId="61">'[18]0301030'!#REF!</definedName>
    <definedName name="Ziel_WjD" localSheetId="0">'[18]0301030'!#REF!</definedName>
    <definedName name="Ziel_WjD">'[19]0301030-0000'!#REF!</definedName>
    <definedName name="_xlnm.Extract" localSheetId="2">'0106430'!Ziel_KjD</definedName>
    <definedName name="_xlnm.Extract" localSheetId="3">[8]!Ziel_KjD</definedName>
    <definedName name="_xlnm.Extract" localSheetId="17">'0109030'!Ziel_KjD</definedName>
    <definedName name="_xlnm.Extract" localSheetId="24">[9]!Ziel_KjD</definedName>
    <definedName name="_xlnm.Extract" localSheetId="23">[9]!Ziel_KjD</definedName>
    <definedName name="_xlnm.Extract" localSheetId="26">[10]!Ziel_KjD</definedName>
    <definedName name="_xlnm.Extract" localSheetId="27">[9]!Ziel_KjD</definedName>
    <definedName name="_xlnm.Extract" localSheetId="29">[9]!Ziel_KjD</definedName>
    <definedName name="_xlnm.Extract" localSheetId="31">[9]!Ziel_KjD</definedName>
    <definedName name="_xlnm.Extract" localSheetId="32">[11]!Ziel_KjD</definedName>
    <definedName name="_xlnm.Extract" localSheetId="33">#N/A</definedName>
    <definedName name="_xlnm.Extract" localSheetId="34">#N/A</definedName>
    <definedName name="_xlnm.Extract" localSheetId="35">#N/A</definedName>
    <definedName name="_xlnm.Extract" localSheetId="36">[11]!Ziel_KjD</definedName>
    <definedName name="_xlnm.Extract" localSheetId="38">[10]!Ziel_KjD</definedName>
    <definedName name="_xlnm.Extract" localSheetId="39">[9]!Ziel_KjD</definedName>
    <definedName name="_xlnm.Extract" localSheetId="40">[9]!Ziel_KjD</definedName>
    <definedName name="_xlnm.Extract" localSheetId="41">[9]!Ziel_KjD</definedName>
    <definedName name="_xlnm.Extract" localSheetId="42">[11]!Ziel_KjD</definedName>
    <definedName name="_xlnm.Extract" localSheetId="44">'0203230'!Ziel_KjD</definedName>
    <definedName name="_xlnm.Extract" localSheetId="45">[11]!Ziel_KjD</definedName>
    <definedName name="_xlnm.Extract" localSheetId="46">[11]!Ziel_KjD</definedName>
    <definedName name="_xlnm.Extract" localSheetId="47">[11]!Ziel_KjD</definedName>
    <definedName name="_xlnm.Extract" localSheetId="48">[11]!Ziel_KjD</definedName>
    <definedName name="_xlnm.Extract" localSheetId="50">'0301030'!Ziel_WjD</definedName>
    <definedName name="_xlnm.Extract" localSheetId="52">[11]!Ziel_KjD</definedName>
    <definedName name="_xlnm.Extract" localSheetId="53">[11]!Ziel_KjD</definedName>
    <definedName name="_xlnm.Extract" localSheetId="54">[11]!Ziel_KjD</definedName>
    <definedName name="_xlnm.Extract" localSheetId="55">[11]!Ziel_KjD</definedName>
    <definedName name="_xlnm.Extract" localSheetId="51">#N/A</definedName>
    <definedName name="_xlnm.Extract" localSheetId="60">[11]!Ziel_KjD</definedName>
    <definedName name="_xlnm.Extract" localSheetId="61">[11]!Ziel_KjD</definedName>
    <definedName name="_xlnm.Extract" localSheetId="0">[10]!Ziel_KjD</definedName>
    <definedName name="_xlnm.Extract">[12]!Ziel_KjD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36" i="184" l="1"/>
  <c r="M136" i="184"/>
  <c r="L136" i="184"/>
  <c r="K136" i="184"/>
  <c r="J136" i="184"/>
  <c r="I136" i="184"/>
  <c r="H136" i="184"/>
  <c r="G136" i="184"/>
  <c r="F136" i="184"/>
  <c r="E136" i="184"/>
  <c r="D136" i="184"/>
  <c r="C136" i="184"/>
  <c r="B136" i="184"/>
  <c r="N128" i="184"/>
  <c r="M128" i="184"/>
  <c r="L128" i="184"/>
  <c r="K128" i="184"/>
  <c r="J128" i="184"/>
  <c r="I128" i="184"/>
  <c r="H128" i="184"/>
  <c r="G128" i="184"/>
  <c r="F128" i="184"/>
  <c r="E128" i="184"/>
  <c r="D128" i="184"/>
  <c r="C128" i="184"/>
  <c r="B128" i="184"/>
  <c r="N120" i="184"/>
  <c r="M120" i="184"/>
  <c r="L120" i="184"/>
  <c r="K120" i="184"/>
  <c r="J120" i="184"/>
  <c r="I120" i="184"/>
  <c r="H120" i="184"/>
  <c r="G120" i="184"/>
  <c r="F120" i="184"/>
  <c r="E120" i="184"/>
  <c r="D120" i="184"/>
  <c r="C120" i="184"/>
  <c r="B120" i="184"/>
  <c r="N112" i="184"/>
  <c r="M112" i="184"/>
  <c r="L112" i="184"/>
  <c r="K112" i="184"/>
  <c r="J112" i="184"/>
  <c r="I112" i="184"/>
  <c r="H112" i="184"/>
  <c r="G112" i="184"/>
  <c r="F112" i="184"/>
  <c r="E112" i="184"/>
  <c r="D112" i="184"/>
  <c r="C112" i="184"/>
  <c r="B112" i="184"/>
  <c r="N104" i="184"/>
  <c r="M104" i="184"/>
  <c r="L104" i="184"/>
  <c r="K104" i="184"/>
  <c r="J104" i="184"/>
  <c r="I104" i="184"/>
  <c r="H104" i="184"/>
  <c r="G104" i="184"/>
  <c r="F104" i="184"/>
  <c r="E104" i="184"/>
  <c r="D104" i="184"/>
  <c r="C104" i="184"/>
  <c r="B104" i="184"/>
  <c r="N96" i="184"/>
  <c r="M96" i="184"/>
  <c r="L96" i="184"/>
  <c r="K96" i="184"/>
  <c r="J96" i="184"/>
  <c r="I96" i="184"/>
  <c r="H96" i="184"/>
  <c r="G96" i="184"/>
  <c r="F96" i="184"/>
  <c r="E96" i="184"/>
  <c r="D96" i="184"/>
  <c r="C96" i="184"/>
  <c r="B96" i="184"/>
  <c r="N88" i="184"/>
  <c r="M88" i="184"/>
  <c r="L88" i="184"/>
  <c r="K88" i="184"/>
  <c r="J88" i="184"/>
  <c r="I88" i="184"/>
  <c r="H88" i="184"/>
  <c r="G88" i="184"/>
  <c r="F88" i="184"/>
  <c r="E88" i="184"/>
  <c r="D88" i="184"/>
  <c r="C88" i="184"/>
  <c r="B88" i="184"/>
  <c r="N80" i="184"/>
  <c r="M80" i="184"/>
  <c r="L80" i="184"/>
  <c r="K80" i="184"/>
  <c r="J80" i="184"/>
  <c r="I80" i="184"/>
  <c r="H80" i="184"/>
  <c r="G80" i="184"/>
  <c r="F80" i="184"/>
  <c r="E80" i="184"/>
  <c r="D80" i="184"/>
  <c r="C80" i="184"/>
  <c r="B80" i="184"/>
  <c r="N72" i="184"/>
  <c r="M72" i="184"/>
  <c r="L72" i="184"/>
  <c r="K72" i="184"/>
  <c r="J72" i="184"/>
  <c r="I72" i="184"/>
  <c r="H72" i="184"/>
  <c r="G72" i="184"/>
  <c r="F72" i="184"/>
  <c r="E72" i="184"/>
  <c r="D72" i="184"/>
  <c r="C72" i="184"/>
  <c r="B72" i="184"/>
  <c r="N64" i="184"/>
  <c r="M64" i="184"/>
  <c r="L64" i="184"/>
  <c r="K64" i="184"/>
  <c r="J64" i="184"/>
  <c r="I64" i="184"/>
  <c r="H64" i="184"/>
  <c r="G64" i="184"/>
  <c r="F64" i="184"/>
  <c r="E64" i="184"/>
  <c r="D64" i="184"/>
  <c r="C64" i="184"/>
  <c r="B64" i="184"/>
  <c r="N56" i="184"/>
  <c r="M56" i="184"/>
  <c r="L56" i="184"/>
  <c r="K56" i="184"/>
  <c r="J56" i="184"/>
  <c r="I56" i="184"/>
  <c r="H56" i="184"/>
  <c r="G56" i="184"/>
  <c r="F56" i="184"/>
  <c r="E56" i="184"/>
  <c r="D56" i="184"/>
  <c r="C56" i="184"/>
  <c r="B56" i="184"/>
  <c r="N48" i="184"/>
  <c r="M48" i="184"/>
  <c r="L48" i="184"/>
  <c r="K48" i="184"/>
  <c r="J48" i="184"/>
  <c r="I48" i="184"/>
  <c r="H48" i="184"/>
  <c r="G48" i="184"/>
  <c r="F48" i="184"/>
  <c r="E48" i="184"/>
  <c r="D48" i="184"/>
  <c r="C48" i="184"/>
  <c r="B48" i="184"/>
  <c r="N40" i="184"/>
  <c r="M40" i="184"/>
  <c r="L40" i="184"/>
  <c r="K40" i="184"/>
  <c r="J40" i="184"/>
  <c r="I40" i="184"/>
  <c r="H40" i="184"/>
  <c r="G40" i="184"/>
  <c r="F40" i="184"/>
  <c r="E40" i="184"/>
  <c r="D40" i="184"/>
  <c r="C40" i="184"/>
  <c r="B40" i="184"/>
  <c r="N32" i="184"/>
  <c r="M32" i="184"/>
  <c r="L32" i="184"/>
  <c r="K32" i="184"/>
  <c r="J32" i="184"/>
  <c r="I32" i="184"/>
  <c r="H32" i="184"/>
  <c r="G32" i="184"/>
  <c r="F32" i="184"/>
  <c r="E32" i="184"/>
  <c r="D32" i="184"/>
  <c r="C32" i="184"/>
  <c r="B32" i="184"/>
  <c r="N24" i="184"/>
  <c r="M24" i="184"/>
  <c r="L24" i="184"/>
  <c r="K24" i="184"/>
  <c r="J24" i="184"/>
  <c r="I24" i="184"/>
  <c r="H24" i="184"/>
  <c r="G24" i="184"/>
  <c r="F24" i="184"/>
  <c r="E24" i="184"/>
  <c r="D24" i="184"/>
  <c r="C24" i="184"/>
  <c r="B24" i="184"/>
  <c r="N16" i="184"/>
  <c r="M16" i="184"/>
  <c r="L16" i="184"/>
  <c r="K16" i="184"/>
  <c r="J16" i="184"/>
  <c r="I16" i="184"/>
  <c r="H16" i="184"/>
  <c r="G16" i="184"/>
  <c r="F16" i="184"/>
  <c r="E16" i="184"/>
  <c r="D16" i="184"/>
  <c r="C16" i="184"/>
  <c r="B16" i="184"/>
  <c r="G231" i="183" l="1"/>
  <c r="F231" i="183"/>
  <c r="E231" i="183"/>
  <c r="D231" i="183"/>
  <c r="C231" i="183"/>
  <c r="B231" i="183"/>
  <c r="G215" i="183"/>
  <c r="F215" i="183"/>
  <c r="E215" i="183"/>
  <c r="C215" i="183"/>
  <c r="B215" i="183"/>
  <c r="G199" i="183"/>
  <c r="F199" i="183"/>
  <c r="E199" i="183"/>
  <c r="C199" i="183"/>
  <c r="B199" i="183"/>
  <c r="G183" i="183"/>
  <c r="F183" i="183"/>
  <c r="E183" i="183"/>
  <c r="D183" i="183"/>
  <c r="C183" i="183"/>
  <c r="B183" i="183"/>
  <c r="G167" i="183"/>
  <c r="F167" i="183"/>
  <c r="E167" i="183"/>
  <c r="D167" i="183"/>
  <c r="C167" i="183"/>
  <c r="B167" i="183"/>
  <c r="G151" i="183"/>
  <c r="F151" i="183"/>
  <c r="E151" i="183"/>
  <c r="C151" i="183"/>
  <c r="B151" i="183"/>
  <c r="G135" i="183"/>
  <c r="F135" i="183"/>
  <c r="E135" i="183"/>
  <c r="C135" i="183"/>
  <c r="B135" i="183"/>
  <c r="G119" i="183"/>
  <c r="F119" i="183"/>
  <c r="E119" i="183"/>
  <c r="C119" i="183"/>
  <c r="B119" i="183"/>
  <c r="G103" i="183"/>
  <c r="F103" i="183"/>
  <c r="E103" i="183"/>
  <c r="C103" i="183"/>
  <c r="B103" i="183"/>
  <c r="G87" i="183"/>
  <c r="F87" i="183"/>
  <c r="E87" i="183"/>
  <c r="C87" i="183"/>
  <c r="B87" i="183"/>
  <c r="G71" i="183"/>
  <c r="F71" i="183"/>
  <c r="E71" i="183"/>
  <c r="D71" i="183"/>
  <c r="C71" i="183"/>
  <c r="B71" i="183"/>
  <c r="G55" i="183"/>
  <c r="F55" i="183"/>
  <c r="E55" i="183"/>
  <c r="D55" i="183"/>
  <c r="C55" i="183"/>
  <c r="B55" i="183"/>
  <c r="G39" i="183"/>
  <c r="F39" i="183"/>
  <c r="E39" i="183"/>
  <c r="D39" i="183"/>
  <c r="C39" i="183"/>
  <c r="B39" i="183"/>
  <c r="G23" i="183"/>
  <c r="F23" i="183"/>
  <c r="E23" i="183"/>
  <c r="D23" i="183"/>
  <c r="C23" i="183"/>
  <c r="B23" i="183"/>
  <c r="C6" i="180" l="1"/>
  <c r="C8" i="180" s="1"/>
  <c r="C10" i="180" s="1"/>
  <c r="C12" i="180" s="1"/>
  <c r="C14" i="180" s="1"/>
  <c r="C16" i="180" s="1"/>
  <c r="C18" i="180" s="1"/>
  <c r="C20" i="180" s="1"/>
  <c r="C22" i="180" s="1"/>
  <c r="C5" i="180"/>
  <c r="C7" i="180" s="1"/>
  <c r="C9" i="180" s="1"/>
  <c r="C11" i="180" s="1"/>
  <c r="C13" i="180" s="1"/>
  <c r="C15" i="180" s="1"/>
  <c r="C17" i="180" s="1"/>
  <c r="C19" i="180" s="1"/>
  <c r="C21" i="180" s="1"/>
  <c r="C23" i="180" s="1"/>
  <c r="G96" i="166" l="1"/>
  <c r="F96" i="166"/>
  <c r="E96" i="166"/>
  <c r="D96" i="166"/>
  <c r="C96" i="166"/>
  <c r="B96" i="166"/>
  <c r="N76" i="166"/>
  <c r="L76" i="166"/>
  <c r="K76" i="166"/>
  <c r="J76" i="166"/>
  <c r="I76" i="166"/>
  <c r="H76" i="166"/>
  <c r="G76" i="166"/>
  <c r="F76" i="166"/>
  <c r="E76" i="166"/>
  <c r="D76" i="166"/>
  <c r="C76" i="166"/>
  <c r="B76" i="166"/>
  <c r="M40" i="166"/>
  <c r="K40" i="166"/>
  <c r="J40" i="166"/>
  <c r="I40" i="166"/>
  <c r="H40" i="166"/>
  <c r="G40" i="166"/>
  <c r="F40" i="166"/>
  <c r="E40" i="166"/>
  <c r="D40" i="166"/>
  <c r="C40" i="166"/>
  <c r="B40" i="166"/>
  <c r="L39" i="166"/>
  <c r="L38" i="166"/>
  <c r="L37" i="166"/>
  <c r="L36" i="166"/>
  <c r="L35" i="166"/>
  <c r="L34" i="166"/>
  <c r="L33" i="166"/>
  <c r="L32" i="166"/>
  <c r="L31" i="166"/>
  <c r="L30" i="166"/>
  <c r="L29" i="166"/>
  <c r="L28" i="166"/>
  <c r="L27" i="166"/>
  <c r="L26" i="166"/>
  <c r="L25" i="166"/>
  <c r="L24" i="166"/>
  <c r="L23" i="166"/>
  <c r="L22" i="166"/>
  <c r="L21" i="166"/>
  <c r="L20" i="166"/>
  <c r="L19" i="166"/>
  <c r="L18" i="166"/>
  <c r="L17" i="166"/>
  <c r="L16" i="166"/>
  <c r="L15" i="166"/>
  <c r="L14" i="166"/>
  <c r="L13" i="166"/>
  <c r="L12" i="166"/>
  <c r="L11" i="166"/>
  <c r="L10" i="166"/>
  <c r="L40" i="166" l="1"/>
  <c r="N28" i="162"/>
  <c r="N26" i="162"/>
  <c r="N24" i="162"/>
  <c r="N23" i="162"/>
  <c r="N22" i="162"/>
  <c r="N19" i="162"/>
  <c r="N17" i="162"/>
  <c r="N13" i="162"/>
  <c r="N12" i="162"/>
  <c r="N11" i="162"/>
  <c r="N7" i="162"/>
  <c r="P130" i="160" l="1"/>
  <c r="O130" i="160"/>
  <c r="O129" i="160"/>
  <c r="P128" i="160"/>
  <c r="O128" i="160"/>
  <c r="O127" i="160"/>
  <c r="P125" i="160"/>
  <c r="O125" i="160"/>
  <c r="O124" i="160"/>
  <c r="P123" i="160"/>
  <c r="O123" i="160"/>
  <c r="O122" i="160"/>
  <c r="P120" i="160"/>
  <c r="O120" i="160"/>
  <c r="O119" i="160"/>
  <c r="P118" i="160"/>
  <c r="O118" i="160"/>
  <c r="O117" i="160"/>
  <c r="P115" i="160"/>
  <c r="O115" i="160"/>
  <c r="O114" i="160"/>
  <c r="P113" i="160"/>
  <c r="O113" i="160"/>
  <c r="O112" i="160"/>
  <c r="P110" i="160"/>
  <c r="O110" i="160"/>
  <c r="O109" i="160"/>
  <c r="P108" i="160"/>
  <c r="O108" i="160"/>
  <c r="O107" i="160"/>
  <c r="P105" i="160"/>
  <c r="O105" i="160"/>
  <c r="O104" i="160"/>
  <c r="P103" i="160"/>
  <c r="O103" i="160"/>
  <c r="O102" i="160"/>
  <c r="P100" i="160"/>
  <c r="O100" i="160"/>
  <c r="O99" i="160"/>
  <c r="P98" i="160"/>
  <c r="O98" i="160"/>
  <c r="O97" i="160"/>
  <c r="P95" i="160"/>
  <c r="O95" i="160"/>
  <c r="O94" i="160"/>
  <c r="P93" i="160"/>
  <c r="O93" i="160"/>
  <c r="O92" i="160"/>
  <c r="P90" i="160"/>
  <c r="O90" i="160"/>
  <c r="O89" i="160"/>
  <c r="P88" i="160"/>
  <c r="O88" i="160"/>
  <c r="O87" i="160"/>
  <c r="P85" i="160"/>
  <c r="O85" i="160"/>
  <c r="O84" i="160"/>
  <c r="P83" i="160"/>
  <c r="O83" i="160"/>
  <c r="O82" i="160"/>
  <c r="P80" i="160"/>
  <c r="O80" i="160"/>
  <c r="O79" i="160"/>
  <c r="P78" i="160"/>
  <c r="O78" i="160"/>
  <c r="O77" i="160"/>
  <c r="P75" i="160"/>
  <c r="O75" i="160"/>
  <c r="O74" i="160"/>
  <c r="P73" i="160"/>
  <c r="O73" i="160"/>
  <c r="O72" i="160"/>
  <c r="P70" i="160"/>
  <c r="O70" i="160"/>
  <c r="O69" i="160"/>
  <c r="P68" i="160"/>
  <c r="O68" i="160"/>
  <c r="O67" i="160"/>
  <c r="P65" i="160"/>
  <c r="O65" i="160"/>
  <c r="O64" i="160"/>
  <c r="P63" i="160"/>
  <c r="O63" i="160"/>
  <c r="O62" i="160"/>
  <c r="P60" i="160"/>
  <c r="O60" i="160"/>
  <c r="O59" i="160"/>
  <c r="P58" i="160"/>
  <c r="O58" i="160"/>
  <c r="O57" i="160"/>
  <c r="P55" i="160"/>
  <c r="O55" i="160"/>
  <c r="O54" i="160"/>
  <c r="P53" i="160"/>
  <c r="O53" i="160"/>
  <c r="O52" i="160"/>
  <c r="P50" i="160"/>
  <c r="O50" i="160"/>
  <c r="O49" i="160"/>
  <c r="P48" i="160"/>
  <c r="O48" i="160"/>
  <c r="O47" i="160"/>
  <c r="P45" i="160"/>
  <c r="O45" i="160"/>
  <c r="O44" i="160"/>
  <c r="P43" i="160"/>
  <c r="O43" i="160"/>
  <c r="O42" i="160"/>
  <c r="P40" i="160"/>
  <c r="O40" i="160"/>
  <c r="O39" i="160"/>
  <c r="P38" i="160"/>
  <c r="O38" i="160"/>
  <c r="O37" i="160"/>
  <c r="P35" i="160"/>
  <c r="O35" i="160"/>
  <c r="O34" i="160"/>
  <c r="P33" i="160"/>
  <c r="O33" i="160"/>
  <c r="O32" i="160"/>
  <c r="P30" i="160"/>
  <c r="O30" i="160"/>
  <c r="O29" i="160"/>
  <c r="P28" i="160"/>
  <c r="O28" i="160"/>
  <c r="O27" i="160"/>
  <c r="P25" i="160"/>
  <c r="P23" i="160"/>
  <c r="P20" i="160"/>
  <c r="P18" i="160"/>
  <c r="P15" i="160"/>
  <c r="P13" i="160"/>
  <c r="P9" i="160"/>
  <c r="P7" i="160"/>
  <c r="T1" i="160"/>
  <c r="P129" i="160" s="1"/>
  <c r="P240" i="159"/>
  <c r="O240" i="159"/>
  <c r="O239" i="159"/>
  <c r="P238" i="159"/>
  <c r="O238" i="159"/>
  <c r="O237" i="159"/>
  <c r="P235" i="159"/>
  <c r="O235" i="159"/>
  <c r="O234" i="159"/>
  <c r="P233" i="159"/>
  <c r="O233" i="159"/>
  <c r="O232" i="159"/>
  <c r="P230" i="159"/>
  <c r="O230" i="159"/>
  <c r="O229" i="159"/>
  <c r="P228" i="159"/>
  <c r="O228" i="159"/>
  <c r="O227" i="159"/>
  <c r="P225" i="159"/>
  <c r="O225" i="159"/>
  <c r="O224" i="159"/>
  <c r="P223" i="159"/>
  <c r="O223" i="159"/>
  <c r="O222" i="159"/>
  <c r="P220" i="159"/>
  <c r="O220" i="159"/>
  <c r="O219" i="159"/>
  <c r="P218" i="159"/>
  <c r="O218" i="159"/>
  <c r="O217" i="159"/>
  <c r="P215" i="159"/>
  <c r="O215" i="159"/>
  <c r="O214" i="159"/>
  <c r="P213" i="159"/>
  <c r="O213" i="159"/>
  <c r="O212" i="159"/>
  <c r="P210" i="159"/>
  <c r="O210" i="159"/>
  <c r="O209" i="159"/>
  <c r="P208" i="159"/>
  <c r="O208" i="159"/>
  <c r="O207" i="159"/>
  <c r="P205" i="159"/>
  <c r="O205" i="159"/>
  <c r="O204" i="159"/>
  <c r="P203" i="159"/>
  <c r="O203" i="159"/>
  <c r="O202" i="159"/>
  <c r="P200" i="159"/>
  <c r="O200" i="159"/>
  <c r="O199" i="159"/>
  <c r="P198" i="159"/>
  <c r="O198" i="159"/>
  <c r="O197" i="159"/>
  <c r="P195" i="159"/>
  <c r="O195" i="159"/>
  <c r="O194" i="159"/>
  <c r="P193" i="159"/>
  <c r="O193" i="159"/>
  <c r="O192" i="159"/>
  <c r="P190" i="159"/>
  <c r="O190" i="159"/>
  <c r="O189" i="159"/>
  <c r="P188" i="159"/>
  <c r="O188" i="159"/>
  <c r="O187" i="159"/>
  <c r="P185" i="159"/>
  <c r="O185" i="159"/>
  <c r="O184" i="159"/>
  <c r="P183" i="159"/>
  <c r="O183" i="159"/>
  <c r="O182" i="159"/>
  <c r="P180" i="159"/>
  <c r="O180" i="159"/>
  <c r="O179" i="159"/>
  <c r="P178" i="159"/>
  <c r="O178" i="159"/>
  <c r="O177" i="159"/>
  <c r="P175" i="159"/>
  <c r="O175" i="159"/>
  <c r="O174" i="159"/>
  <c r="P173" i="159"/>
  <c r="O173" i="159"/>
  <c r="O172" i="159"/>
  <c r="P170" i="159"/>
  <c r="O170" i="159"/>
  <c r="O169" i="159"/>
  <c r="P168" i="159"/>
  <c r="O168" i="159"/>
  <c r="O167" i="159"/>
  <c r="P165" i="159"/>
  <c r="O165" i="159"/>
  <c r="O164" i="159"/>
  <c r="P163" i="159"/>
  <c r="O163" i="159"/>
  <c r="O162" i="159"/>
  <c r="P160" i="159"/>
  <c r="O160" i="159"/>
  <c r="O159" i="159"/>
  <c r="P158" i="159"/>
  <c r="O158" i="159"/>
  <c r="O157" i="159"/>
  <c r="P155" i="159"/>
  <c r="O155" i="159"/>
  <c r="O154" i="159"/>
  <c r="P153" i="159"/>
  <c r="O153" i="159"/>
  <c r="O152" i="159"/>
  <c r="P150" i="159"/>
  <c r="O150" i="159"/>
  <c r="O149" i="159"/>
  <c r="P148" i="159"/>
  <c r="O148" i="159"/>
  <c r="O147" i="159"/>
  <c r="P145" i="159"/>
  <c r="O145" i="159"/>
  <c r="O144" i="159"/>
  <c r="P143" i="159"/>
  <c r="O143" i="159"/>
  <c r="O142" i="159"/>
  <c r="P140" i="159"/>
  <c r="O140" i="159"/>
  <c r="O139" i="159"/>
  <c r="P138" i="159"/>
  <c r="O138" i="159"/>
  <c r="O137" i="159"/>
  <c r="P135" i="159"/>
  <c r="O135" i="159"/>
  <c r="O134" i="159"/>
  <c r="P133" i="159"/>
  <c r="O133" i="159"/>
  <c r="O132" i="159"/>
  <c r="P130" i="159"/>
  <c r="O130" i="159"/>
  <c r="O129" i="159"/>
  <c r="P128" i="159"/>
  <c r="O128" i="159"/>
  <c r="O127" i="159"/>
  <c r="P125" i="159"/>
  <c r="O125" i="159"/>
  <c r="O124" i="159"/>
  <c r="P123" i="159"/>
  <c r="O123" i="159"/>
  <c r="O122" i="159"/>
  <c r="P120" i="159"/>
  <c r="O120" i="159"/>
  <c r="O119" i="159"/>
  <c r="P118" i="159"/>
  <c r="O118" i="159"/>
  <c r="O117" i="159"/>
  <c r="P115" i="159"/>
  <c r="O115" i="159"/>
  <c r="O114" i="159"/>
  <c r="P113" i="159"/>
  <c r="O113" i="159"/>
  <c r="O112" i="159"/>
  <c r="P110" i="159"/>
  <c r="O110" i="159"/>
  <c r="O109" i="159"/>
  <c r="P108" i="159"/>
  <c r="O108" i="159"/>
  <c r="O107" i="159"/>
  <c r="P105" i="159"/>
  <c r="O105" i="159"/>
  <c r="O104" i="159"/>
  <c r="P103" i="159"/>
  <c r="O103" i="159"/>
  <c r="O102" i="159"/>
  <c r="P100" i="159"/>
  <c r="O100" i="159"/>
  <c r="O99" i="159"/>
  <c r="P98" i="159"/>
  <c r="O98" i="159"/>
  <c r="O97" i="159"/>
  <c r="P95" i="159"/>
  <c r="O95" i="159"/>
  <c r="O94" i="159"/>
  <c r="P93" i="159"/>
  <c r="O93" i="159"/>
  <c r="O92" i="159"/>
  <c r="P90" i="159"/>
  <c r="O90" i="159"/>
  <c r="O89" i="159"/>
  <c r="P88" i="159"/>
  <c r="O88" i="159"/>
  <c r="O87" i="159"/>
  <c r="P85" i="159"/>
  <c r="O85" i="159"/>
  <c r="O84" i="159"/>
  <c r="P83" i="159"/>
  <c r="O83" i="159"/>
  <c r="O82" i="159"/>
  <c r="P80" i="159"/>
  <c r="O80" i="159"/>
  <c r="O79" i="159"/>
  <c r="P78" i="159"/>
  <c r="O78" i="159"/>
  <c r="O77" i="159"/>
  <c r="P75" i="159"/>
  <c r="O75" i="159"/>
  <c r="O74" i="159"/>
  <c r="P73" i="159"/>
  <c r="O73" i="159"/>
  <c r="O72" i="159"/>
  <c r="P70" i="159"/>
  <c r="O70" i="159"/>
  <c r="O69" i="159"/>
  <c r="P68" i="159"/>
  <c r="O68" i="159"/>
  <c r="O67" i="159"/>
  <c r="P65" i="159"/>
  <c r="O65" i="159"/>
  <c r="O64" i="159"/>
  <c r="P63" i="159"/>
  <c r="O63" i="159"/>
  <c r="O62" i="159"/>
  <c r="P60" i="159"/>
  <c r="O60" i="159"/>
  <c r="O59" i="159"/>
  <c r="P58" i="159"/>
  <c r="O58" i="159"/>
  <c r="O57" i="159"/>
  <c r="P55" i="159"/>
  <c r="O55" i="159"/>
  <c r="O54" i="159"/>
  <c r="P53" i="159"/>
  <c r="O53" i="159"/>
  <c r="O52" i="159"/>
  <c r="P50" i="159"/>
  <c r="O50" i="159"/>
  <c r="O49" i="159"/>
  <c r="P48" i="159"/>
  <c r="O48" i="159"/>
  <c r="O47" i="159"/>
  <c r="P45" i="159"/>
  <c r="O45" i="159"/>
  <c r="O44" i="159"/>
  <c r="P43" i="159"/>
  <c r="O43" i="159"/>
  <c r="O42" i="159"/>
  <c r="P40" i="159"/>
  <c r="O40" i="159"/>
  <c r="O39" i="159"/>
  <c r="P38" i="159"/>
  <c r="O38" i="159"/>
  <c r="O37" i="159"/>
  <c r="P35" i="159"/>
  <c r="O35" i="159"/>
  <c r="O34" i="159"/>
  <c r="P33" i="159"/>
  <c r="O33" i="159"/>
  <c r="O32" i="159"/>
  <c r="P30" i="159"/>
  <c r="O30" i="159"/>
  <c r="O29" i="159"/>
  <c r="P28" i="159"/>
  <c r="O28" i="159"/>
  <c r="O27" i="159"/>
  <c r="P25" i="159"/>
  <c r="O25" i="159"/>
  <c r="O24" i="159"/>
  <c r="P23" i="159"/>
  <c r="O23" i="159"/>
  <c r="O22" i="159"/>
  <c r="P20" i="159"/>
  <c r="O20" i="159"/>
  <c r="O19" i="159"/>
  <c r="P18" i="159"/>
  <c r="O18" i="159"/>
  <c r="O17" i="159"/>
  <c r="P15" i="159"/>
  <c r="O15" i="159"/>
  <c r="O14" i="159"/>
  <c r="P13" i="159"/>
  <c r="O13" i="159"/>
  <c r="O12" i="159"/>
  <c r="P9" i="159"/>
  <c r="O9" i="159"/>
  <c r="O8" i="159"/>
  <c r="P7" i="159"/>
  <c r="O7" i="159"/>
  <c r="O6" i="159"/>
  <c r="T1" i="159"/>
  <c r="P27" i="159" s="1"/>
  <c r="P3" i="159" l="1"/>
  <c r="P3" i="160"/>
  <c r="P6" i="160"/>
  <c r="P8" i="160"/>
  <c r="P12" i="160"/>
  <c r="P14" i="160"/>
  <c r="P17" i="160"/>
  <c r="P19" i="160"/>
  <c r="P22" i="160"/>
  <c r="P24" i="160"/>
  <c r="P27" i="160"/>
  <c r="P29" i="160"/>
  <c r="P32" i="160"/>
  <c r="P34" i="160"/>
  <c r="P37" i="160"/>
  <c r="P39" i="160"/>
  <c r="P42" i="160"/>
  <c r="P44" i="160"/>
  <c r="P47" i="160"/>
  <c r="P49" i="160"/>
  <c r="P52" i="160"/>
  <c r="P54" i="160"/>
  <c r="P57" i="160"/>
  <c r="P59" i="160"/>
  <c r="P62" i="160"/>
  <c r="P64" i="160"/>
  <c r="P67" i="160"/>
  <c r="P69" i="160"/>
  <c r="P72" i="160"/>
  <c r="P74" i="160"/>
  <c r="P77" i="160"/>
  <c r="P79" i="160"/>
  <c r="P82" i="160"/>
  <c r="P84" i="160"/>
  <c r="P87" i="160"/>
  <c r="P89" i="160"/>
  <c r="P92" i="160"/>
  <c r="P94" i="160"/>
  <c r="P97" i="160"/>
  <c r="P99" i="160"/>
  <c r="P102" i="160"/>
  <c r="P104" i="160"/>
  <c r="P107" i="160"/>
  <c r="P109" i="160"/>
  <c r="P112" i="160"/>
  <c r="P114" i="160"/>
  <c r="P117" i="160"/>
  <c r="P119" i="160"/>
  <c r="P122" i="160"/>
  <c r="P124" i="160"/>
  <c r="P127" i="160"/>
  <c r="P6" i="159"/>
  <c r="P8" i="159"/>
  <c r="P12" i="159"/>
  <c r="P14" i="159"/>
  <c r="P17" i="159"/>
  <c r="P19" i="159"/>
  <c r="P22" i="159"/>
  <c r="P24" i="159"/>
  <c r="P239" i="159"/>
  <c r="P237" i="159"/>
  <c r="P234" i="159"/>
  <c r="P232" i="159"/>
  <c r="P229" i="159"/>
  <c r="P227" i="159"/>
  <c r="P224" i="159"/>
  <c r="P222" i="159"/>
  <c r="P219" i="159"/>
  <c r="P217" i="159"/>
  <c r="P214" i="159"/>
  <c r="P212" i="159"/>
  <c r="P209" i="159"/>
  <c r="P207" i="159"/>
  <c r="P204" i="159"/>
  <c r="P202" i="159"/>
  <c r="P199" i="159"/>
  <c r="P197" i="159"/>
  <c r="P194" i="159"/>
  <c r="P192" i="159"/>
  <c r="P189" i="159"/>
  <c r="P187" i="159"/>
  <c r="P184" i="159"/>
  <c r="P182" i="159"/>
  <c r="P179" i="159"/>
  <c r="P177" i="159"/>
  <c r="P174" i="159"/>
  <c r="P172" i="159"/>
  <c r="P169" i="159"/>
  <c r="P167" i="159"/>
  <c r="P164" i="159"/>
  <c r="P162" i="159"/>
  <c r="P159" i="159"/>
  <c r="P157" i="159"/>
  <c r="P154" i="159"/>
  <c r="P152" i="159"/>
  <c r="P149" i="159"/>
  <c r="P147" i="159"/>
  <c r="P144" i="159"/>
  <c r="P142" i="159"/>
  <c r="P139" i="159"/>
  <c r="P137" i="159"/>
  <c r="P134" i="159"/>
  <c r="P132" i="159"/>
  <c r="P129" i="159"/>
  <c r="P127" i="159"/>
  <c r="P124" i="159"/>
  <c r="P122" i="159"/>
  <c r="P119" i="159"/>
  <c r="P117" i="159"/>
  <c r="P114" i="159"/>
  <c r="P112" i="159"/>
  <c r="P109" i="159"/>
  <c r="P107" i="159"/>
  <c r="P104" i="159"/>
  <c r="P102" i="159"/>
  <c r="P99" i="159"/>
  <c r="P97" i="159"/>
  <c r="P94" i="159"/>
  <c r="P92" i="159"/>
  <c r="P89" i="159"/>
  <c r="P87" i="159"/>
  <c r="P84" i="159"/>
  <c r="P82" i="159"/>
  <c r="P79" i="159"/>
  <c r="P77" i="159"/>
  <c r="P74" i="159"/>
  <c r="P72" i="159"/>
  <c r="P69" i="159"/>
  <c r="P67" i="159"/>
  <c r="P64" i="159"/>
  <c r="P62" i="159"/>
  <c r="P59" i="159"/>
  <c r="P57" i="159"/>
  <c r="P54" i="159"/>
  <c r="P52" i="159"/>
  <c r="P49" i="159"/>
  <c r="P47" i="159"/>
  <c r="P44" i="159"/>
  <c r="P42" i="159"/>
  <c r="P39" i="159"/>
  <c r="P37" i="159"/>
  <c r="P34" i="159"/>
  <c r="P32" i="159"/>
  <c r="P29" i="159"/>
  <c r="Y51" i="157"/>
  <c r="X51" i="157"/>
  <c r="W51" i="157"/>
  <c r="V51" i="157"/>
  <c r="U51" i="157"/>
  <c r="W36" i="157"/>
  <c r="V36" i="157"/>
  <c r="Y21" i="157"/>
  <c r="X21" i="157"/>
  <c r="W21" i="157"/>
  <c r="V21" i="157"/>
  <c r="O141" i="133" l="1"/>
  <c r="O140" i="133"/>
  <c r="O137" i="133"/>
  <c r="O136" i="133"/>
  <c r="O133" i="133"/>
  <c r="O132" i="133"/>
  <c r="O129" i="133"/>
  <c r="O128" i="133"/>
  <c r="O125" i="133"/>
  <c r="O124" i="133"/>
  <c r="O120" i="133"/>
  <c r="O119" i="133"/>
  <c r="O116" i="133"/>
  <c r="O115" i="133"/>
  <c r="O111" i="133"/>
  <c r="O110" i="133"/>
  <c r="O107" i="133"/>
  <c r="O106" i="133"/>
  <c r="O102" i="133"/>
  <c r="O101" i="133"/>
  <c r="O97" i="133"/>
  <c r="O96" i="133"/>
  <c r="O92" i="133"/>
  <c r="O91" i="133"/>
  <c r="O87" i="133"/>
  <c r="O86" i="133"/>
  <c r="O83" i="133"/>
  <c r="O82" i="133"/>
  <c r="O78" i="133"/>
  <c r="O77" i="133"/>
  <c r="O74" i="133"/>
  <c r="O73" i="133"/>
  <c r="O69" i="133"/>
  <c r="O68" i="133"/>
  <c r="O65" i="133"/>
  <c r="O64" i="133"/>
  <c r="O60" i="133"/>
  <c r="O59" i="133"/>
  <c r="O56" i="133"/>
  <c r="O55" i="133"/>
  <c r="O51" i="133"/>
  <c r="O50" i="133"/>
  <c r="O47" i="133"/>
  <c r="O46" i="133"/>
  <c r="O42" i="133"/>
  <c r="O41" i="133"/>
  <c r="O38" i="133"/>
  <c r="O37" i="133"/>
  <c r="O33" i="133"/>
  <c r="O32" i="133"/>
  <c r="O29" i="133"/>
  <c r="O28" i="133"/>
  <c r="O24" i="133"/>
  <c r="O23" i="133"/>
  <c r="O20" i="133"/>
  <c r="O19" i="133"/>
  <c r="O15" i="133"/>
  <c r="O14" i="133"/>
  <c r="O11" i="133"/>
  <c r="O10" i="133"/>
  <c r="O16" i="133" l="1"/>
  <c r="O12" i="133"/>
  <c r="O21" i="133"/>
  <c r="O30" i="133"/>
  <c r="O39" i="133"/>
  <c r="O48" i="133"/>
  <c r="O57" i="133"/>
  <c r="O66" i="133"/>
  <c r="O103" i="133"/>
  <c r="O112" i="133"/>
  <c r="O93" i="133"/>
  <c r="O25" i="133"/>
  <c r="O34" i="133"/>
  <c r="O43" i="133"/>
  <c r="O52" i="133"/>
  <c r="O61" i="133"/>
  <c r="O70" i="133"/>
  <c r="O98" i="133"/>
  <c r="O108" i="133"/>
  <c r="O79" i="133"/>
  <c r="O88" i="133"/>
  <c r="O121" i="133"/>
  <c r="O130" i="133"/>
  <c r="O138" i="133"/>
  <c r="O75" i="133"/>
  <c r="O84" i="133"/>
  <c r="O117" i="133"/>
  <c r="O126" i="133"/>
  <c r="O134" i="133"/>
  <c r="O142" i="133"/>
  <c r="B13" i="138"/>
  <c r="B12" i="138"/>
  <c r="B11" i="138"/>
  <c r="B10" i="138"/>
  <c r="B9" i="138"/>
  <c r="AA1" i="138" s="1"/>
  <c r="Y1" i="138" s="1"/>
  <c r="B8" i="138"/>
  <c r="AA2" i="138" s="1"/>
  <c r="Y2" i="138" s="1"/>
  <c r="Y6" i="138"/>
  <c r="Y3" i="138"/>
  <c r="B17" i="137"/>
  <c r="B16" i="137"/>
  <c r="B15" i="137"/>
  <c r="B14" i="137"/>
  <c r="B13" i="137"/>
  <c r="B12" i="137"/>
  <c r="B11" i="137"/>
  <c r="B10" i="137"/>
  <c r="B9" i="137"/>
  <c r="AA1" i="137" s="1"/>
  <c r="B8" i="137"/>
  <c r="AA2" i="137" s="1"/>
  <c r="Y2" i="137" s="1"/>
  <c r="Y6" i="137"/>
  <c r="Y3" i="137"/>
  <c r="Y6" i="136"/>
  <c r="Y3" i="136"/>
  <c r="AA2" i="136"/>
  <c r="AA5" i="136" s="1"/>
  <c r="Y5" i="136" s="1"/>
  <c r="AA1" i="136"/>
  <c r="Y1" i="136" s="1"/>
  <c r="A15" i="133"/>
  <c r="A14" i="133"/>
  <c r="Y2" i="136" l="1"/>
  <c r="AA4" i="136"/>
  <c r="Y4" i="136" s="1"/>
  <c r="AA4" i="137"/>
  <c r="Y4" i="137" s="1"/>
  <c r="Y1" i="137"/>
  <c r="AA5" i="137"/>
  <c r="Y5" i="137" s="1"/>
  <c r="O15" i="124" l="1"/>
  <c r="O13" i="124"/>
  <c r="O11" i="124"/>
  <c r="O9" i="124"/>
  <c r="B8" i="124"/>
  <c r="B10" i="124" s="1"/>
  <c r="B12" i="124" s="1"/>
  <c r="B14" i="124" s="1"/>
  <c r="B16" i="124" s="1"/>
  <c r="O7" i="124"/>
  <c r="B7" i="124"/>
  <c r="B9" i="124" s="1"/>
  <c r="B11" i="124" s="1"/>
  <c r="B13" i="124" s="1"/>
  <c r="B15" i="124" s="1"/>
  <c r="O5" i="124"/>
</calcChain>
</file>

<file path=xl/comments1.xml><?xml version="1.0" encoding="utf-8"?>
<comments xmlns="http://schemas.openxmlformats.org/spreadsheetml/2006/main">
  <authors>
    <author>Autor</author>
  </authors>
  <commentList>
    <comment ref="A1" authorId="0" shapeId="0">
      <text>
        <r>
          <rPr>
            <sz val="9"/>
            <color indexed="81"/>
            <rFont val="Segoe UI"/>
            <family val="2"/>
          </rPr>
          <t xml:space="preserve">Die Tabellen zur Landwirtschaft sind in den grün hinterlegten Registerblättern aufgeführt. </t>
        </r>
      </text>
    </comment>
    <comment ref="A33" authorId="0" shapeId="0">
      <text>
        <r>
          <rPr>
            <sz val="9"/>
            <color indexed="81"/>
            <rFont val="Segoe UI"/>
            <family val="2"/>
          </rPr>
          <t xml:space="preserve">Die Tabellen zur Ernährungswirtschaft sind in den gelb hinterlegten Registerblättern aufgeführt. </t>
        </r>
      </text>
    </comment>
    <comment ref="A60" authorId="0" shapeId="0">
      <text>
        <r>
          <rPr>
            <sz val="9"/>
            <color indexed="81"/>
            <rFont val="Segoe UI"/>
            <family val="2"/>
          </rPr>
          <t xml:space="preserve">Die Tabellen zu Preise und Löhne sind in den blau hinterlegten Registerblättern aufgeführt. </t>
        </r>
      </text>
    </comment>
    <comment ref="A76" authorId="0" shapeId="0">
      <text>
        <r>
          <rPr>
            <sz val="9"/>
            <color indexed="81"/>
            <rFont val="Segoe UI"/>
            <family val="2"/>
          </rPr>
          <t xml:space="preserve">Die Tabellen zum Außenhandel sind in den lila hinterlegten Registerblättern aufgeführt. </t>
        </r>
      </text>
    </comment>
    <comment ref="A79"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<sst xmlns="http://schemas.openxmlformats.org/spreadsheetml/2006/main" count="10726" uniqueCount="2482">
  <si>
    <t>B. Ernährungswirtschaft</t>
  </si>
  <si>
    <t>Getreide, Hülsenfrüchte, Raps und Futtermittel</t>
  </si>
  <si>
    <t>Betriebe nach Produktionsmerkmalen</t>
  </si>
  <si>
    <t>Viehhaltung und Veterinärwesen</t>
  </si>
  <si>
    <t>C. Preise und Löhne</t>
  </si>
  <si>
    <t>Agrarpreise</t>
  </si>
  <si>
    <t>D. Außenhandel</t>
  </si>
  <si>
    <t>E. Forst- und Holzwirtschaft</t>
  </si>
  <si>
    <t>Statistischer
Monatsbericht</t>
  </si>
  <si>
    <t>Zurück zum Inhaltsverzeichnis</t>
  </si>
  <si>
    <t>Periodische Statistische Veröffentlichungen des BMEL</t>
  </si>
  <si>
    <t>BMEL Daten – Analysen</t>
  </si>
  <si>
    <t>Ausgabe: monatlich</t>
  </si>
  <si>
    <t xml:space="preserve">Veröffentlicht auf der Internetseite, www.bmel-statistik.de, vom Bundesinformationszentrum Landwirtschaft (BZL) in der </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</si>
  <si>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</si>
  <si>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</si>
  <si>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</si>
  <si>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</si>
  <si>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</si>
  <si>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</si>
  <si>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</si>
  <si>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</si>
  <si>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</si>
  <si>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</si>
  <si>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</si>
  <si>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</si>
  <si>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</si>
  <si>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</si>
  <si>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</si>
  <si>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Zeichenerklärung</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</si>
  <si>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</si>
  <si>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</si>
  <si>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</si>
  <si>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</si>
  <si>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r =  berichtigte Zahl</t>
  </si>
  <si>
    <t>v =  vorläufige Zahl</t>
  </si>
  <si>
    <t>s =  geschätzte Zahl</t>
  </si>
  <si>
    <t>- =  nichts vorhanden</t>
  </si>
  <si>
    <t xml:space="preserve">( ) =  Nachweis unter dem Vorbehalt, dass das Ergebnis erhebliche
      Fehler aufweisen kann
</t>
  </si>
  <si>
    <t xml:space="preserve">|, _ , } =  Hinweis auf methodische Brüche in der Zahlenreihe und/oder
      Spalte
</t>
  </si>
  <si>
    <t>Statistischer Monatsbericht des Bundesministeriums für Ernährung und Landwirtschaft</t>
  </si>
  <si>
    <t>Zu beziehen vom Bundesministerium für Ernährung und Landwirtschaft, Referat 723, 53107 Bonn</t>
  </si>
  <si>
    <t>Zu beziehen vom Bundesinformationszentrum Landwirtschaft (BZL) in der Bundesanstalt für Landwirtschaft und Ernährung, Referat 415, 53168 Bonn</t>
  </si>
  <si>
    <t>Zu beziehen von Bundesministerium für Ernährung und Landwirtschaft, Referat 723, 53107 Bonn</t>
  </si>
  <si>
    <t>0 = mehr als nichts, aber weniger als die Hälfte der kleinsten Einheit, die in der Tabelle dargestellt werden kann</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</si>
  <si>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</si>
  <si>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</si>
  <si>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</si>
  <si>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</si>
  <si>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</si>
  <si>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</si>
  <si>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</si>
  <si>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</si>
  <si>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</si>
  <si>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</si>
  <si>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</si>
  <si>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</si>
  <si>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</si>
  <si>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</si>
  <si>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</si>
  <si>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</si>
  <si>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</si>
  <si>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</si>
  <si>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</si>
  <si>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</si>
  <si>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</si>
  <si>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</si>
  <si>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</si>
  <si>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</si>
  <si>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</si>
  <si>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</si>
  <si>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</si>
  <si>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</si>
  <si>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</si>
  <si>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</si>
  <si>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</si>
  <si>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</si>
  <si>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</si>
  <si>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</si>
  <si>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</si>
  <si>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</si>
  <si>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</si>
  <si>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</si>
  <si>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</si>
  <si>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</si>
  <si>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</si>
  <si>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Bei der Quellenangabe ist hinter der Bezeichnung BMEL bzw. BLE das Herkunftsreferat in Klammern aufgeführt.</t>
  </si>
  <si>
    <t>• Abweichungen in den Summen erklären sich durch Runden der Zahlen.</t>
  </si>
  <si>
    <t>• Anm.: Anmerkungen beziehen sich immer auf den gesamten Tabelleninhalt.</t>
  </si>
  <si>
    <t>Ertragslage und Gesamtrechnung</t>
  </si>
  <si>
    <t>Bestände</t>
  </si>
  <si>
    <t>Statistisches Bundesamt, BMEL (723)</t>
  </si>
  <si>
    <t>1 000 t</t>
  </si>
  <si>
    <t>Insgesamt</t>
  </si>
  <si>
    <t>Juni</t>
  </si>
  <si>
    <t>Mai</t>
  </si>
  <si>
    <t>April</t>
  </si>
  <si>
    <t>März</t>
  </si>
  <si>
    <t>Febr.</t>
  </si>
  <si>
    <t>Jan.</t>
  </si>
  <si>
    <t>Dez.</t>
  </si>
  <si>
    <t>Nov.</t>
  </si>
  <si>
    <t>Okt.</t>
  </si>
  <si>
    <t xml:space="preserve"> Sept.</t>
  </si>
  <si>
    <t>Aug.</t>
  </si>
  <si>
    <t>Juli</t>
  </si>
  <si>
    <t>Einheit</t>
  </si>
  <si>
    <t xml:space="preserve">Dez. </t>
  </si>
  <si>
    <t>Sept.</t>
  </si>
  <si>
    <t>-</t>
  </si>
  <si>
    <t>1 000 t Produktgewicht am Ende des Monats</t>
  </si>
  <si>
    <t>Tabellennummer: 0201260</t>
  </si>
  <si>
    <t xml:space="preserve">Fisch-,Fleischknochen-, Tier- und Blutmehl, DDGS, Zitrus- und Obsttrester </t>
  </si>
  <si>
    <t>Bundesgebiet West</t>
  </si>
  <si>
    <t>.</t>
  </si>
  <si>
    <t>Feb.</t>
  </si>
  <si>
    <t xml:space="preserve">Juni </t>
  </si>
  <si>
    <t>Bundesgebiet Ost</t>
  </si>
  <si>
    <t>Deutschland</t>
  </si>
  <si>
    <t xml:space="preserve">Triticale </t>
  </si>
  <si>
    <t>Körnermais</t>
  </si>
  <si>
    <t>Erzeugnis</t>
  </si>
  <si>
    <t>Februar</t>
  </si>
  <si>
    <t>November</t>
  </si>
  <si>
    <t>Oktober</t>
  </si>
  <si>
    <t>September</t>
  </si>
  <si>
    <t>August</t>
  </si>
  <si>
    <t>2023/2024</t>
  </si>
  <si>
    <t>Monat</t>
  </si>
  <si>
    <t xml:space="preserve"> Febr.</t>
  </si>
  <si>
    <t>Juli - November</t>
  </si>
  <si>
    <t>Januar</t>
  </si>
  <si>
    <t>Dezember</t>
  </si>
  <si>
    <t xml:space="preserve">Dezember </t>
  </si>
  <si>
    <t xml:space="preserve">Monat </t>
  </si>
  <si>
    <t xml:space="preserve"> </t>
  </si>
  <si>
    <t>Anm.: Datengrundlage ist die Marktordnungswaren-Meldeverordnung. Die Werte der Vormonate können sich durch rückwirkende Korrekturen sowie durch Nachmeldungen</t>
  </si>
  <si>
    <t xml:space="preserve">Mai </t>
  </si>
  <si>
    <t xml:space="preserve">April </t>
  </si>
  <si>
    <t xml:space="preserve">Februar </t>
  </si>
  <si>
    <t>Nutzgeflügel</t>
  </si>
  <si>
    <t>Mastgeflügel</t>
  </si>
  <si>
    <t>Schweine</t>
  </si>
  <si>
    <t>Kälber</t>
  </si>
  <si>
    <t>Pferde</t>
  </si>
  <si>
    <t>Tabellennummer: 0201530</t>
  </si>
  <si>
    <t>ändern und entsprechen dem bei der Drucklegung aktuellen Stand. Eine gesonderte Kennzeichnung der Änderungen kann aus technischen Gründen nicht erfolgen.</t>
  </si>
  <si>
    <t xml:space="preserve">   Juni </t>
  </si>
  <si>
    <t xml:space="preserve">   Mai </t>
  </si>
  <si>
    <t xml:space="preserve">   April</t>
  </si>
  <si>
    <t xml:space="preserve">   März </t>
  </si>
  <si>
    <t xml:space="preserve">   Februar </t>
  </si>
  <si>
    <t xml:space="preserve">   Januar </t>
  </si>
  <si>
    <t xml:space="preserve">   November</t>
  </si>
  <si>
    <t xml:space="preserve">   Oktober</t>
  </si>
  <si>
    <t xml:space="preserve">   September</t>
  </si>
  <si>
    <t xml:space="preserve">   August</t>
  </si>
  <si>
    <t xml:space="preserve">   Juli</t>
  </si>
  <si>
    <t xml:space="preserve">   März</t>
  </si>
  <si>
    <t xml:space="preserve">   Februar</t>
  </si>
  <si>
    <t xml:space="preserve">   Dezember</t>
  </si>
  <si>
    <t xml:space="preserve">Getreide
insgesamt </t>
  </si>
  <si>
    <t xml:space="preserve">Hafer </t>
  </si>
  <si>
    <t xml:space="preserve">Gerste </t>
  </si>
  <si>
    <t xml:space="preserve">Roggen </t>
  </si>
  <si>
    <t>Tabellennummer: 0201560</t>
  </si>
  <si>
    <t>4) sofern die Daten der Jahresmelder aus Datenschutzgründen nicht ausgewiesen sind, umfasst die ausgewiesene Gesamtherstellung ausschließlich die Monatsmeldungen von Juli bis Juni.</t>
  </si>
  <si>
    <t xml:space="preserve">3) verarbeitetes tierisches Protein (vtP). </t>
  </si>
  <si>
    <t>2) rückwirkend ab dem WJ 15/16 Sojabohnen, aus Datenschutzgründen nur Deutschlandweit ausweisbar; Raps und Sonnenblumenkerne können aus Datenschutzgründen nicht mehr monatlich veröffentlicht werden</t>
  </si>
  <si>
    <t>1) Einschließlich Speiseerbsen und -bohnen, Wicken, Süßlupinen und andere Hülsenfrüchte. Aus Datenschutzgründen nur Deutschlandweit ausweisbar.</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</si>
  <si>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t>
  </si>
  <si>
    <t>Jahresmelder</t>
  </si>
  <si>
    <t>Juli - Nov</t>
  </si>
  <si>
    <t xml:space="preserve">März </t>
  </si>
  <si>
    <t xml:space="preserve">Deutschland </t>
  </si>
  <si>
    <t>darunter aus: Raps</t>
  </si>
  <si>
    <t>darunter aus: Sojabohnen</t>
  </si>
  <si>
    <t>insgesamt</t>
  </si>
  <si>
    <t>Kleberfutter</t>
  </si>
  <si>
    <t>Ölkuchen</t>
  </si>
  <si>
    <t>Melasse-, Rübenschnitzel</t>
  </si>
  <si>
    <t>Zitrus-, Obsttrester</t>
  </si>
  <si>
    <t>Ackerbohnen</t>
  </si>
  <si>
    <t>Futtererbsen</t>
  </si>
  <si>
    <t>Tabellennummer: 0201630</t>
  </si>
  <si>
    <t>Verarbeitung von Nicht-Getreide- und anderen Komponenten zu Mischfutter (vorläufige Zahlen)
Monatlich meldende Betriebe und Kleinbetriebe</t>
  </si>
  <si>
    <t>Baden-Württemberg</t>
  </si>
  <si>
    <t>Bayern</t>
  </si>
  <si>
    <t>Hessen</t>
  </si>
  <si>
    <t>Mecklenburg-Vorpommern</t>
  </si>
  <si>
    <t>Nordrhein-Westfalen</t>
  </si>
  <si>
    <t>Sachsen</t>
  </si>
  <si>
    <t>Sachsen-Anhalt</t>
  </si>
  <si>
    <t>Thüringen</t>
  </si>
  <si>
    <t>Jahr</t>
  </si>
  <si>
    <t>Merkmal</t>
  </si>
  <si>
    <t>https://www.bmel-statistik.de/fileadmin/daten/2010000-0000.xlsx</t>
  </si>
  <si>
    <t xml:space="preserve">Link zum Datenqualitätsblatt: </t>
  </si>
  <si>
    <t>4) Futtermittelqualität, lose.44</t>
  </si>
  <si>
    <t>3) Markenkäse, ab Werk, amtlich ausgestochene Laibware, ohne Kübel.</t>
  </si>
  <si>
    <t>2) Kaufpreis des Handels, franco einschl. Verpackung, ab 24.10.2011 Notierung Kempten: Butter geformt und Notierung Hannover: Gouda-/Edamer-Brot mit gleichem Preis.</t>
  </si>
  <si>
    <t>1) WjD = Milchwirtschaftsjahr; Milcherzeugnisse: arithmetischer Durchschnittspreis.</t>
  </si>
  <si>
    <t>Anm.: Ohne Umsatzsteuer.</t>
  </si>
  <si>
    <t xml:space="preserve"> ab Werk</t>
  </si>
  <si>
    <r>
      <t xml:space="preserve">Magermilchpulver </t>
    </r>
    <r>
      <rPr>
        <b/>
        <vertAlign val="superscript"/>
        <sz val="6"/>
        <rFont val="Arial"/>
        <family val="2"/>
      </rPr>
      <t>4)</t>
    </r>
  </si>
  <si>
    <r>
      <t xml:space="preserve"> 26 % F.i.Tr.</t>
    </r>
    <r>
      <rPr>
        <sz val="6"/>
        <rFont val="Arial"/>
        <family val="2"/>
      </rPr>
      <t xml:space="preserve">, ab Werk </t>
    </r>
  </si>
  <si>
    <t>Vollmilchpulver</t>
  </si>
  <si>
    <t xml:space="preserve"> Notierung Kempten</t>
  </si>
  <si>
    <r>
      <t xml:space="preserve">Edamer, 40 % F.i.Tr. </t>
    </r>
    <r>
      <rPr>
        <b/>
        <vertAlign val="superscript"/>
        <sz val="6"/>
        <rFont val="Arial"/>
        <family val="2"/>
      </rPr>
      <t>2)</t>
    </r>
  </si>
  <si>
    <r>
      <t xml:space="preserve">Gouda, 45/48 % F.i.Tr. </t>
    </r>
    <r>
      <rPr>
        <vertAlign val="superscript"/>
        <sz val="6"/>
        <rFont val="Arial"/>
        <family val="2"/>
      </rPr>
      <t>2</t>
    </r>
    <r>
      <rPr>
        <b/>
        <vertAlign val="superscript"/>
        <sz val="6"/>
        <rFont val="Arial"/>
        <family val="2"/>
      </rPr>
      <t>)</t>
    </r>
  </si>
  <si>
    <r>
      <t xml:space="preserve"> 45 % F.i.Tr. </t>
    </r>
    <r>
      <rPr>
        <b/>
        <vertAlign val="superscript"/>
        <sz val="6"/>
        <rFont val="Arial"/>
        <family val="2"/>
      </rPr>
      <t>3)</t>
    </r>
    <r>
      <rPr>
        <sz val="6"/>
        <rFont val="Arial"/>
        <family val="2"/>
      </rPr>
      <t xml:space="preserve"> Notierung Kempten</t>
    </r>
  </si>
  <si>
    <t xml:space="preserve">Emmentaler und Viereckhartkäse, </t>
  </si>
  <si>
    <t xml:space="preserve"> Notierung Hann./Kempt.</t>
  </si>
  <si>
    <r>
      <t xml:space="preserve">Dt. Markenbutter, geformt </t>
    </r>
    <r>
      <rPr>
        <b/>
        <vertAlign val="superscript"/>
        <sz val="6"/>
        <rFont val="Arial"/>
        <family val="2"/>
      </rPr>
      <t>2)</t>
    </r>
  </si>
  <si>
    <r>
      <t xml:space="preserve">JD </t>
    </r>
    <r>
      <rPr>
        <b/>
        <vertAlign val="superscript"/>
        <sz val="6"/>
        <rFont val="Arial"/>
        <family val="2"/>
      </rPr>
      <t>1)</t>
    </r>
  </si>
  <si>
    <t>Tabellennummer: 0301460</t>
  </si>
  <si>
    <t>€/kg</t>
  </si>
  <si>
    <r>
      <t>Marktpreise für Milcherzeugnisse</t>
    </r>
    <r>
      <rPr>
        <b/>
        <vertAlign val="superscript"/>
        <sz val="10"/>
        <rFont val="Arial"/>
        <family val="2"/>
      </rPr>
      <t/>
    </r>
  </si>
  <si>
    <t>JD</t>
  </si>
  <si>
    <t>Vor-monat</t>
  </si>
  <si>
    <t>Vorjahr</t>
  </si>
  <si>
    <t>± % gegen</t>
  </si>
  <si>
    <t>Land</t>
  </si>
  <si>
    <t>Schleswig-Holstein</t>
  </si>
  <si>
    <t>Saarland</t>
  </si>
  <si>
    <t>Rheinland-Pfalz</t>
  </si>
  <si>
    <t>Niedersachsen</t>
  </si>
  <si>
    <t>Brandenburg</t>
  </si>
  <si>
    <t>%</t>
  </si>
  <si>
    <t>Vorräte</t>
  </si>
  <si>
    <t>Kartoffeln</t>
  </si>
  <si>
    <t>Körnermais/Mais zum Ausreifen (einschl. Corn-Cob-Mix)</t>
  </si>
  <si>
    <t>Triticale</t>
  </si>
  <si>
    <t>Hafer und Sommermenggetreide</t>
  </si>
  <si>
    <t>Wintergerste und Sommergerste</t>
  </si>
  <si>
    <t>Roggen und Wintermenggetreide</t>
  </si>
  <si>
    <t>Weizen insgesamt (einschl. Dinkel, Einkorn und Durum)</t>
  </si>
  <si>
    <t>Tabellennummer: 0114060</t>
  </si>
  <si>
    <t>Anm.: Ergebnisse der Ernte- und Betriebsberichterstattung zum Ende des Kalenderjahres.</t>
  </si>
  <si>
    <t xml:space="preserve">1) Ohne Stadtstaaten.
</t>
  </si>
  <si>
    <t xml:space="preserve">2) Ohne anderes Getreide zur Körnergewinnung (z.B. Hirse, Sorghum, Kanariensaat).  </t>
  </si>
  <si>
    <t>x</t>
  </si>
  <si>
    <t>Zahl</t>
  </si>
  <si>
    <t xml:space="preserve">8) Bei Betrieben mit mehreren Haltungsformen erfolgt eine Mehrfachzählung. </t>
  </si>
  <si>
    <t xml:space="preserve">7) Im Berichtsmonat. </t>
  </si>
  <si>
    <t xml:space="preserve">6)  Am letzten Kalendertag des Berichtsmonats. </t>
  </si>
  <si>
    <t>5) Für den menschlichen Verzehr erzeugte Eier (Konsumeier).</t>
  </si>
  <si>
    <t xml:space="preserve">4) Einschließlich Bruch-, Knick- und Junghenneneier. </t>
  </si>
  <si>
    <t>3) Einschließlich legereifer Junghennen und Legehennen, die sich in der  Mauser befinden.</t>
  </si>
  <si>
    <t>2) Bei voller Ausnutzung der für die Hennenhaltung verfügbaren Hennenhaltungsplätze.</t>
  </si>
  <si>
    <t>1) Seit 31.01.2015: Eine aus einem Stall oder mehreren Ställen bestehende örtliche, wirtschaftliche und seuchenhygienische Einheit zur Erzeugung von Eiern im Sinne des Legehennenbetriebsregistergesetzes.</t>
  </si>
  <si>
    <t>Anm.: In Betrieben von Unternehmen mit mindestens 3 000 Hennenhaltungsplätzen.</t>
  </si>
  <si>
    <t>Auslastung der Haltungskapazität</t>
  </si>
  <si>
    <t>Anzahl</t>
  </si>
  <si>
    <t>1 000 Stück</t>
  </si>
  <si>
    <t>Tabellenummer: 0106430</t>
  </si>
  <si>
    <t>Legehennenhaltung und Eiererzeugung</t>
  </si>
  <si>
    <t>3) Hierzu zählen Fasane, Wachteln, Tauben und Perlhühner.</t>
  </si>
  <si>
    <t xml:space="preserve">2) Die angegebene Schlachtmenge bezieht sich auf das Karkassengewicht.
</t>
  </si>
  <si>
    <t>1) Geflügelschlachtereien, die nach den entsprechenden Verordnungen der EU zugelassen sind.</t>
  </si>
  <si>
    <t>Anzahl in 1 000</t>
  </si>
  <si>
    <t>t</t>
  </si>
  <si>
    <t>Truthühner</t>
  </si>
  <si>
    <t xml:space="preserve">           -</t>
  </si>
  <si>
    <t>Gänse</t>
  </si>
  <si>
    <t>Enten</t>
  </si>
  <si>
    <t>Suppenhühner</t>
  </si>
  <si>
    <t>Jungmasthühner</t>
  </si>
  <si>
    <t>Tabellennummer 0106460</t>
  </si>
  <si>
    <t>Geflügelschlachtereien und geschlachtetes Geflügel</t>
  </si>
  <si>
    <t>2023/
2024</t>
  </si>
  <si>
    <t>• Sofern keine räumlichen Bezüge über bzw. in einer Tabelle stehen, beziehen sich die Angaben immer auf Deutschland.</t>
  </si>
  <si>
    <t>• Die aktuellsten Tabellen finden Sie unter www.bmel-statistik.de.</t>
  </si>
  <si>
    <r>
      <rPr>
        <b/>
        <sz val="20"/>
        <rFont val="BundesSans Office"/>
        <family val="2"/>
      </rPr>
      <t xml:space="preserve">A. </t>
    </r>
    <r>
      <rPr>
        <b/>
        <sz val="20"/>
        <color theme="1"/>
        <rFont val="BundesSans Office"/>
        <family val="2"/>
      </rPr>
      <t>Landwirtschaft</t>
    </r>
  </si>
  <si>
    <r>
      <t xml:space="preserve"> </t>
    </r>
    <r>
      <rPr>
        <b/>
        <sz val="48"/>
        <color theme="1"/>
        <rFont val="BundesSans Office"/>
        <family val="2"/>
      </rPr>
      <t xml:space="preserve"> 02
2025</t>
    </r>
  </si>
  <si>
    <t>Bundesministerium für Ernährung und
Landwirtschaft</t>
  </si>
  <si>
    <t xml:space="preserve">BgVV =  Bundesinstitut für gesundheitlichen Verbraucherschutz und Veterinärmedizin
</t>
  </si>
  <si>
    <t>GMJ =  Garantiemengenjahr</t>
  </si>
  <si>
    <t xml:space="preserve">ZMP =  Zentrale Markt- und Preisberichtstelle für Erzeugnisse der Land-, Forst- und Ernährungswirtschaft GmbH
</t>
  </si>
  <si>
    <t xml:space="preserve">Herausgeber: Bundesministerium für Ernährung und Landwirtschaft (BMEL)
Redaktion: Bundesinformationszentrum Landwirtschaft (BZL) in der Bundesanstalt für Landwirtschaft und Ernährung (BLE), 
Referat 414, Landwirtschaftliche Statistik, S. Stegemann
Telefon (0228) 6845 – 7355; S. Lohbrandt Telefon (0228) 6845 – 3348, agrar@ble.de
Herstellung: Bundesinformationszentrum Landwirtschaft (BZL) in der Bundesanstalt für Landwirtschaft und Ernährung und
Bundesministerium für Ernährung und Landwirtschaft
ISSN 0433 – 7344
</t>
  </si>
  <si>
    <t>Legehennenhaltung und Eiererzeugung (Nr. 0106430)</t>
  </si>
  <si>
    <t>Geflügelschlachtereien und geschlachtetes Geflügel (Nr. 0106460)</t>
  </si>
  <si>
    <t>Vorräte an Getreide und Kartoffeln in der Landwirtschaft (Nr. 0114060)</t>
  </si>
  <si>
    <t>Marktbestände an Futtermitteln (Nr. 0201260)</t>
  </si>
  <si>
    <t>Herstellung von Mischfutter (vorläufge Zahlen) (Nr. 0201530)</t>
  </si>
  <si>
    <t>Verarbeitung von Getreide zu Mischfutter (vorläufige Zahlen) (Nr. 0201560)</t>
  </si>
  <si>
    <t>Verarbeitung von Nicht-Getreide- und anderen Komponenten zu Mischfutter (vorläufige Zahlen) (Nr. 0201630)</t>
  </si>
  <si>
    <t>Marktpreise für Milcherzeugnisse (Nr. 0301460)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</si>
  <si>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</si>
  <si>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Verarbeitung von Getreide zu Mischfutter (vorläufige Zahlen)</t>
  </si>
  <si>
    <t>Index der Erzeugerpreise landwirtschaftlicher Produkte</t>
  </si>
  <si>
    <t>in Betrieben von Unternehmen mit 3 000 und mehr Hennenhaltungsplätzen</t>
  </si>
  <si>
    <r>
      <t xml:space="preserve">Betriebe </t>
    </r>
    <r>
      <rPr>
        <b/>
        <vertAlign val="superscript"/>
        <sz val="10"/>
        <rFont val="BundesSans Office"/>
        <family val="2"/>
      </rPr>
      <t>1)</t>
    </r>
  </si>
  <si>
    <r>
      <t xml:space="preserve">Betriebe </t>
    </r>
    <r>
      <rPr>
        <b/>
        <vertAlign val="superscript"/>
        <sz val="10"/>
        <color theme="0"/>
        <rFont val="BundesSans Office"/>
        <family val="2"/>
      </rPr>
      <t>1)</t>
    </r>
  </si>
  <si>
    <t xml:space="preserve">    2024 v  </t>
  </si>
  <si>
    <r>
      <t xml:space="preserve">Hennenhaltungsplätze </t>
    </r>
    <r>
      <rPr>
        <b/>
        <vertAlign val="superscript"/>
        <sz val="10"/>
        <rFont val="BundesSans Office"/>
        <family val="2"/>
      </rPr>
      <t>2) 6)</t>
    </r>
  </si>
  <si>
    <r>
      <t xml:space="preserve">Hennenhaltungsplätze </t>
    </r>
    <r>
      <rPr>
        <b/>
        <vertAlign val="superscript"/>
        <sz val="10"/>
        <color theme="0"/>
        <rFont val="BundesSans Office"/>
        <family val="2"/>
      </rPr>
      <t>2) 6)</t>
    </r>
  </si>
  <si>
    <r>
      <t>Legehennen</t>
    </r>
    <r>
      <rPr>
        <b/>
        <vertAlign val="superscript"/>
        <sz val="10"/>
        <rFont val="BundesSans Office"/>
        <family val="2"/>
      </rPr>
      <t xml:space="preserve"> 3) 6)</t>
    </r>
  </si>
  <si>
    <r>
      <t>Legehennen</t>
    </r>
    <r>
      <rPr>
        <b/>
        <vertAlign val="superscript"/>
        <sz val="10"/>
        <color theme="0"/>
        <rFont val="BundesSans Office"/>
        <family val="2"/>
      </rPr>
      <t xml:space="preserve"> 3) 6)</t>
    </r>
  </si>
  <si>
    <r>
      <t>Eiererzeugung</t>
    </r>
    <r>
      <rPr>
        <b/>
        <vertAlign val="superscript"/>
        <sz val="10"/>
        <rFont val="BundesSans Office"/>
        <family val="2"/>
      </rPr>
      <t xml:space="preserve"> 4) 5) 7)</t>
    </r>
  </si>
  <si>
    <r>
      <t>Eiererzeugung</t>
    </r>
    <r>
      <rPr>
        <b/>
        <vertAlign val="superscript"/>
        <sz val="10"/>
        <color theme="0"/>
        <rFont val="BundesSans Office"/>
        <family val="2"/>
      </rPr>
      <t xml:space="preserve"> 4) 5) 7)</t>
    </r>
  </si>
  <si>
    <r>
      <t xml:space="preserve">Eier je Legehenne </t>
    </r>
    <r>
      <rPr>
        <b/>
        <vertAlign val="superscript"/>
        <sz val="10"/>
        <rFont val="BundesSans Office"/>
        <family val="2"/>
      </rPr>
      <t>7)</t>
    </r>
  </si>
  <si>
    <r>
      <t xml:space="preserve">Eier je Legehenne </t>
    </r>
    <r>
      <rPr>
        <b/>
        <vertAlign val="superscript"/>
        <sz val="10"/>
        <color theme="0"/>
        <rFont val="BundesSans Office"/>
        <family val="2"/>
      </rPr>
      <t>7)</t>
    </r>
  </si>
  <si>
    <r>
      <t xml:space="preserve">nach Haltungsform </t>
    </r>
    <r>
      <rPr>
        <b/>
        <vertAlign val="superscript"/>
        <sz val="10"/>
        <rFont val="BundesSans Office"/>
        <family val="2"/>
      </rPr>
      <t>8)</t>
    </r>
    <r>
      <rPr>
        <b/>
        <sz val="10"/>
        <rFont val="BundesSans Office"/>
        <family val="2"/>
      </rPr>
      <t xml:space="preserve"> Bodenhaltung</t>
    </r>
  </si>
  <si>
    <r>
      <t xml:space="preserve">nach Haltungsform </t>
    </r>
    <r>
      <rPr>
        <b/>
        <vertAlign val="superscript"/>
        <sz val="10"/>
        <rFont val="BundesSans Office"/>
        <family val="2"/>
      </rPr>
      <t>8)</t>
    </r>
    <r>
      <rPr>
        <b/>
        <sz val="10"/>
        <rFont val="BundesSans Office"/>
        <family val="2"/>
      </rPr>
      <t xml:space="preserve"> Freilandhaltung</t>
    </r>
  </si>
  <si>
    <r>
      <t xml:space="preserve">nach Haltungsform </t>
    </r>
    <r>
      <rPr>
        <b/>
        <vertAlign val="superscript"/>
        <sz val="10"/>
        <rFont val="BundesSans Office"/>
        <family val="2"/>
      </rPr>
      <t>8)</t>
    </r>
    <r>
      <rPr>
        <b/>
        <sz val="10"/>
        <rFont val="BundesSans Office"/>
        <family val="2"/>
      </rPr>
      <t xml:space="preserve"> Kleingruppenhaltung und ausgestaltete Käfige</t>
    </r>
  </si>
  <si>
    <r>
      <t xml:space="preserve">nach Haltungsform </t>
    </r>
    <r>
      <rPr>
        <b/>
        <vertAlign val="superscript"/>
        <sz val="10"/>
        <rFont val="BundesSans Office"/>
        <family val="2"/>
      </rPr>
      <t>8)</t>
    </r>
    <r>
      <rPr>
        <b/>
        <sz val="10"/>
        <rFont val="BundesSans Office"/>
        <family val="2"/>
      </rPr>
      <t xml:space="preserve"> Ökologische Erzeugung</t>
    </r>
  </si>
  <si>
    <t>Statistisches Bundesamt: Genesis-Online 41323-0002, vorläufige Daten 2024, abgerufen am 14.02.2025</t>
  </si>
  <si>
    <r>
      <t>Jahr</t>
    </r>
    <r>
      <rPr>
        <sz val="10"/>
        <color theme="0"/>
        <rFont val="BundesSans Office"/>
        <family val="2"/>
      </rPr>
      <t>2</t>
    </r>
  </si>
  <si>
    <r>
      <t>Geflügelschlachtereien</t>
    </r>
    <r>
      <rPr>
        <vertAlign val="superscript"/>
        <sz val="10"/>
        <rFont val="BundesSans Office"/>
        <family val="2"/>
      </rPr>
      <t xml:space="preserve"> 1)</t>
    </r>
  </si>
  <si>
    <r>
      <t>Geflügelschlachtereien</t>
    </r>
    <r>
      <rPr>
        <vertAlign val="superscript"/>
        <sz val="10"/>
        <color theme="0"/>
        <rFont val="BundesSans Office"/>
        <family val="2"/>
      </rPr>
      <t xml:space="preserve"> 1)</t>
    </r>
  </si>
  <si>
    <t>2024 v</t>
  </si>
  <si>
    <t xml:space="preserve"> -</t>
  </si>
  <si>
    <r>
      <t>Strauße</t>
    </r>
    <r>
      <rPr>
        <vertAlign val="superscript"/>
        <sz val="10"/>
        <rFont val="BundesSans Office"/>
        <family val="2"/>
      </rPr>
      <t xml:space="preserve"> 2)</t>
    </r>
  </si>
  <si>
    <r>
      <t>Strauße</t>
    </r>
    <r>
      <rPr>
        <vertAlign val="superscript"/>
        <sz val="10"/>
        <color theme="0"/>
        <rFont val="BundesSans Office"/>
        <family val="2"/>
      </rPr>
      <t xml:space="preserve"> 2)</t>
    </r>
  </si>
  <si>
    <r>
      <t xml:space="preserve">Sonstiges Geflügel </t>
    </r>
    <r>
      <rPr>
        <vertAlign val="superscript"/>
        <sz val="10"/>
        <rFont val="BundesSans Office"/>
        <family val="2"/>
      </rPr>
      <t>3)</t>
    </r>
  </si>
  <si>
    <r>
      <t xml:space="preserve">Sonstiges Geflügel </t>
    </r>
    <r>
      <rPr>
        <vertAlign val="superscript"/>
        <sz val="10"/>
        <color theme="0"/>
        <rFont val="BundesSans Office"/>
        <family val="2"/>
      </rPr>
      <t>3)</t>
    </r>
  </si>
  <si>
    <t>Statistisches Bundesamt : Genesis-Online 41322-0001 und 41322-0002: vorläufige Daten 2024, abgerufen am 14.02.2025</t>
  </si>
  <si>
    <r>
      <t xml:space="preserve">Vorräte an Getreide und Kartoffeln in der Landwirtschaft </t>
    </r>
    <r>
      <rPr>
        <sz val="14"/>
        <rFont val="Arial"/>
        <family val="2"/>
      </rPr>
      <t>am</t>
    </r>
    <r>
      <rPr>
        <b/>
        <sz val="14"/>
        <rFont val="Arial"/>
        <family val="2"/>
      </rPr>
      <t xml:space="preserve"> 31.12.2024</t>
    </r>
  </si>
  <si>
    <r>
      <t xml:space="preserve">Getreide insgesamt einschl. Körnermais/Mais zum Ausreifen (einschl. Corn-Cob-Mix) </t>
    </r>
    <r>
      <rPr>
        <b/>
        <vertAlign val="superscript"/>
        <sz val="10"/>
        <rFont val="Arial"/>
        <family val="2"/>
      </rPr>
      <t>2)</t>
    </r>
  </si>
  <si>
    <t>Anteil an der 
Gesamternte 2024</t>
  </si>
  <si>
    <t>1 286,5</t>
  </si>
  <si>
    <t>2 618,9</t>
  </si>
  <si>
    <t>1 435,0</t>
  </si>
  <si>
    <t>1 447,1</t>
  </si>
  <si>
    <t>1 938,8</t>
  </si>
  <si>
    <t>1 288,9</t>
  </si>
  <si>
    <t>/</t>
  </si>
  <si>
    <r>
      <t xml:space="preserve">Deutschland </t>
    </r>
    <r>
      <rPr>
        <b/>
        <vertAlign val="superscript"/>
        <sz val="10"/>
        <rFont val="Arial"/>
        <family val="2"/>
      </rPr>
      <t>1)</t>
    </r>
  </si>
  <si>
    <t>6 986,6</t>
  </si>
  <si>
    <t>3 082,5</t>
  </si>
  <si>
    <t>1 533,5</t>
  </si>
  <si>
    <t>12 796,1</t>
  </si>
  <si>
    <t>4 000,4</t>
  </si>
  <si>
    <t>Brütereien, eingelegte Bruteier und geschlüpfte Küken (Nr. 0117660)</t>
  </si>
  <si>
    <r>
      <t xml:space="preserve">Brütereien, eingelegte Bruteier und geschlüpfte Küken
</t>
    </r>
    <r>
      <rPr>
        <sz val="12"/>
        <rFont val="BundesSans Office"/>
        <family val="2"/>
      </rPr>
      <t xml:space="preserve"> zum Gebrauch </t>
    </r>
    <r>
      <rPr>
        <vertAlign val="superscript"/>
        <sz val="12"/>
        <rFont val="BundesSans Office"/>
        <family val="2"/>
      </rPr>
      <t>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</si>
  <si>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</si>
  <si>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</si>
  <si>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</si>
  <si>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</si>
  <si>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</si>
  <si>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</si>
  <si>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</si>
  <si>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</si>
  <si>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</si>
  <si>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</si>
  <si>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</si>
  <si>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</si>
  <si>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</si>
  <si>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</si>
  <si>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</si>
  <si>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</si>
  <si>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</si>
  <si>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</si>
  <si>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</si>
  <si>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</si>
  <si>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abgerufen am 14.02.2025</t>
  </si>
  <si>
    <t>Index der Erzeugerpreise landwirtschaftlicher Produkte (Nr. 0301030)</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</si>
  <si>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</si>
  <si>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</si>
  <si>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
</t>
  </si>
  <si>
    <t>WjD</t>
  </si>
  <si>
    <t>wichts-</t>
  </si>
  <si>
    <t>2023/24</t>
  </si>
  <si>
    <t>anteil</t>
  </si>
  <si>
    <t>o/oo</t>
  </si>
  <si>
    <t>2024v</t>
  </si>
  <si>
    <t>Pflanzliche Produkte</t>
  </si>
  <si>
    <t>Getreide</t>
  </si>
  <si>
    <t xml:space="preserve">     Brotweizen</t>
  </si>
  <si>
    <t xml:space="preserve">     Brotroggen</t>
  </si>
  <si>
    <t xml:space="preserve">     Futterweizen</t>
  </si>
  <si>
    <t xml:space="preserve">     Futtergerste</t>
  </si>
  <si>
    <t xml:space="preserve">     Braugerste</t>
  </si>
  <si>
    <t xml:space="preserve">     Körnermais</t>
  </si>
  <si>
    <t>Handelsgewächse</t>
  </si>
  <si>
    <t xml:space="preserve">     Raps</t>
  </si>
  <si>
    <r>
      <t xml:space="preserve">     Zuckerrüben </t>
    </r>
    <r>
      <rPr>
        <vertAlign val="superscript"/>
        <sz val="6"/>
        <rFont val="BundesSans Office"/>
        <family val="2"/>
      </rPr>
      <t>2)</t>
    </r>
  </si>
  <si>
    <t>Speisekartoffeln</t>
  </si>
  <si>
    <t>Gemüse</t>
  </si>
  <si>
    <t xml:space="preserve">     Tomaten</t>
  </si>
  <si>
    <t xml:space="preserve">     Champignons</t>
  </si>
  <si>
    <t xml:space="preserve">     Spargel</t>
  </si>
  <si>
    <t xml:space="preserve">     Eissalat</t>
  </si>
  <si>
    <t>Pflanzen und Blumen</t>
  </si>
  <si>
    <t xml:space="preserve">      Schnittblumen</t>
  </si>
  <si>
    <t xml:space="preserve">      Topfpflanzen</t>
  </si>
  <si>
    <t xml:space="preserve">      Baumschulerzeugnisse </t>
  </si>
  <si>
    <t>Obst</t>
  </si>
  <si>
    <t xml:space="preserve">     Tafeläpfel</t>
  </si>
  <si>
    <t xml:space="preserve">      Erdbeeren</t>
  </si>
  <si>
    <t>Tierische Produkte</t>
  </si>
  <si>
    <t>Tiere zur Schlachtung</t>
  </si>
  <si>
    <t xml:space="preserve">     Rinder</t>
  </si>
  <si>
    <t xml:space="preserve">         Jungbullen</t>
  </si>
  <si>
    <t xml:space="preserve">         Kühe</t>
  </si>
  <si>
    <t xml:space="preserve">         Färsen</t>
  </si>
  <si>
    <t xml:space="preserve">         Kälber</t>
  </si>
  <si>
    <t xml:space="preserve">     Schweine</t>
  </si>
  <si>
    <t xml:space="preserve">     Schafe und Ziegen</t>
  </si>
  <si>
    <t xml:space="preserve">     Geflügel</t>
  </si>
  <si>
    <t xml:space="preserve">        Hähnchen</t>
  </si>
  <si>
    <t xml:space="preserve">        Sonstiges Geflügel</t>
  </si>
  <si>
    <t>Milch</t>
  </si>
  <si>
    <t>Eier</t>
  </si>
  <si>
    <t xml:space="preserve">1) Ohne Umsatzsteuer. - 2) Durchschnitt A+B+C-Rüben, umgerechnet auf 16 v.H. Zuckergehalt.  </t>
  </si>
  <si>
    <t>Betriebe mit Rinderhaltung nach Bestandsgrößenklassen</t>
  </si>
  <si>
    <t>Tabellennummer: 0117330</t>
  </si>
  <si>
    <t>Anteil der
Bestands-
größen-
klassen
in %</t>
  </si>
  <si>
    <t>Zahl der Betriebe</t>
  </si>
  <si>
    <t xml:space="preserve">      1 -     9</t>
  </si>
  <si>
    <t>10 -   19</t>
  </si>
  <si>
    <t xml:space="preserve">    20 -   49</t>
  </si>
  <si>
    <t xml:space="preserve">    50 -   99</t>
  </si>
  <si>
    <t>100 - 199</t>
  </si>
  <si>
    <t>200 - 499</t>
  </si>
  <si>
    <t>500 u. mehr</t>
  </si>
  <si>
    <t>Zusammen</t>
  </si>
  <si>
    <r>
      <t xml:space="preserve">Zahl der Rinder </t>
    </r>
    <r>
      <rPr>
        <b/>
        <vertAlign val="superscript"/>
        <sz val="7"/>
        <rFont val="BundesSans Office"/>
        <family val="2"/>
      </rPr>
      <t>1)</t>
    </r>
    <r>
      <rPr>
        <b/>
        <sz val="7"/>
        <rFont val="BundesSans Office"/>
        <family val="2"/>
      </rPr>
      <t xml:space="preserve"> in 1 000</t>
    </r>
  </si>
  <si>
    <t xml:space="preserve">    50 -  99</t>
  </si>
  <si>
    <r>
      <t xml:space="preserve">Zahl der Rinder </t>
    </r>
    <r>
      <rPr>
        <b/>
        <vertAlign val="superscript"/>
        <sz val="7"/>
        <rFont val="BundesSans Office"/>
        <family val="2"/>
      </rPr>
      <t xml:space="preserve">1) </t>
    </r>
    <r>
      <rPr>
        <b/>
        <sz val="7"/>
        <rFont val="BundesSans Office"/>
        <family val="2"/>
      </rPr>
      <t>je Betrieb</t>
    </r>
  </si>
  <si>
    <t xml:space="preserve"> -   </t>
  </si>
  <si>
    <t>Anm.: Ergebnisse der Landwirtschaftszählung 2020 sowie der Agrarstrukturerhebung 2016 und 2023.</t>
  </si>
  <si>
    <t>1) Einschließlich Kälber.</t>
  </si>
  <si>
    <t>Statistisches Bundesamt, Statistischer Bericht 41121-0230; BMEL (723)</t>
  </si>
  <si>
    <t>Betriebe mit Rinderhaltung nach Bestandsgrößenklassen (Nr. 0117330)</t>
  </si>
  <si>
    <t>Betriebe mit männlichen Rindern von mehr als 1 Jahr nach Bestandsgrößenklassen</t>
  </si>
  <si>
    <r>
      <t xml:space="preserve">2023 </t>
    </r>
    <r>
      <rPr>
        <vertAlign val="superscript"/>
        <sz val="10"/>
        <rFont val="BundesSans Office"/>
        <family val="2"/>
      </rPr>
      <t>1)</t>
    </r>
  </si>
  <si>
    <r>
      <t xml:space="preserve">Früheres Bundesgebiet </t>
    </r>
    <r>
      <rPr>
        <b/>
        <vertAlign val="superscript"/>
        <sz val="10"/>
        <rFont val="BundesSans Office"/>
        <family val="2"/>
      </rPr>
      <t>2)</t>
    </r>
  </si>
  <si>
    <r>
      <t xml:space="preserve">Neue Länder </t>
    </r>
    <r>
      <rPr>
        <b/>
        <vertAlign val="superscript"/>
        <sz val="10"/>
        <rFont val="BundesSans Office"/>
        <family val="2"/>
      </rPr>
      <t>2)</t>
    </r>
  </si>
  <si>
    <r>
      <t xml:space="preserve">Deutschland </t>
    </r>
    <r>
      <rPr>
        <b/>
        <vertAlign val="superscript"/>
        <sz val="10"/>
        <rFont val="BundesSans Office"/>
        <family val="2"/>
      </rPr>
      <t>3)</t>
    </r>
  </si>
  <si>
    <t>Bestand von…bis… männlichen Rindern 1 Jahr und älter</t>
  </si>
  <si>
    <t>Anteil der 
Bestandsgrößenklassen in %</t>
  </si>
  <si>
    <t>1 - 9</t>
  </si>
  <si>
    <t>10 - 19</t>
  </si>
  <si>
    <t>20 - 49</t>
  </si>
  <si>
    <t>50 - 99</t>
  </si>
  <si>
    <t>100 und mehr</t>
  </si>
  <si>
    <t xml:space="preserve">Zahl der männlichen Rinder von mehr als 1 Jahr </t>
  </si>
  <si>
    <t>Zahl der männnlichen Rinder von mehr als 1 Jahr je Betrieb</t>
  </si>
  <si>
    <t xml:space="preserve">1)  Ergebnisse der Agrarstrukturerhebung zum Stichtag 1. März. </t>
  </si>
  <si>
    <t>2) Ohne  Stadtstaten.</t>
  </si>
  <si>
    <t xml:space="preserve">3) Einschließlich Stadtstaaten. </t>
  </si>
  <si>
    <t>Statistisches Bundesamt, Statistischer Bericht 41121-0233; BMEL (723)</t>
  </si>
  <si>
    <t>Tabellennummer: 0117360</t>
  </si>
  <si>
    <t>Betriebe mit männlichen Rindern von mehr als 1 Jahr nach Bestandsgrößenklassen (Nr. 0117360)</t>
  </si>
  <si>
    <r>
      <t xml:space="preserve">WjD </t>
    </r>
    <r>
      <rPr>
        <b/>
        <vertAlign val="superscript"/>
        <sz val="6"/>
        <rFont val="Arial"/>
        <family val="2"/>
      </rPr>
      <t xml:space="preserve">1)
</t>
    </r>
    <r>
      <rPr>
        <sz val="6"/>
        <rFont val="Arial"/>
        <family val="2"/>
      </rPr>
      <t>2024/2025</t>
    </r>
  </si>
  <si>
    <t>BLE (625)</t>
  </si>
  <si>
    <r>
      <t xml:space="preserve">Mühlennach-
produkte </t>
    </r>
    <r>
      <rPr>
        <vertAlign val="superscript"/>
        <sz val="6"/>
        <rFont val="BundesSans Office"/>
        <family val="2"/>
      </rPr>
      <t>1)</t>
    </r>
  </si>
  <si>
    <r>
      <t xml:space="preserve">Kleberfutter </t>
    </r>
    <r>
      <rPr>
        <vertAlign val="superscript"/>
        <sz val="6"/>
        <rFont val="BundesSans Office"/>
        <family val="2"/>
      </rPr>
      <t>1</t>
    </r>
    <r>
      <rPr>
        <b/>
        <vertAlign val="superscript"/>
        <sz val="6"/>
        <rFont val="BundesSans Office"/>
        <family val="2"/>
      </rPr>
      <t>)</t>
    </r>
  </si>
  <si>
    <t>2024/
2025</t>
  </si>
  <si>
    <t>Monatlich meldende Betriebe und Kleinbetriebe</t>
  </si>
  <si>
    <r>
      <t xml:space="preserve">Jahr </t>
    </r>
    <r>
      <rPr>
        <vertAlign val="superscript"/>
        <sz val="6"/>
        <rFont val="BundesSans Office"/>
        <family val="2"/>
      </rPr>
      <t>3)</t>
    </r>
  </si>
  <si>
    <t>Quelle: BLE, 625</t>
  </si>
  <si>
    <r>
      <t xml:space="preserve">Jahresmelder (Bundesweit) </t>
    </r>
    <r>
      <rPr>
        <vertAlign val="superscript"/>
        <sz val="6"/>
        <rFont val="BundesSans Office"/>
        <family val="2"/>
      </rPr>
      <t xml:space="preserve">2) </t>
    </r>
  </si>
  <si>
    <r>
      <t xml:space="preserve">Gesamtherstellung </t>
    </r>
    <r>
      <rPr>
        <vertAlign val="superscript"/>
        <sz val="6"/>
        <rFont val="BundesSans Office"/>
        <family val="2"/>
      </rPr>
      <t>3)</t>
    </r>
  </si>
  <si>
    <t xml:space="preserve"> und entsprechen dem bei der Drucklegung aktuellen Stand. Eine gesonderte Kennzeichnung der Änderungen kann aus technischen Gründen nicht erfolgen.</t>
  </si>
  <si>
    <t>Quelle: BLE (625)</t>
  </si>
  <si>
    <r>
      <t>Weizen</t>
    </r>
    <r>
      <rPr>
        <vertAlign val="superscript"/>
        <sz val="6"/>
        <rFont val="BundesSans Office"/>
        <family val="2"/>
      </rPr>
      <t xml:space="preserve"> </t>
    </r>
  </si>
  <si>
    <t>2023/                                                                              2024</t>
  </si>
  <si>
    <t>2024/                                                                              2025</t>
  </si>
  <si>
    <r>
      <t xml:space="preserve">   Januar </t>
    </r>
    <r>
      <rPr>
        <b/>
        <vertAlign val="superscript"/>
        <sz val="6"/>
        <rFont val="BundesSans Office"/>
        <family val="2"/>
      </rPr>
      <t xml:space="preserve"> </t>
    </r>
  </si>
  <si>
    <r>
      <t xml:space="preserve">   April </t>
    </r>
    <r>
      <rPr>
        <b/>
        <sz val="6"/>
        <rFont val="BundesSans Office"/>
        <family val="2"/>
      </rPr>
      <t xml:space="preserve"> </t>
    </r>
  </si>
  <si>
    <r>
      <t xml:space="preserve">   Dezember</t>
    </r>
    <r>
      <rPr>
        <vertAlign val="superscript"/>
        <sz val="6"/>
        <rFont val="BundesSans Office"/>
        <family val="2"/>
      </rPr>
      <t xml:space="preserve"> </t>
    </r>
  </si>
  <si>
    <r>
      <t>Jahresmelder (Bundesweit)</t>
    </r>
    <r>
      <rPr>
        <vertAlign val="superscript"/>
        <sz val="6"/>
        <rFont val="BundesSans Office"/>
        <family val="2"/>
      </rPr>
      <t xml:space="preserve"> 1) </t>
    </r>
  </si>
  <si>
    <r>
      <t xml:space="preserve">Gesamtherstellung </t>
    </r>
    <r>
      <rPr>
        <vertAlign val="superscript"/>
        <sz val="6"/>
        <rFont val="BundesSans Office"/>
        <family val="2"/>
      </rPr>
      <t>2)</t>
    </r>
  </si>
  <si>
    <t>Die veröffentlichten Werte beruhen auf den von den meldepflichtigen Betrieben der BLE übermittelten Angaben</t>
  </si>
  <si>
    <t xml:space="preserve">1)  Jahresmelder 2) sofern die Daten der Jahresmelder aus Datenschutzgründen gepunktet sind, umfasst die ausgewiesene Gesamtherstellung ausschließlich </t>
  </si>
  <si>
    <t xml:space="preserve">die Monatsmeldungen von Juli bis Juni. </t>
  </si>
  <si>
    <r>
      <t xml:space="preserve">Hülsenfrüchte
zusammen </t>
    </r>
    <r>
      <rPr>
        <b/>
        <vertAlign val="superscript"/>
        <sz val="6"/>
        <rFont val="BundesSans Office"/>
        <family val="2"/>
      </rPr>
      <t>1)</t>
    </r>
  </si>
  <si>
    <r>
      <t xml:space="preserve">Sojabohnen </t>
    </r>
    <r>
      <rPr>
        <vertAlign val="superscript"/>
        <sz val="6"/>
        <rFont val="BundesSans Office"/>
        <family val="2"/>
      </rPr>
      <t>2)</t>
    </r>
  </si>
  <si>
    <r>
      <t xml:space="preserve">Maniokprodukte,       verarb.tier.Protein </t>
    </r>
    <r>
      <rPr>
        <vertAlign val="superscript"/>
        <sz val="6"/>
        <rFont val="BundesSans Office"/>
        <family val="2"/>
      </rPr>
      <t>3)</t>
    </r>
    <r>
      <rPr>
        <sz val="6"/>
        <rFont val="BundesSans Office"/>
        <family val="2"/>
      </rPr>
      <t>,                                                             Sonstige. DDGS</t>
    </r>
  </si>
  <si>
    <t>2024/2025</t>
  </si>
  <si>
    <r>
      <t xml:space="preserve">Gesamtherstellung </t>
    </r>
    <r>
      <rPr>
        <b/>
        <vertAlign val="superscript"/>
        <sz val="6"/>
        <rFont val="BundesSans Office"/>
        <family val="2"/>
      </rPr>
      <t>4)</t>
    </r>
  </si>
  <si>
    <t>BLE, 625</t>
  </si>
  <si>
    <t>Verwendung der Obsternte (Nr. 103160)</t>
  </si>
  <si>
    <t>Tabellennummer: 0103160</t>
  </si>
  <si>
    <t>Verwendung der Gesamternte</t>
  </si>
  <si>
    <t>Tafelobst</t>
  </si>
  <si>
    <t>Verwertungs-/Industrieobst</t>
  </si>
  <si>
    <t>nicht abgeerntet/vermarktet</t>
  </si>
  <si>
    <t>Äpfel</t>
  </si>
  <si>
    <t>Birnen</t>
  </si>
  <si>
    <t>Süßkirschen</t>
  </si>
  <si>
    <t>Sauerkirschen</t>
  </si>
  <si>
    <t>Pflaumen und Zwetschen</t>
  </si>
  <si>
    <t>Mirabellen und Renekloden</t>
  </si>
  <si>
    <t xml:space="preserve">Baumobst insgesamt </t>
  </si>
  <si>
    <t>1) Seit 2012 wird die Verwendung der Strauchbeeren nur alle 3 Jahre erhoben.</t>
  </si>
  <si>
    <t>Statistisches Bundesamt, GENESIS [41243-0002] [41232-0003]; BMEL (723).</t>
  </si>
  <si>
    <t>Flächen</t>
  </si>
  <si>
    <t>Bodennutzung (Nr. 0104130)</t>
  </si>
  <si>
    <r>
      <t xml:space="preserve">Bodennutzung 2024
</t>
    </r>
    <r>
      <rPr>
        <b/>
        <sz val="8"/>
        <rFont val="Arial"/>
        <family val="2"/>
      </rPr>
      <t>Endgültiges Erhebnis</t>
    </r>
  </si>
  <si>
    <t>Stand: 0104130</t>
  </si>
  <si>
    <t>Stand: 22.01.2025</t>
  </si>
  <si>
    <t>1 000 ha</t>
  </si>
  <si>
    <t>± % gegen 2023</t>
  </si>
  <si>
    <t>Aufgliederung der landwirtschaftlich genutzten Fläche</t>
  </si>
  <si>
    <t>Ackerland</t>
  </si>
  <si>
    <t>Haus- und Nutzgärten (Gartenland)</t>
  </si>
  <si>
    <t>Dauerkulturen zusammen</t>
  </si>
  <si>
    <t xml:space="preserve">    darunter:</t>
  </si>
  <si>
    <t xml:space="preserve">      Baum- und Beerenobst einschl. Nüsse</t>
  </si>
  <si>
    <t xml:space="preserve">      Baumschulen</t>
  </si>
  <si>
    <t xml:space="preserve">      Rebflächen</t>
  </si>
  <si>
    <t xml:space="preserve">      Weihnachtsbaumkulturen</t>
  </si>
  <si>
    <t>Dauergrünland</t>
  </si>
  <si>
    <r>
      <t xml:space="preserve">      Wiesen und Weiden </t>
    </r>
    <r>
      <rPr>
        <b/>
        <vertAlign val="superscript"/>
        <sz val="6"/>
        <rFont val="Arial"/>
        <family val="2"/>
      </rPr>
      <t>1)</t>
    </r>
  </si>
  <si>
    <r>
      <t xml:space="preserve">      Ertragsarmes Dauergrünland</t>
    </r>
    <r>
      <rPr>
        <b/>
        <sz val="6"/>
        <rFont val="Arial"/>
        <family val="2"/>
      </rPr>
      <t xml:space="preserve"> </t>
    </r>
    <r>
      <rPr>
        <b/>
        <vertAlign val="superscript"/>
        <sz val="6"/>
        <rFont val="Arial"/>
        <family val="2"/>
      </rPr>
      <t>2)</t>
    </r>
  </si>
  <si>
    <t xml:space="preserve">      Aus der landwirtschaftlichen Erzeugung genommenes</t>
  </si>
  <si>
    <r>
      <t xml:space="preserve">      Dauergrünland </t>
    </r>
    <r>
      <rPr>
        <b/>
        <vertAlign val="superscript"/>
        <sz val="6"/>
        <rFont val="Arial"/>
        <family val="2"/>
      </rPr>
      <t>3)</t>
    </r>
  </si>
  <si>
    <t>Landwirtschaftlich genutzte Fläche</t>
  </si>
  <si>
    <t>Aufgliederung des Ackerlandes</t>
  </si>
  <si>
    <t>Winterweizen (einschl. Dinkel und Einkorn)</t>
  </si>
  <si>
    <t>Sommerweizen (ohne Durum)</t>
  </si>
  <si>
    <t>Hartweizen (Durum)</t>
  </si>
  <si>
    <t>Weizen zusammen</t>
  </si>
  <si>
    <t>Wintergerste</t>
  </si>
  <si>
    <t>Sommergerste</t>
  </si>
  <si>
    <t>Gerste zusammen</t>
  </si>
  <si>
    <t>Hafer</t>
  </si>
  <si>
    <t>Sommermenggetreide</t>
  </si>
  <si>
    <t>Körnermais/Mais zum Ausreifen (einschl. CCM)</t>
  </si>
  <si>
    <t>Anderes Getreide zur Körnergewinnung</t>
  </si>
  <si>
    <r>
      <t xml:space="preserve">Getreide zur Körnergewinnung </t>
    </r>
    <r>
      <rPr>
        <b/>
        <vertAlign val="superscript"/>
        <sz val="6"/>
        <rFont val="Arial"/>
        <family val="2"/>
      </rPr>
      <t xml:space="preserve">4) </t>
    </r>
    <r>
      <rPr>
        <b/>
        <sz val="6"/>
        <rFont val="Arial"/>
        <family val="2"/>
      </rPr>
      <t>zusammen</t>
    </r>
  </si>
  <si>
    <t>Erbsen</t>
  </si>
  <si>
    <t>Süßlupinen</t>
  </si>
  <si>
    <t>Sojabohnen</t>
  </si>
  <si>
    <t>andere Hülsenfrüchte und Mischkulturen zur Körnergewinnung</t>
  </si>
  <si>
    <r>
      <t xml:space="preserve">Hülsenfrüchte zur Körnergewinnung </t>
    </r>
    <r>
      <rPr>
        <b/>
        <vertAlign val="superscript"/>
        <sz val="6"/>
        <rFont val="Arial"/>
        <family val="2"/>
      </rPr>
      <t>4)</t>
    </r>
    <r>
      <rPr>
        <b/>
        <sz val="6"/>
        <rFont val="Arial"/>
        <family val="2"/>
      </rPr>
      <t xml:space="preserve"> zusammen</t>
    </r>
  </si>
  <si>
    <r>
      <t xml:space="preserve">Zuckerrüben </t>
    </r>
    <r>
      <rPr>
        <b/>
        <vertAlign val="superscript"/>
        <sz val="6"/>
        <rFont val="Arial"/>
        <family val="2"/>
      </rPr>
      <t>5)</t>
    </r>
  </si>
  <si>
    <r>
      <t xml:space="preserve">Andere Hackfrüchte </t>
    </r>
    <r>
      <rPr>
        <b/>
        <vertAlign val="superscript"/>
        <sz val="6"/>
        <rFont val="Arial"/>
        <family val="2"/>
      </rPr>
      <t>5)</t>
    </r>
  </si>
  <si>
    <t>Hackfrüchte</t>
  </si>
  <si>
    <t>Gartenbauerzeugnisse auf dem Ackerland</t>
  </si>
  <si>
    <t>Ackerland zusammen</t>
  </si>
  <si>
    <t>Winterraps</t>
  </si>
  <si>
    <t>Sommerraps, Winter- und Sommerrübsen</t>
  </si>
  <si>
    <t>Öllein (Leinsamen)</t>
  </si>
  <si>
    <t>Sonnenblumen</t>
  </si>
  <si>
    <t xml:space="preserve">Andere Ölfrüchte zur Körnergewinnung </t>
  </si>
  <si>
    <r>
      <t xml:space="preserve">Ölfrüchte zur Körnergewinnung </t>
    </r>
    <r>
      <rPr>
        <b/>
        <vertAlign val="superscript"/>
        <sz val="6"/>
        <rFont val="Arial"/>
        <family val="2"/>
      </rPr>
      <t xml:space="preserve">4) </t>
    </r>
    <r>
      <rPr>
        <b/>
        <sz val="6"/>
        <rFont val="Arial"/>
        <family val="2"/>
      </rPr>
      <t>zusammen</t>
    </r>
  </si>
  <si>
    <r>
      <t>Weitere Handelsgewächse</t>
    </r>
    <r>
      <rPr>
        <b/>
        <sz val="6"/>
        <rFont val="Arial"/>
        <family val="2"/>
      </rPr>
      <t xml:space="preserve"> </t>
    </r>
    <r>
      <rPr>
        <b/>
        <vertAlign val="superscript"/>
        <sz val="6"/>
        <rFont val="Arial"/>
        <family val="2"/>
      </rPr>
      <t>6)</t>
    </r>
  </si>
  <si>
    <r>
      <t xml:space="preserve">Getreide zur Ganzpflanzenernte </t>
    </r>
    <r>
      <rPr>
        <b/>
        <vertAlign val="superscript"/>
        <sz val="6"/>
        <rFont val="Arial"/>
        <family val="2"/>
      </rPr>
      <t>7)</t>
    </r>
  </si>
  <si>
    <t>Leguminosen zur Ganzpflanzenernte</t>
  </si>
  <si>
    <t>Feldgras/Grasanbau auf dem Ackerland</t>
  </si>
  <si>
    <t>Silomais/Grünmais</t>
  </si>
  <si>
    <t>andere Pflanzen zur Ganzpflanzenernte</t>
  </si>
  <si>
    <t>Pflanzen zur Grünernte zusammen</t>
  </si>
  <si>
    <r>
      <t xml:space="preserve">Saat- und Pflanzguterzeugung für Gräser, Hackfrüchte
und weitere Handelsgewächse </t>
    </r>
    <r>
      <rPr>
        <b/>
        <vertAlign val="superscript"/>
        <sz val="6"/>
        <rFont val="Arial"/>
        <family val="2"/>
      </rPr>
      <t>8)</t>
    </r>
  </si>
  <si>
    <t xml:space="preserve">Sonstige Kulturen auf dem Ackerland </t>
  </si>
  <si>
    <r>
      <t xml:space="preserve">Stilllegungsflächen (ohne nachwachsende Rohstoffe),
 Brache </t>
    </r>
    <r>
      <rPr>
        <b/>
        <vertAlign val="superscript"/>
        <sz val="6"/>
        <rFont val="Arial"/>
        <family val="2"/>
      </rPr>
      <t>3) 9)</t>
    </r>
  </si>
  <si>
    <t>Anm.: Endgültiges Ergebnis der Bodennutzungshaupterhebung.</t>
  </si>
  <si>
    <t xml:space="preserve">1) Einschließlich Mähweiden und Almen. - 2) Z. B. Hutungen, Weiden. - 3) Mit Beihilfe- / Prämienanspruch. 4) Einschließlich Saatguterzeugung. </t>
  </si>
  <si>
    <t xml:space="preserve">- 5) Ohne Saatguterzeugung. - 6) Hopfen, Tabak, Heil-, Duft und Gewürzpflanzen, Hanf, Flachs, Kenaf, Miscanthus, Zichorien u. a. - 7) Einschließlich Teigreife </t>
  </si>
  <si>
    <t>- 8) Ohne Kartoffeln und Ölfrüchte. - 9) Rotations- und Dauerbrache, sonstige Brache, Wildäcker, ab 2006 einschließlich freiwillig aus der landwirtschaftlichen</t>
  </si>
  <si>
    <t xml:space="preserve"> Erzeugung genommene Flächen (mit Ausnahme von Dauergrünland).</t>
  </si>
  <si>
    <t>Quelle: Statistisches Bundesamt Fachserie 3 Reihe 3.1.2., GENESIS [41271-0003]; BMEL (723).</t>
  </si>
  <si>
    <t>Sozialversicherungspflichtig Beschäftigte in Land-, Forstwirtschaft, Fischerei</t>
  </si>
  <si>
    <t>Tabellen-Nummer 0109030</t>
  </si>
  <si>
    <t>a) Früheres Bundesgebiet</t>
  </si>
  <si>
    <r>
      <t>Zeit</t>
    </r>
    <r>
      <rPr>
        <b/>
        <sz val="9"/>
        <rFont val="BundesSans Office"/>
        <family val="2"/>
      </rPr>
      <t xml:space="preserve"> </t>
    </r>
    <r>
      <rPr>
        <b/>
        <vertAlign val="superscript"/>
        <sz val="9"/>
        <rFont val="BundesSans Office"/>
        <family val="2"/>
      </rPr>
      <t>1)</t>
    </r>
  </si>
  <si>
    <t>Männer</t>
  </si>
  <si>
    <t>Frauen</t>
  </si>
  <si>
    <r>
      <t xml:space="preserve">darunter Ausländer </t>
    </r>
    <r>
      <rPr>
        <b/>
        <vertAlign val="superscript"/>
        <sz val="9"/>
        <rFont val="BundesSans Office"/>
        <family val="2"/>
      </rPr>
      <t>2)</t>
    </r>
  </si>
  <si>
    <t>2013 März</t>
  </si>
  <si>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</si>
  <si>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</si>
  <si>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</si>
  <si>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</si>
  <si>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</si>
  <si>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</si>
  <si>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</si>
  <si>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t>2015 März</t>
  </si>
  <si>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</si>
  <si>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</si>
  <si>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</si>
  <si>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t>2016 März</t>
  </si>
  <si>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</si>
  <si>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</si>
  <si>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</si>
  <si>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t>2017 März</t>
  </si>
  <si>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</si>
  <si>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</si>
  <si>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</si>
  <si>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t>2018 März</t>
  </si>
  <si>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</si>
  <si>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</si>
  <si>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</si>
  <si>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t>2019 März</t>
  </si>
  <si>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</si>
  <si>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</si>
  <si>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</si>
  <si>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t>2020 März</t>
  </si>
  <si>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</si>
  <si>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</si>
  <si>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</si>
  <si>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t>2021 März</t>
  </si>
  <si>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</si>
  <si>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</si>
  <si>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</si>
  <si>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t>2022 März</t>
  </si>
  <si>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</si>
  <si>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</si>
  <si>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</si>
  <si>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t>2023 März</t>
  </si>
  <si>
    <r>
      <rPr>
        <sz val="8"/>
        <color theme="0"/>
        <rFont val="BundesSans Office"/>
        <family val="2"/>
      </rPr>
      <t>2023</t>
    </r>
    <r>
      <rPr>
        <sz val="8"/>
        <rFont val="BundesSans Office"/>
        <family val="2"/>
      </rPr>
      <t xml:space="preserve"> Juni</t>
    </r>
  </si>
  <si>
    <r>
      <rPr>
        <sz val="8"/>
        <color theme="0"/>
        <rFont val="BundesSans Office"/>
        <family val="2"/>
      </rPr>
      <t>2023</t>
    </r>
    <r>
      <rPr>
        <sz val="8"/>
        <rFont val="BundesSans Office"/>
        <family val="2"/>
      </rPr>
      <t xml:space="preserve"> September</t>
    </r>
  </si>
  <si>
    <r>
      <rPr>
        <sz val="8"/>
        <color theme="0"/>
        <rFont val="BundesSans Office"/>
        <family val="2"/>
      </rPr>
      <t>2023</t>
    </r>
    <r>
      <rPr>
        <sz val="8"/>
        <rFont val="BundesSans Office"/>
        <family val="2"/>
      </rPr>
      <t xml:space="preserve"> Dezember</t>
    </r>
  </si>
  <si>
    <t>2024 März</t>
  </si>
  <si>
    <r>
      <rPr>
        <sz val="8"/>
        <color theme="0"/>
        <rFont val="BundesSans Office"/>
        <family val="2"/>
      </rPr>
      <t>2024</t>
    </r>
    <r>
      <rPr>
        <sz val="8"/>
        <rFont val="BundesSans Office"/>
        <family val="2"/>
      </rPr>
      <t xml:space="preserve"> Juni</t>
    </r>
  </si>
  <si>
    <t>b) Neue Länder</t>
  </si>
  <si>
    <r>
      <t>Zeit</t>
    </r>
    <r>
      <rPr>
        <b/>
        <sz val="6"/>
        <rFont val="BundesSans Office"/>
        <family val="2"/>
      </rPr>
      <t xml:space="preserve"> </t>
    </r>
    <r>
      <rPr>
        <b/>
        <vertAlign val="superscript"/>
        <sz val="6"/>
        <rFont val="BundesSans Office"/>
        <family val="2"/>
      </rPr>
      <t>1)</t>
    </r>
  </si>
  <si>
    <t xml:space="preserve">       Männer</t>
  </si>
  <si>
    <t xml:space="preserve">      Frauen</t>
  </si>
  <si>
    <t xml:space="preserve">     Insgesamt</t>
  </si>
  <si>
    <r>
      <t xml:space="preserve">  darunter Ausländer </t>
    </r>
    <r>
      <rPr>
        <b/>
        <vertAlign val="superscript"/>
        <sz val="6"/>
        <rFont val="BundesSans Office"/>
        <family val="2"/>
      </rPr>
      <t>2)</t>
    </r>
  </si>
  <si>
    <t>Anm.: Regionale Abgrenzung nach dem Arbeitsort. Umfasst alle Arbeitnehmer, die kranken-,  renten-, pflegeversicherungspflichtig und/oder beitragspflichtig nach</t>
  </si>
  <si>
    <t>dem Recht der Arbeitsförderung sind oder für die Beitragsanteile zur gesetzlichen Rentenversicherung oder nach dem Recht der Arbeitsförderung zu zahlen sind.</t>
  </si>
  <si>
    <t>1) Nach Wirtschaftszweigen der WZ 2008 und ausgewählten Merkmalen, die letzten 6 Monate sind zum Teil vorläufig.</t>
  </si>
  <si>
    <t>2) 2020 hat sich die Berechnung geändert. Staatenlose und Personen ohne Angabe zur Staatsangehörigkeit werden nun mit dazu gezählt. Daher nur bedingt mit den Vorjahren vergleichbar.</t>
  </si>
  <si>
    <t>Quelle: Bundesagentur für Arbeit, Beschäftigte nach Wirtschaftszweigen (WZ 2008) (Quartalszahlen); BMEL (723).</t>
  </si>
  <si>
    <t>Sozialwesen und Sozialpolitik</t>
  </si>
  <si>
    <t>Sozialversicherungspflichtig Beschäftigte in Land-, Forstwirtschaft, Fischerei (Nr. 0109030)</t>
  </si>
  <si>
    <t>Monatliche Rohmilchlieferung der deutschen Erzeuger an deutsche milchwirtschaftliche Unternehmen nach Kreisen - Angaben in kg</t>
  </si>
  <si>
    <t>Tabellenummer: 0204035</t>
  </si>
  <si>
    <t>Stand: 08.01.2025</t>
  </si>
  <si>
    <t>Kreiskennzahl</t>
  </si>
  <si>
    <t>Gebietsstand</t>
  </si>
  <si>
    <t xml:space="preserve"> Januar</t>
  </si>
  <si>
    <t>Jahressumme</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</si>
  <si>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</si>
  <si>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</si>
  <si>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</si>
  <si>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</si>
  <si>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</si>
  <si>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</si>
  <si>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</si>
  <si>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</si>
  <si>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</si>
  <si>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</si>
  <si>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</si>
  <si>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</si>
  <si>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</si>
  <si>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</si>
  <si>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</si>
  <si>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</si>
  <si>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</si>
  <si>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</si>
  <si>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</si>
  <si>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</si>
  <si>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</si>
  <si>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</si>
  <si>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</si>
  <si>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</si>
  <si>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</si>
  <si>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</si>
  <si>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</si>
  <si>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</si>
  <si>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</si>
  <si>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</si>
  <si>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</si>
  <si>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</si>
  <si>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</si>
  <si>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</si>
  <si>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</si>
  <si>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</si>
  <si>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</si>
  <si>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</si>
  <si>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</si>
  <si>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</si>
  <si>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</si>
  <si>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</si>
  <si>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</si>
  <si>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</si>
  <si>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</si>
  <si>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</si>
  <si>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</si>
  <si>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</si>
  <si>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</si>
  <si>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</si>
  <si>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</si>
  <si>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</si>
  <si>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</si>
  <si>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</si>
  <si>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</si>
  <si>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</si>
  <si>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</si>
  <si>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</si>
  <si>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</si>
  <si>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</si>
  <si>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</si>
  <si>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</si>
  <si>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</si>
  <si>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</si>
  <si>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</si>
  <si>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</si>
  <si>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</si>
  <si>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</si>
  <si>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</si>
  <si>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</si>
  <si>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</si>
  <si>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</si>
  <si>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</si>
  <si>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</si>
  <si>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</si>
  <si>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</si>
  <si>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</si>
  <si>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</si>
  <si>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</si>
  <si>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</si>
  <si>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</si>
  <si>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</si>
  <si>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</si>
  <si>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</si>
  <si>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</si>
  <si>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</si>
  <si>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</si>
  <si>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</si>
  <si>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</si>
  <si>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</si>
  <si>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</si>
  <si>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</si>
  <si>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</si>
  <si>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</si>
  <si>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</si>
  <si>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</si>
  <si>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</si>
  <si>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</si>
  <si>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</si>
  <si>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</si>
  <si>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</si>
  <si>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</si>
  <si>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</si>
  <si>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</si>
  <si>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</si>
  <si>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</si>
  <si>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</si>
  <si>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</si>
  <si>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</si>
  <si>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</si>
  <si>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</si>
  <si>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</si>
  <si>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</si>
  <si>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</si>
  <si>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</si>
  <si>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</si>
  <si>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</si>
  <si>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</si>
  <si>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</si>
  <si>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</si>
  <si>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</si>
  <si>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</si>
  <si>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</si>
  <si>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</si>
  <si>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</si>
  <si>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</si>
  <si>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</si>
  <si>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</si>
  <si>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</si>
  <si>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</si>
  <si>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</si>
  <si>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</si>
  <si>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</si>
  <si>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</si>
  <si>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</si>
  <si>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</si>
  <si>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</si>
  <si>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</si>
  <si>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</si>
  <si>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</si>
  <si>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</si>
  <si>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</si>
  <si>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</si>
  <si>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</si>
  <si>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</si>
  <si>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</si>
  <si>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</si>
  <si>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</si>
  <si>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</si>
  <si>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</si>
  <si>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</si>
  <si>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</si>
  <si>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</si>
  <si>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</si>
  <si>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</si>
  <si>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</si>
  <si>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</si>
  <si>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</si>
  <si>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</si>
  <si>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</si>
  <si>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</si>
  <si>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</si>
  <si>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</si>
  <si>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</si>
  <si>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</si>
  <si>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</si>
  <si>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</si>
  <si>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</si>
  <si>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</si>
  <si>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</si>
  <si>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</si>
  <si>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</si>
  <si>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</si>
  <si>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</si>
  <si>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</si>
  <si>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</si>
  <si>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</si>
  <si>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</si>
  <si>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</si>
  <si>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</si>
  <si>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</si>
  <si>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</si>
  <si>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</si>
  <si>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</si>
  <si>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</si>
  <si>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</si>
  <si>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</si>
  <si>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</si>
  <si>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</si>
  <si>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</si>
  <si>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</si>
  <si>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</si>
  <si>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</si>
  <si>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</si>
  <si>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</si>
  <si>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</si>
  <si>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</si>
  <si>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</si>
  <si>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</si>
  <si>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</si>
  <si>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</si>
  <si>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</si>
  <si>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</si>
  <si>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</si>
  <si>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</si>
  <si>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</si>
  <si>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</si>
  <si>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</si>
  <si>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</si>
  <si>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</si>
  <si>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</si>
  <si>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</si>
  <si>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</si>
  <si>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</si>
  <si>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</si>
  <si>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</si>
  <si>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</si>
  <si>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</si>
  <si>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</si>
  <si>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</si>
  <si>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</si>
  <si>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</si>
  <si>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</si>
  <si>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</si>
  <si>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</si>
  <si>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</si>
  <si>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</si>
  <si>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</si>
  <si>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</si>
  <si>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</si>
  <si>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</si>
  <si>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</si>
  <si>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</si>
  <si>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</si>
  <si>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</si>
  <si>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</si>
  <si>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</si>
  <si>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</si>
  <si>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</si>
  <si>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</si>
  <si>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</si>
  <si>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</si>
  <si>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</si>
  <si>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</si>
  <si>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</si>
  <si>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</si>
  <si>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</si>
  <si>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</si>
  <si>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</si>
  <si>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</si>
  <si>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</si>
  <si>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</si>
  <si>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</si>
  <si>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</si>
  <si>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</si>
  <si>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</si>
  <si>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</si>
  <si>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</si>
  <si>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</si>
  <si>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</si>
  <si>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</si>
  <si>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</si>
  <si>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</si>
  <si>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</si>
  <si>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</si>
  <si>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</si>
  <si>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</si>
  <si>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</si>
  <si>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</si>
  <si>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</si>
  <si>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</si>
  <si>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</si>
  <si>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</si>
  <si>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</si>
  <si>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</si>
  <si>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</si>
  <si>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</si>
  <si>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</si>
  <si>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</si>
  <si>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</si>
  <si>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</si>
  <si>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</si>
  <si>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</si>
  <si>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</si>
  <si>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</si>
  <si>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</si>
  <si>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</si>
  <si>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</si>
  <si>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</si>
  <si>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</si>
  <si>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</si>
  <si>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</si>
  <si>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</si>
  <si>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</si>
  <si>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</si>
  <si>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</si>
  <si>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</si>
  <si>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</si>
  <si>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</si>
  <si>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</si>
  <si>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</si>
  <si>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</si>
  <si>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</si>
  <si>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</si>
  <si>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</si>
  <si>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</si>
  <si>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</si>
  <si>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</si>
  <si>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</si>
  <si>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</si>
  <si>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</si>
  <si>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</si>
  <si>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</si>
  <si>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</si>
  <si>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</si>
  <si>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</si>
  <si>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</si>
  <si>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</si>
  <si>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</si>
  <si>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</si>
  <si>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</si>
  <si>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</si>
  <si>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</si>
  <si>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</si>
  <si>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</si>
  <si>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</si>
  <si>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</si>
  <si>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</si>
  <si>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</si>
  <si>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</si>
  <si>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</si>
  <si>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</si>
  <si>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</si>
  <si>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</si>
  <si>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</si>
  <si>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</si>
  <si>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</si>
  <si>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</si>
  <si>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</si>
  <si>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</si>
  <si>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</si>
  <si>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</si>
  <si>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</si>
  <si>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</si>
  <si>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</si>
  <si>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</si>
  <si>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</si>
  <si>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</si>
  <si>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</si>
  <si>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</si>
  <si>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</si>
  <si>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</si>
  <si>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</si>
  <si>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</si>
  <si>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</si>
  <si>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</si>
  <si>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</si>
  <si>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</si>
  <si>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</si>
  <si>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</si>
  <si>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</si>
  <si>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</si>
  <si>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</si>
  <si>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</si>
  <si>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</si>
  <si>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</si>
  <si>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</si>
  <si>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</si>
  <si>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</si>
  <si>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</si>
  <si>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</si>
  <si>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</si>
  <si>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</si>
  <si>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</si>
  <si>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</si>
  <si>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</si>
  <si>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</si>
  <si>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</si>
  <si>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</si>
  <si>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</si>
  <si>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</si>
  <si>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</si>
  <si>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</si>
  <si>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</si>
  <si>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</si>
  <si>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</si>
  <si>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</si>
  <si>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</si>
  <si>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</si>
  <si>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</si>
  <si>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</si>
  <si>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</si>
  <si>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</si>
  <si>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</si>
  <si>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</si>
  <si>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</si>
  <si>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</si>
  <si>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</si>
  <si>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</si>
  <si>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</si>
  <si>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</si>
  <si>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</si>
  <si>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</si>
  <si>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</si>
  <si>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</si>
  <si>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</si>
  <si>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</si>
  <si>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</si>
  <si>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</si>
  <si>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</si>
  <si>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</si>
  <si>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</si>
  <si>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</si>
  <si>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</si>
  <si>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</si>
  <si>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</si>
  <si>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</si>
  <si>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</si>
  <si>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</si>
  <si>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</si>
  <si>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</si>
  <si>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</si>
  <si>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</si>
  <si>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</si>
  <si>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</si>
  <si>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</si>
  <si>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</si>
  <si>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</si>
  <si>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</si>
  <si>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</si>
  <si>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</si>
  <si>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</si>
  <si>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</si>
  <si>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</si>
  <si>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</si>
  <si>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</si>
  <si>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</si>
  <si>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</si>
  <si>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</si>
  <si>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</si>
  <si>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</si>
  <si>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</si>
  <si>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</si>
  <si>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</si>
  <si>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</si>
  <si>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</si>
  <si>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</si>
  <si>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</si>
  <si>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</si>
  <si>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</si>
  <si>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</si>
  <si>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</si>
  <si>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</si>
  <si>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</si>
  <si>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</si>
  <si>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</si>
  <si>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</si>
  <si>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</si>
  <si>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</si>
  <si>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</si>
  <si>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</si>
  <si>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</si>
  <si>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</si>
  <si>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</si>
  <si>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</si>
  <si>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</si>
  <si>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</si>
  <si>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</si>
  <si>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</si>
  <si>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</si>
  <si>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</si>
  <si>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</si>
  <si>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</si>
  <si>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</si>
  <si>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</si>
  <si>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</si>
  <si>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</si>
  <si>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</si>
  <si>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</si>
  <si>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</si>
  <si>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</si>
  <si>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</si>
  <si>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</si>
  <si>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</si>
  <si>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</si>
  <si>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</si>
  <si>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</si>
  <si>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</si>
  <si>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</si>
  <si>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</si>
  <si>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</si>
  <si>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</si>
  <si>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</si>
  <si>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</si>
  <si>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</si>
  <si>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</si>
  <si>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</si>
  <si>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</si>
  <si>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</si>
  <si>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</si>
  <si>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</si>
  <si>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</si>
  <si>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</si>
  <si>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</si>
  <si>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</si>
  <si>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</si>
  <si>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</si>
  <si>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</si>
  <si>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</si>
  <si>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</si>
  <si>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</si>
  <si>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</si>
  <si>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</si>
  <si>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</si>
  <si>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</si>
  <si>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</si>
  <si>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</si>
  <si>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</si>
  <si>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</si>
  <si>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</si>
  <si>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</si>
  <si>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</si>
  <si>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</si>
  <si>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</si>
  <si>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</si>
  <si>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</si>
  <si>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</si>
  <si>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</si>
  <si>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</si>
  <si>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</si>
  <si>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</si>
  <si>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</si>
  <si>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</si>
  <si>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</si>
  <si>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</si>
  <si>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</si>
  <si>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</si>
  <si>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</si>
  <si>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</si>
  <si>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</si>
  <si>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</si>
  <si>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</si>
  <si>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</si>
  <si>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</si>
  <si>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</si>
  <si>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</si>
  <si>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</si>
  <si>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</si>
  <si>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</si>
  <si>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</si>
  <si>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</si>
  <si>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</si>
  <si>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</si>
  <si>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</si>
  <si>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</si>
  <si>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</si>
  <si>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</si>
  <si>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</si>
  <si>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</si>
  <si>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</si>
  <si>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</si>
  <si>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</si>
  <si>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</si>
  <si>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</si>
  <si>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</si>
  <si>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</si>
  <si>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</si>
  <si>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</si>
  <si>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</si>
  <si>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</si>
  <si>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</si>
  <si>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</si>
  <si>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</si>
  <si>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</si>
  <si>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</si>
  <si>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</si>
  <si>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</si>
  <si>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</si>
  <si>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</si>
  <si>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</si>
  <si>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</si>
  <si>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</si>
  <si>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</si>
  <si>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</si>
  <si>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</si>
  <si>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</si>
  <si>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</si>
  <si>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</si>
  <si>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</si>
  <si>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</si>
  <si>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</si>
  <si>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</si>
  <si>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</si>
  <si>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</si>
  <si>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</si>
  <si>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</si>
  <si>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</si>
  <si>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</si>
  <si>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</si>
  <si>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</si>
  <si>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</si>
  <si>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</si>
  <si>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</si>
  <si>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</si>
  <si>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</si>
  <si>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</si>
  <si>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</si>
  <si>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</si>
  <si>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</si>
  <si>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</si>
  <si>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</si>
  <si>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</si>
  <si>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</si>
  <si>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</si>
  <si>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</si>
  <si>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</si>
  <si>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</si>
  <si>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</si>
  <si>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</si>
  <si>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</si>
  <si>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</si>
  <si>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</si>
  <si>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</si>
  <si>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</si>
  <si>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</si>
  <si>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</si>
  <si>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</si>
  <si>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</si>
  <si>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</si>
  <si>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</si>
  <si>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</si>
  <si>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</si>
  <si>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</si>
  <si>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</si>
  <si>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</si>
  <si>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</si>
  <si>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</si>
  <si>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</si>
  <si>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</si>
  <si>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</si>
  <si>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</si>
  <si>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</si>
  <si>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</si>
  <si>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</si>
  <si>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</si>
  <si>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</si>
  <si>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</si>
  <si>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</si>
  <si>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</si>
  <si>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</si>
  <si>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</si>
  <si>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</si>
  <si>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</si>
  <si>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</si>
  <si>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</si>
  <si>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</si>
  <si>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</si>
  <si>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</si>
  <si>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</si>
  <si>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</si>
  <si>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</si>
  <si>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</si>
  <si>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</si>
  <si>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</si>
  <si>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</si>
  <si>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</si>
  <si>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</si>
  <si>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</si>
  <si>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</si>
  <si>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</si>
  <si>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</si>
  <si>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</si>
  <si>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</si>
  <si>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</si>
  <si>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</si>
  <si>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</si>
  <si>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</si>
  <si>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</si>
  <si>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</si>
  <si>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</si>
  <si>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</si>
  <si>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</si>
  <si>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</si>
  <si>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</si>
  <si>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</si>
  <si>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</si>
  <si>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</si>
  <si>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</si>
  <si>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</si>
  <si>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</si>
  <si>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</si>
  <si>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</si>
  <si>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</si>
  <si>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</si>
  <si>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</si>
  <si>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</si>
  <si>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</si>
  <si>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</si>
  <si>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</si>
  <si>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</si>
  <si>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</si>
  <si>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</si>
  <si>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</si>
  <si>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</si>
  <si>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</si>
  <si>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</si>
  <si>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</si>
  <si>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</si>
  <si>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</si>
  <si>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</si>
  <si>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</si>
  <si>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</si>
  <si>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</si>
  <si>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</si>
  <si>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</si>
  <si>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</si>
  <si>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</si>
  <si>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</si>
  <si>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</si>
  <si>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</si>
  <si>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</si>
  <si>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</si>
  <si>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</si>
  <si>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</si>
  <si>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</si>
  <si>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</si>
  <si>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</si>
  <si>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</si>
  <si>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</si>
  <si>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</si>
  <si>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</si>
  <si>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</si>
  <si>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</si>
  <si>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</si>
  <si>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</si>
  <si>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</si>
  <si>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</si>
  <si>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</si>
  <si>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</si>
  <si>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</si>
  <si>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</si>
  <si>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</si>
  <si>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</si>
  <si>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</si>
  <si>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</si>
  <si>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</si>
  <si>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</si>
  <si>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</si>
  <si>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</si>
  <si>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</si>
  <si>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</si>
  <si>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</si>
  <si>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</si>
  <si>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</si>
  <si>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</si>
  <si>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</si>
  <si>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</si>
  <si>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</si>
  <si>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</si>
  <si>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</si>
  <si>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</si>
  <si>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</si>
  <si>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</si>
  <si>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</si>
  <si>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</si>
  <si>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</si>
  <si>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</si>
  <si>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</si>
  <si>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</si>
  <si>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</si>
  <si>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</si>
  <si>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</si>
  <si>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</si>
  <si>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</si>
  <si>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</si>
  <si>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</si>
  <si>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</si>
  <si>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</si>
  <si>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</si>
  <si>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</si>
  <si>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</si>
  <si>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</si>
  <si>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</si>
  <si>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</si>
  <si>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</si>
  <si>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</si>
  <si>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</si>
  <si>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</si>
  <si>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</si>
  <si>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2023</t>
  </si>
  <si>
    <t>die tatsächlichen Marktgegebenheiten möglicherweise nicht richtig wieder.</t>
  </si>
  <si>
    <t>. = kein Nachweis vorhanden oder aus Gründen des Datenschutzes betrieblicher Einzeldaten nicht veröffentlicht.</t>
  </si>
  <si>
    <t>Werte die gepunktet sind, sind in der Gesmatsumme Deutschlands enthalten.jedoch nicht in der Jahressumme der betroffenen Kreise.</t>
  </si>
  <si>
    <r>
      <t>Kuhmilchlieferung der Erzeuger an deutsche milchwirtschaftliche Unternehmen</t>
    </r>
    <r>
      <rPr>
        <b/>
        <vertAlign val="superscript"/>
        <sz val="10"/>
        <rFont val="BundesSans Office"/>
        <family val="2"/>
      </rPr>
      <t>1)</t>
    </r>
  </si>
  <si>
    <t>Angaben in Tonnen</t>
  </si>
  <si>
    <t>Tabellennummer: 0204040</t>
  </si>
  <si>
    <t>Erzeugerstandort</t>
  </si>
  <si>
    <t>April bis Dezember</t>
  </si>
  <si>
    <t>Mär.</t>
  </si>
  <si>
    <t>Apr.</t>
  </si>
  <si>
    <t>Jun.</t>
  </si>
  <si>
    <t>Jul.</t>
  </si>
  <si>
    <t>Sep.</t>
  </si>
  <si>
    <t>Schleswig-Holstein / Hamburg</t>
  </si>
  <si>
    <t>Aus konventioneller Erzeugung</t>
  </si>
  <si>
    <t>geg. Vorj. ± %</t>
  </si>
  <si>
    <t>Aus ökologisch/biologischer Erzeugung</t>
  </si>
  <si>
    <t>Niedersachsen / Bremen</t>
  </si>
  <si>
    <t xml:space="preserve">Nordrhein-Westfalen </t>
  </si>
  <si>
    <t>Hessen / Rheinland-Pfalz / Saarland</t>
  </si>
  <si>
    <t>Berlin / Brandenburg</t>
  </si>
  <si>
    <t xml:space="preserve">Mecklenburg-Vorpommern    </t>
  </si>
  <si>
    <t xml:space="preserve">Sachsen-Anhalt   </t>
  </si>
  <si>
    <t>Sachsen/Sachsen-Anhalt</t>
  </si>
  <si>
    <t xml:space="preserve">Thüringen </t>
  </si>
  <si>
    <t xml:space="preserve">  </t>
  </si>
  <si>
    <t>DEUTSCHLAND</t>
  </si>
  <si>
    <t>1. Kuhmilch von inländischen Erzeugern insgesamt an deutsche milchwirtschaftliche Unternehmen</t>
  </si>
  <si>
    <r>
      <t>2. Kuhmilch von Erzeugern aus EU-Mitgliedstaaten</t>
    </r>
    <r>
      <rPr>
        <vertAlign val="superscript"/>
        <sz val="6"/>
        <rFont val="BundesSans Office"/>
        <family val="2"/>
      </rPr>
      <t xml:space="preserve"> </t>
    </r>
    <r>
      <rPr>
        <sz val="6"/>
        <rFont val="BundesSans Office"/>
        <family val="2"/>
      </rPr>
      <t>an deutsche milchwirtschaftliche Unternehmen</t>
    </r>
  </si>
  <si>
    <t>3. Kuhmilch insgesamt an deutsche milchwirtschaftliche Unternehmen</t>
  </si>
  <si>
    <t>Anlieferung von Kuhmilch von deutschen Erzeugern - Anteile 2024</t>
  </si>
  <si>
    <t>konventionelle Milch</t>
  </si>
  <si>
    <t>ökologische/ biologische Milch</t>
  </si>
  <si>
    <t>gesamt</t>
  </si>
  <si>
    <t>konventionell</t>
  </si>
  <si>
    <t>Schleswig-Holstein/Hamburg</t>
  </si>
  <si>
    <t>Niedersachsen/Bremen</t>
  </si>
  <si>
    <t>Hessen/Rheinland-PfalszSaarland</t>
  </si>
  <si>
    <t>Berlin/Brandenburg</t>
  </si>
  <si>
    <t>bio</t>
  </si>
  <si>
    <t>Ziegen- und Schafmilchanlieferung der deutschen Erzeuger an deutsche milchwirtschaftliche Unternehmen</t>
  </si>
  <si>
    <t>Tonnen</t>
  </si>
  <si>
    <t>Tabellennummer: 0204047</t>
  </si>
  <si>
    <t xml:space="preserve">Anm.: Die veröffentlichten Werte beruhen auf den übermittelten Angaben der meldepflichtigen Betriebe an die BLE. </t>
  </si>
  <si>
    <t>Änderungen der Ergebnisse, auch für Vormonate, auf Grund von Nachmeldungen sowie von korrigierten Meldungen vorbehalten.</t>
  </si>
  <si>
    <t>v = vorläufig.</t>
  </si>
  <si>
    <t>Preise für konventionell erzeugte Kuhmilch</t>
  </si>
  <si>
    <t>ab Hof tatsächlich 2024</t>
  </si>
  <si>
    <t>ab Hof tatsächlich</t>
  </si>
  <si>
    <t>2024</t>
  </si>
  <si>
    <t xml:space="preserve">     € je 100 kg, Erzeugerstandort</t>
  </si>
  <si>
    <t>ab Hof tatsächlich 2023</t>
  </si>
  <si>
    <t>2023</t>
  </si>
  <si>
    <t>Tabellennummer: 0301435</t>
  </si>
  <si>
    <t>ab Hof standardisiert 2024</t>
  </si>
  <si>
    <t>ab Hof standardisiert</t>
  </si>
  <si>
    <r>
      <t xml:space="preserve"> </t>
    </r>
    <r>
      <rPr>
        <sz val="2"/>
        <color theme="0"/>
        <rFont val="BundesSans Office"/>
        <family val="2"/>
      </rPr>
      <t>Diese Spalte dient optischen Zwecken.</t>
    </r>
  </si>
  <si>
    <r>
      <t xml:space="preserve">Jahr 2023 endgültig
</t>
    </r>
    <r>
      <rPr>
        <b/>
        <sz val="6"/>
        <rFont val="BundesSans Office"/>
        <family val="2"/>
      </rPr>
      <t>Jahr 2024 vorläufig</t>
    </r>
  </si>
  <si>
    <r>
      <t xml:space="preserve">Jan - Dez </t>
    </r>
    <r>
      <rPr>
        <vertAlign val="superscript"/>
        <sz val="6"/>
        <rFont val="BundesSans Office"/>
        <family val="2"/>
      </rPr>
      <t>1</t>
    </r>
    <r>
      <rPr>
        <b/>
        <vertAlign val="superscript"/>
        <sz val="6"/>
        <rFont val="BundesSans Office"/>
        <family val="2"/>
      </rPr>
      <t>)</t>
    </r>
  </si>
  <si>
    <t>ab Hof standardisiert 2023</t>
  </si>
  <si>
    <r>
      <t xml:space="preserve">Jan - Dez </t>
    </r>
    <r>
      <rPr>
        <vertAlign val="superscript"/>
        <sz val="6"/>
        <color theme="0"/>
        <rFont val="BundesSans Office"/>
        <family val="2"/>
      </rPr>
      <t>1</t>
    </r>
    <r>
      <rPr>
        <b/>
        <vertAlign val="superscript"/>
        <sz val="6"/>
        <color theme="0"/>
        <rFont val="BundesSans Office"/>
        <family val="2"/>
      </rPr>
      <t>)</t>
    </r>
  </si>
  <si>
    <t>Grundpreis 2024</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</si>
  <si>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</si>
  <si>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</si>
  <si>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2023</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</si>
  <si>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</si>
  <si>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</si>
  <si>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</si>
  <si>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</si>
  <si>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</si>
  <si>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</si>
  <si>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</si>
  <si>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</si>
  <si>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</si>
  <si>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</si>
  <si>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</si>
  <si>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Brandenburg / Berlin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</si>
  <si>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</si>
  <si>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</si>
  <si>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</si>
  <si>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</si>
  <si>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</si>
  <si>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</si>
  <si>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</si>
  <si>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</si>
  <si>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</si>
  <si>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</si>
  <si>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</si>
  <si>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</si>
  <si>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</si>
  <si>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</si>
  <si>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</si>
  <si>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</si>
  <si>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Stand: 10.02.2025</t>
  </si>
  <si>
    <t xml:space="preserve">Anm.: Die veröffentlichten Werte beruhen auf den übermittelten Angaben der meldepflichtigen Betriebe an die BLE. Angaben der Bundesländer und Regionen ohne Anlieferung von Lieferanten aus EU-Mitgliedstaaten. </t>
  </si>
  <si>
    <t>1) Da nach Milch-Güteverordnung die Anlieferungsmilch nach Gewicht zu bezahlen ist, wird das Volumen (l) der angelieferten Rohmilch mittels eines Umrechnungsfaktors in Gewicht (kg) umgerechnet.</t>
  </si>
  <si>
    <t>Weitere Informationenen finden Sie auf www.ble.de/milch.</t>
  </si>
  <si>
    <t xml:space="preserve">Bisher wurde fast flächendeckend der Umrechnungsfaktor 1,03 verwendet. Seit 2018 wird vermehrt der Umrechnungsfaktor 1,03 verwendet, daher kommt es rechnerisch zu einem stärkeren Zuwachs der Milchmenge. </t>
  </si>
  <si>
    <t>Januar
bis
Dezember</t>
  </si>
  <si>
    <t>…</t>
  </si>
  <si>
    <t>Stand: 13.02.2025</t>
  </si>
  <si>
    <t>Preisindizes im Baugewerbe</t>
  </si>
  <si>
    <r>
      <t xml:space="preserve">2021 = 100 </t>
    </r>
    <r>
      <rPr>
        <vertAlign val="superscript"/>
        <sz val="8"/>
        <rFont val="BundesSans Office"/>
        <family val="2"/>
      </rPr>
      <t>1)</t>
    </r>
  </si>
  <si>
    <t>Tabellennummer: 0303030</t>
  </si>
  <si>
    <t>Wohngebäude insgesamt</t>
  </si>
  <si>
    <t>Gewerbliche Betriebsgebäude</t>
  </si>
  <si>
    <t>Straßenbau</t>
  </si>
  <si>
    <t>1) Einschließlich Umsatzsteuer.</t>
  </si>
  <si>
    <t>Milch und Fette</t>
  </si>
  <si>
    <t>Monatliche Rohmilchlieferung der deutschen Erzeuger an deutsche milchwirtschaftliche Unternehmen nach Kreisen (Nr. 0204035)</t>
  </si>
  <si>
    <t>Kuhmilchlieferung der Erzeuger an deutsche milchwirtschaftliche Unternehmen (Nr. 0204040)</t>
  </si>
  <si>
    <t>Ziegen- und Schafmilchanlieferung der deutsche Erzeuger an deutsche milchwirtschaftliche Unternehmen (Nr. 0204047)</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</si>
  <si>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</si>
  <si>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</si>
  <si>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</si>
  <si>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</si>
  <si>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Bauland-, Bau- und Pachtpreise</t>
  </si>
  <si>
    <t>Preisindizes im Baugewerbe (Nr. 0303030)</t>
  </si>
  <si>
    <r>
      <t xml:space="preserve">Marktbestände an Futtermitteln
</t>
    </r>
    <r>
      <rPr>
        <sz val="11"/>
        <rFont val="BundesSans Office"/>
        <family val="2"/>
      </rPr>
      <t>ohne Getreide, Hülsenfrüchte und Ölkuchen der monatlich meldende Betriebe und Kleinbetriebe</t>
    </r>
  </si>
  <si>
    <r>
      <t xml:space="preserve">Mühlennach-
produkte </t>
    </r>
    <r>
      <rPr>
        <vertAlign val="superscript"/>
        <sz val="6"/>
        <rFont val="BundesSans Office"/>
        <family val="2"/>
      </rPr>
      <t>1</t>
    </r>
    <r>
      <rPr>
        <b/>
        <vertAlign val="superscript"/>
        <sz val="6"/>
        <rFont val="BundesSans Office"/>
        <family val="2"/>
      </rPr>
      <t>)</t>
    </r>
  </si>
  <si>
    <r>
      <t xml:space="preserve">Mischfutter </t>
    </r>
    <r>
      <rPr>
        <vertAlign val="superscript"/>
        <sz val="6"/>
        <rFont val="BundesSans Office"/>
        <family val="2"/>
      </rPr>
      <t>1) 2)</t>
    </r>
  </si>
  <si>
    <t>Anm.: Datengrundlage ist die Marktordnungswaren-Meldeverordnung. Die Werte der Vormonate können sich durch rückwirkende Korrekturen sowie durch Nachmeldungen ändern und</t>
  </si>
  <si>
    <t>entsprechen dem bei der Drucklegung aktuellen Stand. Eine gesonderte 
Kennzeichnung der Änderungen kann aus technischen Gründen nicht erfolgen.</t>
  </si>
  <si>
    <t xml:space="preserve">1) Nur bei Mischfutterbetrieben.
</t>
  </si>
  <si>
    <t>2) Mischfutter ingesamt für alle Nutzungsarten.</t>
  </si>
  <si>
    <t>3) Jahresmelder, aus Datenschutzgründen nur  Deutschlandweit.</t>
  </si>
  <si>
    <r>
      <t xml:space="preserve">Herstellung von Mischfutter (vorläufige Zahlen)
</t>
    </r>
    <r>
      <rPr>
        <sz val="9"/>
        <rFont val="BundesSans Office"/>
        <family val="2"/>
      </rPr>
      <t>Monatlich meldende Betriebe und Kleinbetriebe</t>
    </r>
  </si>
  <si>
    <t>Rinder (ohne Kälber)</t>
  </si>
  <si>
    <r>
      <t xml:space="preserve">Mischfutter insgesamt </t>
    </r>
    <r>
      <rPr>
        <vertAlign val="superscript"/>
        <sz val="6"/>
        <rFont val="BundesSans Office"/>
        <family val="2"/>
      </rPr>
      <t>1)</t>
    </r>
  </si>
  <si>
    <t>Getreideanteil %</t>
  </si>
  <si>
    <t>Anm.: Datengrundlage ist die Marktordnungswaren-Meldeverordnung. Die Werte der Vormonate können sich durch rückwirkende Korrekturen sowie durch Nachmeldungen ändern und entsprechen</t>
  </si>
  <si>
    <t>,</t>
  </si>
  <si>
    <t xml:space="preserve"> dem bei der Drucklegung aktuellen Stand. Eine gesonderte Kennzeichnung der Änderungen kann aus technischen Gründen nicht erfolgen.</t>
  </si>
  <si>
    <t xml:space="preserve">1) Einschließlich "Sonstiges Mischfutter". </t>
  </si>
  <si>
    <t>2) Jahresmelder</t>
  </si>
  <si>
    <t xml:space="preserve">3) sofern die Daten der Jahresmelder aus Datenschutzgründen gepunktet sind, umfasst die ausgewiesene Gesamtherstellung ausschließlich die Monatsmeldungen von Juli bis Juni. </t>
  </si>
  <si>
    <t>Stand: 03.02.2025</t>
  </si>
  <si>
    <t>Verkäufe der Ölmühlen von Ölkuchen und Ölschroten - Vorläufige Zahlen</t>
  </si>
  <si>
    <t xml:space="preserve">in 1.000 Tonnen </t>
  </si>
  <si>
    <t>Tabellennummer: 0201750</t>
  </si>
  <si>
    <t xml:space="preserve"> April</t>
  </si>
  <si>
    <t xml:space="preserve"> Mai</t>
  </si>
  <si>
    <r>
      <t xml:space="preserve">Jahr </t>
    </r>
    <r>
      <rPr>
        <vertAlign val="superscript"/>
        <sz val="10"/>
        <rFont val="Arial"/>
        <family val="2"/>
      </rPr>
      <t>1)</t>
    </r>
  </si>
  <si>
    <t>KJ
2024</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</si>
  <si>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</si>
  <si>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</si>
  <si>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</si>
  <si>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</si>
  <si>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</si>
  <si>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</si>
  <si>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</si>
  <si>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Käufe der aufnehmenden Hand aus der Landwirtschaft von Hülsenfrüchten und Ölsaaten - Vorläufige Zahlen</t>
  </si>
  <si>
    <t>Tabellennummer: 0201130</t>
  </si>
  <si>
    <t>Produkt</t>
  </si>
  <si>
    <t>Kalenderjahr</t>
  </si>
  <si>
    <t>Juli - Dezember</t>
  </si>
  <si>
    <t>Futtererbse</t>
  </si>
  <si>
    <t>2022/2023</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</si>
  <si>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</si>
  <si>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</si>
  <si>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</si>
  <si>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</si>
  <si>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</si>
  <si>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</si>
  <si>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</si>
  <si>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</si>
  <si>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</si>
  <si>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</si>
  <si>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</si>
  <si>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</si>
  <si>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</si>
  <si>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</si>
  <si>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</si>
  <si>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</si>
  <si>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</si>
  <si>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</si>
  <si>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Raps</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</si>
  <si>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</si>
  <si>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</si>
  <si>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</si>
  <si>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</si>
  <si>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Bericht über Öle und Fette in Ölmühlen – Vorläufige Zahlen</t>
  </si>
  <si>
    <t>Tabellennummer: 0201700</t>
  </si>
  <si>
    <t>Podukt aus:</t>
  </si>
  <si>
    <t>Jan</t>
  </si>
  <si>
    <t>Feb</t>
  </si>
  <si>
    <t>Apr</t>
  </si>
  <si>
    <t>Jun</t>
  </si>
  <si>
    <t>Jul</t>
  </si>
  <si>
    <t>Aug</t>
  </si>
  <si>
    <t>Sep</t>
  </si>
  <si>
    <t>Okt</t>
  </si>
  <si>
    <t>Nov</t>
  </si>
  <si>
    <r>
      <t>Dez</t>
    </r>
    <r>
      <rPr>
        <vertAlign val="superscript"/>
        <sz val="10"/>
        <rFont val="Arial"/>
        <family val="2"/>
      </rPr>
      <t>1)</t>
    </r>
  </si>
  <si>
    <r>
      <t xml:space="preserve">Jahr </t>
    </r>
    <r>
      <rPr>
        <vertAlign val="superscript"/>
        <sz val="10"/>
        <rFont val="Arial"/>
        <family val="2"/>
      </rPr>
      <t>2)</t>
    </r>
  </si>
  <si>
    <t>KJ
2024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</si>
  <si>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</si>
  <si>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</si>
  <si>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</si>
  <si>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</si>
  <si>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</si>
  <si>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</si>
  <si>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</si>
  <si>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</si>
  <si>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</si>
  <si>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</si>
  <si>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</si>
  <si>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</si>
  <si>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</si>
  <si>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</si>
  <si>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</si>
  <si>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</si>
  <si>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</si>
  <si>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</si>
  <si>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</si>
  <si>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</si>
  <si>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</si>
  <si>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</si>
  <si>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</si>
  <si>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</si>
  <si>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</si>
  <si>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</si>
  <si>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</si>
  <si>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</si>
  <si>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</si>
  <si>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 xml:space="preserve">Verkauf von Ölen durch Ölmühlen und Raffinerien, 2024 – Vorläufige Zahlen
in 1.000 Tonnen </t>
  </si>
  <si>
    <t>Tabellennummer: 0204470</t>
  </si>
  <si>
    <r>
      <t xml:space="preserve">Dez. </t>
    </r>
    <r>
      <rPr>
        <vertAlign val="superscript"/>
        <sz val="10"/>
        <rFont val="BundesSans Office"/>
        <family val="2"/>
      </rPr>
      <t>1)</t>
    </r>
  </si>
  <si>
    <t>Öle/Fette insgesamt</t>
  </si>
  <si>
    <t>darunter Raps</t>
  </si>
  <si>
    <r>
      <t xml:space="preserve">Verkauf für Nahrungszwecke </t>
    </r>
    <r>
      <rPr>
        <b/>
        <vertAlign val="superscript"/>
        <sz val="10"/>
        <rFont val="BundesSans Office"/>
        <family val="2"/>
      </rPr>
      <t>2)</t>
    </r>
  </si>
  <si>
    <t>an den Handel und an gewerbliche Abfüller</t>
  </si>
  <si>
    <t>darunter aus Raps</t>
  </si>
  <si>
    <t>an die Verarbeitung</t>
  </si>
  <si>
    <t>Ausfuhr</t>
  </si>
  <si>
    <t>Anm. Datengrundlage ist die Marktordnungswaren-Meldeverordnung, Meldepflichten der Fettwirtschaft. Die Werte der Vormonate können sich durch rückwirkende Korrekturen sowie durch Nachmeldungen ändern</t>
  </si>
  <si>
    <t>1) inklusive Jahresmelder</t>
  </si>
  <si>
    <t xml:space="preserve">2) Aufgrund der Datenlage können die Verkäufe für Futterzwecke, für technische und chemische Zwecke sowie für Zwecke der Energiegewinnung nicht ausgewiesen/dargestellt werden.    </t>
  </si>
  <si>
    <t>Verkauf für Nahrungszwecke 2024</t>
  </si>
  <si>
    <t>Verkauf für Nahrungszwecke 2023</t>
  </si>
  <si>
    <t>Verkauf für Futterzwecke 2024</t>
  </si>
  <si>
    <t>Verkauf für Futterzwecke 2023</t>
  </si>
  <si>
    <t>Verkauf für technische und chemische Zwecke 2024</t>
  </si>
  <si>
    <t>Verkauf für technische und chemische Zwecke 2023</t>
  </si>
  <si>
    <t>Verkauf zu Zwecken der Energiegewinnung 2024</t>
  </si>
  <si>
    <t>Verkauf zu Zwecken der Energiegewinnung 2023</t>
  </si>
  <si>
    <r>
      <t xml:space="preserve">Bestände an Ölsaaten und -früchten bei den Ölmühlen
</t>
    </r>
    <r>
      <rPr>
        <sz val="9"/>
        <rFont val="BundesSans Office"/>
        <family val="2"/>
      </rPr>
      <t>Monatlich meldende Betriebe</t>
    </r>
  </si>
  <si>
    <t>in 1 000 t am Ende des Monats</t>
  </si>
  <si>
    <t>Tabellennummer: 0204490</t>
  </si>
  <si>
    <t>Raps- und Rübsensamen
insgesamt</t>
  </si>
  <si>
    <r>
      <t xml:space="preserve">Andere Ölsaaten </t>
    </r>
    <r>
      <rPr>
        <vertAlign val="superscript"/>
        <sz val="6"/>
        <rFont val="BundesSans Office"/>
        <family val="2"/>
      </rPr>
      <t>1)</t>
    </r>
  </si>
  <si>
    <r>
      <t xml:space="preserve">Dez </t>
    </r>
    <r>
      <rPr>
        <vertAlign val="superscript"/>
        <sz val="6"/>
        <rFont val="BundesSans Office"/>
        <family val="2"/>
      </rPr>
      <t>2)</t>
    </r>
  </si>
  <si>
    <t xml:space="preserve">Anm.: Datengrundlage sind die Marktordnungswaren-Meldeverordnung sowie ab Juli 2023 die Durchführungsverordnung (EU) 2017/1185. </t>
  </si>
  <si>
    <t xml:space="preserve">Die Werte der Vormonate können sich durch rückwirkende Korrekturen sowie durch Nachmeldungen ändern und entsprechen dem bei der </t>
  </si>
  <si>
    <t>Drucklegung aktuellen Stand. Eine gesonderte Kennzeichnung der Änderungen kann aus technischen Gründen nicht erfolgen.</t>
  </si>
  <si>
    <t xml:space="preserve">1) Sonnenblumenkerne, Leinsaat, Sojabohnen, Maiskeime, Kopra u.a. </t>
  </si>
  <si>
    <t xml:space="preserve">2) inklusive Jahresmelder        </t>
  </si>
  <si>
    <t>Verkäufe der Ölmühlen von Ölkuchen und Ölschroten - Vorläufige Zahlen (Nr. 0201750)</t>
  </si>
  <si>
    <t>Käufe der aufnehmenden Hand von der Landwirtschaft - Hülsenfrüchte und Ölsaaten (Nr. 0201130)</t>
  </si>
  <si>
    <t>Marktbestände an Hülsenfrüchten und Raps (vorläufige Zahlen) (Nr. 0201230)</t>
  </si>
  <si>
    <t>Marktbestände an Ölkuchen, Expellern und Extraktionsschroten (Nr. 0201730)</t>
  </si>
  <si>
    <t>Bericht über Öle und Fette in Deutschland - vorläufige Zahlen (Nr. 0201700)</t>
  </si>
  <si>
    <t>Verkauf von Ölen durch Ölmühlen und Raffinerien (Nr. 0204470)</t>
  </si>
  <si>
    <t>Bestände an Ölsaaten und -früchten bei den Ölmühlen (Nr. 0204490)</t>
  </si>
  <si>
    <t>Marktpreise für inländisches Getreide</t>
  </si>
  <si>
    <r>
      <t>€ je 100 kg</t>
    </r>
    <r>
      <rPr>
        <b/>
        <vertAlign val="superscript"/>
        <sz val="8"/>
        <rFont val="BundesSans Office"/>
        <family val="2"/>
      </rPr>
      <t>1)</t>
    </r>
  </si>
  <si>
    <t>Tabellennummer: 0301090</t>
  </si>
  <si>
    <r>
      <t>WjD</t>
    </r>
    <r>
      <rPr>
        <b/>
        <vertAlign val="superscript"/>
        <sz val="6"/>
        <rFont val="BundesSans Office"/>
        <family val="2"/>
      </rPr>
      <t>2)</t>
    </r>
  </si>
  <si>
    <t>Brotweizen</t>
  </si>
  <si>
    <t>Brotroggen</t>
  </si>
  <si>
    <t>Futtergerste</t>
  </si>
  <si>
    <t>Braugerste</t>
  </si>
  <si>
    <t>1) Ohne Umsatzsteuer. Arithmetisches Mittel der Monatspreise an den einzelnen Börsen</t>
  </si>
  <si>
    <t xml:space="preserve"> 2) Arithmetisches Mittel der Monatspreise an den einzelnen Börsen im Wirtschaftsjahr.</t>
  </si>
  <si>
    <t>BMEL (723)</t>
  </si>
  <si>
    <t>Getreidekäufe der aufnehmenden Hand von der Landwirtschaft - vorläufig</t>
  </si>
  <si>
    <t>Tabellennummer: 0201060</t>
  </si>
  <si>
    <t>Stand: 12.02.2025</t>
  </si>
  <si>
    <t>1. Monatlich meldende Betriebe</t>
  </si>
  <si>
    <t>Wirtschaftsjahr</t>
  </si>
  <si>
    <r>
      <t xml:space="preserve">Jahr </t>
    </r>
    <r>
      <rPr>
        <vertAlign val="superscript"/>
        <sz val="6"/>
        <rFont val="Arial"/>
        <family val="2"/>
      </rPr>
      <t>1)</t>
    </r>
  </si>
  <si>
    <t>Wirtschaftsjahr insgesamt</t>
  </si>
  <si>
    <t>Weichweizen</t>
  </si>
  <si>
    <t>Roggen</t>
  </si>
  <si>
    <t>Übrige Gerste</t>
  </si>
  <si>
    <t>Mais</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</si>
  <si>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</si>
  <si>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</si>
  <si>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</si>
  <si>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</si>
  <si>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 (vorläufige Zahlen)</t>
  </si>
  <si>
    <t>Tabellennummer: 0201190</t>
  </si>
  <si>
    <t xml:space="preserve">1. In Getreidewert am Ende des Monats </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</si>
  <si>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</si>
  <si>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</si>
  <si>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</si>
  <si>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</si>
  <si>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</si>
  <si>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</si>
  <si>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</si>
  <si>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</si>
  <si>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</si>
  <si>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</si>
  <si>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</si>
  <si>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</si>
  <si>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</si>
  <si>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</si>
  <si>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</si>
  <si>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</si>
  <si>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</si>
  <si>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</si>
  <si>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</si>
  <si>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</si>
  <si>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</si>
  <si>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</si>
  <si>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</si>
  <si>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</si>
  <si>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</si>
  <si>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</si>
  <si>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Getreidevermahlung und Mehlausbeute in Handelsmühlen</t>
  </si>
  <si>
    <t>Tabellennummer: 0201330</t>
  </si>
  <si>
    <t>Vermahlung
1 000 t</t>
  </si>
  <si>
    <t>Mehlausbeute
%</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</si>
  <si>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</si>
  <si>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</si>
  <si>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</si>
  <si>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</si>
  <si>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</si>
  <si>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</si>
  <si>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</si>
  <si>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</si>
  <si>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</si>
  <si>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</si>
  <si>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</si>
  <si>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</si>
  <si>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</si>
  <si>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</si>
  <si>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</si>
  <si>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</si>
  <si>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</si>
  <si>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</si>
  <si>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2019/2020</t>
  </si>
  <si>
    <t>2020/2021</t>
  </si>
  <si>
    <t>2021/2022</t>
  </si>
  <si>
    <t xml:space="preserve">ändern und entsprechen dem bei der Drucklegung aktuellen Stand. Eine gesonderte Kennzeichnung der Änderungen kann aus technischen Gründen nicht erfolgen. </t>
  </si>
  <si>
    <t xml:space="preserve">1) ab dem WJ 2012/13  jährliche Meldung unter 10 000 t. </t>
  </si>
  <si>
    <t>Einfuhr von Gütern der Land- und Ernährungswirtschaft</t>
  </si>
  <si>
    <t>Juli bis Juli</t>
  </si>
  <si>
    <t>Tabellennummer: 0401030</t>
  </si>
  <si>
    <t>Juli bis August</t>
  </si>
  <si>
    <t>Bestimmung</t>
  </si>
  <si>
    <r>
      <t>Wirt-
schafts-
jahr</t>
    </r>
    <r>
      <rPr>
        <vertAlign val="superscript"/>
        <sz val="8"/>
        <rFont val="BundesSans Office"/>
        <family val="2"/>
      </rPr>
      <t xml:space="preserve"> 1)</t>
    </r>
  </si>
  <si>
    <t>Juli bis September</t>
  </si>
  <si>
    <t>2023  
2024 v</t>
  </si>
  <si>
    <t>2024 v
2025 v</t>
  </si>
  <si>
    <t>2023/2024
2024/2025</t>
  </si>
  <si>
    <t>Juli bis Oktober</t>
  </si>
  <si>
    <r>
      <t xml:space="preserve">Insgesamt </t>
    </r>
    <r>
      <rPr>
        <b/>
        <vertAlign val="superscript"/>
        <sz val="8"/>
        <rFont val="BundesSans Office"/>
        <family val="2"/>
      </rPr>
      <t>2)</t>
    </r>
  </si>
  <si>
    <t>Juli bis November</t>
  </si>
  <si>
    <t>Mio. €</t>
  </si>
  <si>
    <t>Juli bis Dezember</t>
  </si>
  <si>
    <t>Juli bis Januar</t>
  </si>
  <si>
    <t>darunter: Eu 27</t>
  </si>
  <si>
    <t>Juli bis Februar</t>
  </si>
  <si>
    <t>Juli bis März</t>
  </si>
  <si>
    <t>Ausgewählte Warengruppen</t>
  </si>
  <si>
    <t>Juli bis April</t>
  </si>
  <si>
    <t>Juli bis Mai</t>
  </si>
  <si>
    <t>Juli bis Juni</t>
  </si>
  <si>
    <t>Weizenmehl</t>
  </si>
  <si>
    <t>Übrige Weizenerzeugnisse</t>
  </si>
  <si>
    <t>Weizen und Weizenerzeugnisse zusammen (Getreidewert)</t>
  </si>
  <si>
    <t>Roggen und Roggenerzeugnisse zusammen (Getreidewert)</t>
  </si>
  <si>
    <t>Gerste</t>
  </si>
  <si>
    <r>
      <t xml:space="preserve">Malz </t>
    </r>
    <r>
      <rPr>
        <b/>
        <vertAlign val="superscript"/>
        <sz val="8"/>
        <rFont val="BundesSans Office"/>
        <family val="2"/>
      </rPr>
      <t>3)</t>
    </r>
  </si>
  <si>
    <t>Getreide und Getreideerzeugnisse insgesamt (Getreidewert)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</si>
  <si>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</si>
  <si>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</si>
  <si>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</si>
  <si>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</si>
  <si>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</si>
  <si>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</si>
  <si>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</si>
  <si>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</si>
  <si>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</si>
  <si>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r>
      <t xml:space="preserve">Roh- und Weißzucker (Weißzuckerwert) </t>
    </r>
    <r>
      <rPr>
        <b/>
        <vertAlign val="superscript"/>
        <sz val="8"/>
        <rFont val="BundesSans Office"/>
        <family val="2"/>
      </rPr>
      <t>4)</t>
    </r>
  </si>
  <si>
    <t>Ölfrüchte, ohne Saatgut</t>
  </si>
  <si>
    <t>Pflanzliche Öle und Fette zur Ernährung</t>
  </si>
  <si>
    <t>Lebende Schlachtrinder und -kälber (1 000 Stück)</t>
  </si>
  <si>
    <t>Rind- und Kalbfleisch, frisch, gekühlt, gefroren</t>
  </si>
  <si>
    <t>Rindfleischkonserven und -zubereitungen</t>
  </si>
  <si>
    <r>
      <t xml:space="preserve">Lebende Schlachtrinder, -kälber, Fleisch und -zubereitungen zusammen </t>
    </r>
    <r>
      <rPr>
        <b/>
        <vertAlign val="superscript"/>
        <sz val="8"/>
        <rFont val="BundesSans Office"/>
        <family val="2"/>
      </rPr>
      <t>5)</t>
    </r>
  </si>
  <si>
    <t>Lebende Schlachtschweine (1 000 Stück)</t>
  </si>
  <si>
    <t>Schweinefleisch, frisch, gekühlt, gefroren</t>
  </si>
  <si>
    <t>Schweinefleischkonserven, -zubereitungen und Speck</t>
  </si>
  <si>
    <r>
      <t xml:space="preserve">Lebende Schlachtschweine, Fleisch und -zubereitungen zusammen </t>
    </r>
    <r>
      <rPr>
        <b/>
        <vertAlign val="superscript"/>
        <sz val="8"/>
        <rFont val="BundesSans Office"/>
        <family val="2"/>
      </rPr>
      <t>5)</t>
    </r>
  </si>
  <si>
    <r>
      <t xml:space="preserve">Lebendes Schlachtvieh, Fleisch und -zubereitungen insgesamt, ohne Geflügel </t>
    </r>
    <r>
      <rPr>
        <b/>
        <vertAlign val="superscript"/>
        <sz val="8"/>
        <rFont val="BundesSans Office"/>
        <family val="2"/>
      </rPr>
      <t>5)</t>
    </r>
  </si>
  <si>
    <t>Geflügelfleisch, frisch, gekühlt, gefroren</t>
  </si>
  <si>
    <r>
      <t xml:space="preserve">Lebendes Schlachtgeflügel, Fleisch und -zubereitungen zusammen </t>
    </r>
    <r>
      <rPr>
        <b/>
        <vertAlign val="superscript"/>
        <sz val="8"/>
        <rFont val="BundesSans Office"/>
        <family val="2"/>
      </rPr>
      <t>5)</t>
    </r>
  </si>
  <si>
    <t>Schaleneier von Hausgeflügel</t>
  </si>
  <si>
    <t>Konsum- und Verarbeitungsmilch</t>
  </si>
  <si>
    <t>Käse und Quark</t>
  </si>
  <si>
    <t>Butter und Butterschmalz</t>
  </si>
  <si>
    <r>
      <t xml:space="preserve">Fische und Fischerzeugnisse </t>
    </r>
    <r>
      <rPr>
        <b/>
        <vertAlign val="superscript"/>
        <sz val="8"/>
        <rFont val="BundesSans Office"/>
        <family val="2"/>
      </rPr>
      <t>6)</t>
    </r>
  </si>
  <si>
    <t>Wein (1 000 hl)</t>
  </si>
  <si>
    <t>1 000 hl</t>
  </si>
  <si>
    <t>Eiweißreiche Futtermittel</t>
  </si>
  <si>
    <t>dar.: Ölkuchen und andere feste Rückstände</t>
  </si>
  <si>
    <t>Stärkereiche Futtermittel</t>
  </si>
  <si>
    <t>Sonstige Futtermittel</t>
  </si>
  <si>
    <t>dar.: Hunde- und Katzenfutter</t>
  </si>
  <si>
    <t>Andere Futtermittelzubereitungen</t>
  </si>
  <si>
    <t>1) Rundungsdifferenzen.</t>
  </si>
  <si>
    <t>2) Einschließlich Kaffee und Tabak.</t>
  </si>
  <si>
    <t>3) Ungeröstetes Malz aus Weizen unter Weizenerzeugnissen.</t>
  </si>
  <si>
    <t>4) Einschließlich Futterzucker.</t>
  </si>
  <si>
    <t>5) Lebendes Schlachtvieh in Schlachtgewicht.</t>
  </si>
  <si>
    <t xml:space="preserve">6) Einschließlich Süßwasserfische, Schalen- und Krustentiere.   </t>
  </si>
  <si>
    <t>Ausfuhr von Gütern der Land- und Ernährungswirtschaft</t>
  </si>
  <si>
    <t>Tabellenummer: 0401060</t>
  </si>
  <si>
    <t>2022  
2023 v</t>
  </si>
  <si>
    <t>2023 v
2024 v</t>
  </si>
  <si>
    <t>2022/2023
2023/2924</t>
  </si>
  <si>
    <t>Weizen</t>
  </si>
  <si>
    <t>Getreide und Getreideerzeugnisse zusammen (Getreidewert)</t>
  </si>
  <si>
    <t>Frucht- und Gemüsesäfte</t>
  </si>
  <si>
    <t>Trockenmilcherzeugnisse (ohne Molke)</t>
  </si>
  <si>
    <t>Molkenpulver</t>
  </si>
  <si>
    <t>Bier (1 000 hl)</t>
  </si>
  <si>
    <t>1 000 hk</t>
  </si>
  <si>
    <t xml:space="preserve">2) Einschließlich Kaffee und Tabak. </t>
  </si>
  <si>
    <t>6) Einschließlich Süßwasserfische, Schalen- und Krustentiere.</t>
  </si>
  <si>
    <t>Einfuhr von Gütern der Land- und Ernährungswirtschaft (Nr. 0401030)</t>
  </si>
  <si>
    <t>Ausfuhr von Gütern der Land- und Ernährungswirtschaft (Nr. 0401060)</t>
  </si>
  <si>
    <t>Marktpreise für inländisches Getreide (Nr. 0301090)</t>
  </si>
  <si>
    <t>Getreidekäufe der aufnehmenden Hand von der Landwirtschaft - vorläufig (Nr. 0201060)</t>
  </si>
  <si>
    <t>Vorbemerkung (Nr. 0201)</t>
  </si>
  <si>
    <t>Bestände der Wirtschaft an Getreide und Getreideerzeugnissen - vorläufige Zahlen (Nr. 0201190)</t>
  </si>
  <si>
    <t>Getreidevermahlung und Mehlausbeute in Handelsmühlen (Nr. 0201330)</t>
  </si>
  <si>
    <t>Herstellung von Mehl in Handelsmühlen (Nr. 0201360)</t>
  </si>
  <si>
    <r>
      <t xml:space="preserve">Jahr </t>
    </r>
    <r>
      <rPr>
        <vertAlign val="superscript"/>
        <sz val="6"/>
        <rFont val="BundesSans Office"/>
        <family val="2"/>
      </rPr>
      <t>1)</t>
    </r>
  </si>
  <si>
    <t>Herstellung von Malz (Nr. 0201490)</t>
  </si>
  <si>
    <r>
      <t xml:space="preserve">Strauchbeeren insgesamt </t>
    </r>
    <r>
      <rPr>
        <b/>
        <vertAlign val="superscript"/>
        <sz val="6"/>
        <rFont val="BundesSans Office"/>
        <family val="2"/>
      </rPr>
      <t>1)</t>
    </r>
  </si>
  <si>
    <r>
      <t xml:space="preserve">Verwendung der Obsternte
</t>
    </r>
    <r>
      <rPr>
        <b/>
        <sz val="8"/>
        <rFont val="BundesSans Office"/>
        <family val="2"/>
      </rPr>
      <t>%</t>
    </r>
  </si>
  <si>
    <r>
      <t>2024/2025</t>
    </r>
    <r>
      <rPr>
        <vertAlign val="superscript"/>
        <sz val="6"/>
        <rFont val="BundesSans Office"/>
        <family val="2"/>
      </rPr>
      <t>2)</t>
    </r>
  </si>
  <si>
    <r>
      <t>Jahr</t>
    </r>
    <r>
      <rPr>
        <vertAlign val="superscript"/>
        <sz val="6"/>
        <rFont val="BundesSans Office"/>
        <family val="2"/>
      </rPr>
      <t>3)</t>
    </r>
  </si>
  <si>
    <t xml:space="preserve">Landwirtschaftliche Produkte </t>
  </si>
  <si>
    <t>Erzeugnisse des
Gemüse- und Gartenbaus</t>
  </si>
  <si>
    <t>Bundesanstalt für Landwirtschaft und Ernährung, Referat 624, 53168 Bonn</t>
  </si>
  <si>
    <t>Anzeigepflichtige Tierseuchen der Bundesrepublik Deutschland</t>
  </si>
  <si>
    <t>2025</t>
  </si>
  <si>
    <t>Tabellennummer: 0117690</t>
  </si>
  <si>
    <t>Stand: 19. Januar 2025</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</si>
  <si>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</si>
  <si>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</si>
  <si>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</si>
  <si>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</si>
  <si>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</si>
  <si>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</si>
  <si>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</si>
  <si>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</si>
  <si>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</si>
  <si>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BundesSans Office"/>
        <family val="2"/>
      </rPr>
      <t>1)2)3)</t>
    </r>
  </si>
  <si>
    <r>
      <t xml:space="preserve">98 </t>
    </r>
    <r>
      <rPr>
        <vertAlign val="superscript"/>
        <sz val="8"/>
        <color indexed="8"/>
        <rFont val="BundesSans Office"/>
        <family val="2"/>
      </rPr>
      <t>1)2)3)</t>
    </r>
  </si>
  <si>
    <r>
      <t xml:space="preserve">302 </t>
    </r>
    <r>
      <rPr>
        <vertAlign val="superscript"/>
        <sz val="8"/>
        <rFont val="BundesSans Office"/>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</si>
  <si>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</si>
  <si>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</si>
  <si>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</si>
  <si>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</si>
  <si>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</si>
  <si>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</si>
  <si>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</si>
  <si>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</si>
  <si>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</si>
  <si>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</si>
  <si>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</si>
  <si>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</si>
  <si>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</si>
  <si>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</si>
  <si>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BundesSans Office"/>
        <family val="2"/>
      </rPr>
      <t>1)</t>
    </r>
    <r>
      <rPr>
        <sz val="6"/>
        <color indexed="8"/>
        <rFont val="BundesSans Office"/>
        <family val="2"/>
      </rPr>
      <t xml:space="preserve">  Wildvogel</t>
    </r>
  </si>
  <si>
    <r>
      <rPr>
        <vertAlign val="superscript"/>
        <sz val="6"/>
        <color indexed="8"/>
        <rFont val="BundesSans Office"/>
        <family val="2"/>
      </rPr>
      <t xml:space="preserve">2) </t>
    </r>
    <r>
      <rPr>
        <sz val="6"/>
        <color indexed="8"/>
        <rFont val="BundesSans Office"/>
        <family val="2"/>
      </rPr>
      <t xml:space="preserve"> Geflügel</t>
    </r>
  </si>
  <si>
    <r>
      <rPr>
        <vertAlign val="superscript"/>
        <sz val="6"/>
        <color indexed="8"/>
        <rFont val="BundesSans Office"/>
        <family val="2"/>
      </rPr>
      <t>3)</t>
    </r>
    <r>
      <rPr>
        <sz val="6"/>
        <color indexed="8"/>
        <rFont val="BundesSans Office"/>
        <family val="2"/>
      </rPr>
      <t xml:space="preserve"> gehaltener Vogel</t>
    </r>
  </si>
  <si>
    <t>Quelle: BMEL (323)</t>
  </si>
  <si>
    <t>Anzeigepflichtige Tierseuchen der Bundesrepublik Deutschland (Nr. 0117690)</t>
  </si>
  <si>
    <t>Vieh und Fleisch</t>
  </si>
  <si>
    <t>Schlachtungen von Tieren in- und ausländischer Herkunft (Nr. 0203160)</t>
  </si>
  <si>
    <t>Durchschnittsgewichte der gewerblich geschlachteten Tiere (Nr. 0203190)</t>
  </si>
  <si>
    <t>Fleischanfall von geschlachteten Tieren in- und ausländischer Herkunft (Nr. 0203230)</t>
  </si>
  <si>
    <t>Schlachtungen von Tieren in- und ausländischer Herkunft</t>
  </si>
  <si>
    <t>Januar bis Januar</t>
  </si>
  <si>
    <t>Tabellennummer: 203160</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</si>
  <si>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</si>
  <si>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</si>
  <si>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</si>
  <si>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</si>
  <si>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</si>
  <si>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</si>
  <si>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</si>
  <si>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</si>
  <si>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</si>
  <si>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</si>
  <si>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</si>
  <si>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</si>
  <si>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</si>
  <si>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</si>
  <si>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</si>
  <si>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</si>
  <si>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</si>
  <si>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</si>
  <si>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</si>
  <si>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</si>
  <si>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r>
      <t>Schafe</t>
    </r>
    <r>
      <rPr>
        <b/>
        <vertAlign val="superscript"/>
        <sz val="7"/>
        <rFont val="BundesSans Office"/>
        <family val="2"/>
      </rPr>
      <t xml:space="preserve"> 1)</t>
    </r>
    <r>
      <rPr>
        <b/>
        <sz val="7"/>
        <rFont val="BundesSans Office"/>
        <family val="2"/>
      </rPr>
      <t xml:space="preserve"> und Ziegen</t>
    </r>
  </si>
  <si>
    <t>1) Einschließlich Schafe, Ziegen sowie Zuschätzung Hausschlachtungen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</si>
  <si>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</si>
  <si>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</si>
  <si>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</si>
  <si>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</si>
  <si>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</si>
  <si>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</si>
  <si>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</si>
  <si>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</si>
  <si>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</si>
  <si>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</si>
  <si>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</si>
  <si>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</si>
  <si>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</si>
  <si>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</si>
  <si>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</si>
  <si>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</si>
  <si>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und Pferdefleisch, Innereien sowie Zuschätzung Hausschlachtungen Schaffleisch.</t>
  </si>
  <si>
    <t>Statistisches Bundesamt.</t>
  </si>
  <si>
    <t>aus Gründen der besseren Übersichtlichkeit stehen vor den Tabellen erneut die Spaltenkopfbezeichungen. Wiederholende Bezeichungen werde hier mithilft der Funktion "Auszahl zentrieren" zusammengeführt.</t>
  </si>
  <si>
    <t>Viehbestände</t>
  </si>
  <si>
    <t>in 1 000</t>
  </si>
  <si>
    <t>a) Rinder</t>
  </si>
  <si>
    <t>Jungvieh bis einschließlich 1 Jahr</t>
  </si>
  <si>
    <t>Rinder mehr als 1 bis unter 2 Jahre</t>
  </si>
  <si>
    <t>Rinder 2 Jahre und ältere</t>
  </si>
  <si>
    <t>Erhebung</t>
  </si>
  <si>
    <t>Kälber bis einschließlich 8 Monate</t>
  </si>
  <si>
    <t>mehr als 8 Monate bis einschließlich 1 Jahr</t>
  </si>
  <si>
    <t>männlich</t>
  </si>
  <si>
    <t>weiblich</t>
  </si>
  <si>
    <t>Milchkühe</t>
  </si>
  <si>
    <t>sonstige Kühe</t>
  </si>
  <si>
    <r>
      <t>zum Schlachten</t>
    </r>
    <r>
      <rPr>
        <vertAlign val="superscript"/>
        <sz val="10"/>
        <color rgb="FF000000"/>
        <rFont val="BundesSans Office"/>
        <family val="2"/>
      </rPr>
      <t>2)</t>
    </r>
  </si>
  <si>
    <t>Nutz- und Zuchttiere</t>
  </si>
  <si>
    <t>Jungvieh bis einschließlich 1 Jahr - Kälber bis einschließlich 8 Monate</t>
  </si>
  <si>
    <t>Jungvieh bis einschließlich 1 Jahr - mehr als 8 Monate bis einschließlich 1 Jahr männlich</t>
  </si>
  <si>
    <t>Jungvieh bis einschließlich 1 Jahr - mehr als 8 Monate bis einschließlich 1 Jahr weiblich</t>
  </si>
  <si>
    <t xml:space="preserve">Rinder mehr als 1 bis unter 2 Jahre - männlich
</t>
  </si>
  <si>
    <t>Rinder mehr als 1 bis unter 2 Jahre - weiblich zum schlachten 2)</t>
  </si>
  <si>
    <t>Rinder mehr als 1 bis unter 2 Jahre - weiblich Zucht und Nutztiere</t>
  </si>
  <si>
    <t>Rinder 2 Jahre und ältere - männlich</t>
  </si>
  <si>
    <t>Rinder 2 Jahre und ältere - Färsen zum schlachten 3)</t>
  </si>
  <si>
    <t>Rinder 2 Jahre und ältere - Färsen Nutz- und Zuchttiere</t>
  </si>
  <si>
    <t>sonstige Kühe 3)</t>
  </si>
  <si>
    <t>05/2010</t>
  </si>
  <si>
    <t>11/2010</t>
  </si>
  <si>
    <t>05/2011</t>
  </si>
  <si>
    <t>11/2011</t>
  </si>
  <si>
    <t>05/2012</t>
  </si>
  <si>
    <t>11/2012</t>
  </si>
  <si>
    <t>05/2013</t>
  </si>
  <si>
    <t>11/2013</t>
  </si>
  <si>
    <t>05/2014</t>
  </si>
  <si>
    <t>11/2014</t>
  </si>
  <si>
    <t>05/2015</t>
  </si>
  <si>
    <t>11/2015</t>
  </si>
  <si>
    <t>05/2016</t>
  </si>
  <si>
    <t>11/2016</t>
  </si>
  <si>
    <t>05/2017</t>
  </si>
  <si>
    <t>11/2017</t>
  </si>
  <si>
    <t>05/2018</t>
  </si>
  <si>
    <t>11/2018</t>
  </si>
  <si>
    <t>05/2019</t>
  </si>
  <si>
    <t>11/2019</t>
  </si>
  <si>
    <t>05/2020</t>
  </si>
  <si>
    <t>11/2020</t>
  </si>
  <si>
    <t>05/2021</t>
  </si>
  <si>
    <t>11/2021</t>
  </si>
  <si>
    <t>05/2022</t>
  </si>
  <si>
    <t>11/2022</t>
  </si>
  <si>
    <t>05/2023</t>
  </si>
  <si>
    <t>11/2023</t>
  </si>
  <si>
    <t>05/2024</t>
  </si>
  <si>
    <t>11/2024</t>
  </si>
  <si>
    <t>gegen Vorerhebung ± %</t>
  </si>
  <si>
    <t>b) Schweine</t>
  </si>
  <si>
    <t>Ferkel</t>
  </si>
  <si>
    <t>Jungschweine bis unter 50 kg Lebendgewicht</t>
  </si>
  <si>
    <t>Mastschweine (einschließlich ausgemerzter Zuchttiere)</t>
  </si>
  <si>
    <t>Zuchtschweine (50 und mehr kg Lebendgewicht)</t>
  </si>
  <si>
    <t>Schweine insgesamt</t>
  </si>
  <si>
    <t>mit einem Lebendgewicht</t>
  </si>
  <si>
    <t>zusammen</t>
  </si>
  <si>
    <t>Zuchtsauen</t>
  </si>
  <si>
    <t>Eber</t>
  </si>
  <si>
    <t>50 bis unter 80 kg</t>
  </si>
  <si>
    <t>80 bis unter 110 kg</t>
  </si>
  <si>
    <t>110 und mehr</t>
  </si>
  <si>
    <t>trächtige Jungsauen</t>
  </si>
  <si>
    <t>trächtige andere Sauen</t>
  </si>
  <si>
    <t>nicht trächtige Jungsauen</t>
  </si>
  <si>
    <t>nicht trächtige andere Sauen</t>
  </si>
  <si>
    <t>Mastschweine (einschließlich ausgemerzter Zuchttiere) mit einem Lebendgewicht 50 bis unter 80 kg</t>
  </si>
  <si>
    <t>Mastschweine (einschließlich ausgemerzter Zuchttiere) mit einem Lebendgewicht 80 bis unter 110 kg</t>
  </si>
  <si>
    <t>Mastschweine (einschließlich ausgemerzter Zuchttiere) mit einem Lebendgewicht 110 und mehr</t>
  </si>
  <si>
    <t>Mastschweine (einschließlich ausgemerzter Zuchttiere) zusammen</t>
  </si>
  <si>
    <t>Zuchtschweine (50 und mehr kg Lebendgewicht) Zuchtsauen trächtige Jungsauen</t>
  </si>
  <si>
    <t>Zuchtschweine (50 und mehr kg Lebendgewicht) Zuchtsauen trächtige andere Sauen</t>
  </si>
  <si>
    <t>Zuchtschweine (50 und mehr kg Lebendgewicht) Zuchtsauen nicht trächtige Jungsauen</t>
  </si>
  <si>
    <t>Zuchtschweine (50 und mehr kg Lebendgewicht) Zuchtsauen nicht trächtige andere Sauen</t>
  </si>
  <si>
    <t>Zuchtschweine (50 und mehr kg Lebendgewicht) Zuchtsauen zusammen</t>
  </si>
  <si>
    <t>Zuchtschweine (50 und mehr kg Lebendgewicht) Eber</t>
  </si>
  <si>
    <r>
      <t>c) Schafe</t>
    </r>
    <r>
      <rPr>
        <b/>
        <vertAlign val="superscript"/>
        <sz val="10"/>
        <color rgb="FF000000"/>
        <rFont val="BundesSans Office"/>
        <family val="2"/>
      </rPr>
      <t>1)</t>
    </r>
  </si>
  <si>
    <t>Davon:</t>
  </si>
  <si>
    <t>unter 1 Jahr</t>
  </si>
  <si>
    <t>weibliche Schafe zur Zucht einschließlich gedeckter Jungschafe</t>
  </si>
  <si>
    <t>Schafböcke zur Zucht, Hammel und andere Schafe</t>
  </si>
  <si>
    <t>Schafe insgesamt</t>
  </si>
  <si>
    <t>Milchschafe</t>
  </si>
  <si>
    <t>andere Mutterschafe</t>
  </si>
  <si>
    <t>Davon: weibliche Schafe zur Zucht einschließlich gedeckter Jungschafe Milchschafe</t>
  </si>
  <si>
    <t>Davon:  andere Mutterschafe</t>
  </si>
  <si>
    <t>Davon:  zusammen</t>
  </si>
  <si>
    <t>Davon: Schafböcke zur Zucht, Hammel und andere Schafe</t>
  </si>
  <si>
    <t>Quelle: Statistisches Bundesamt (Genesis-Online: 41312-0001, 41313-0001 und 41314-0003)</t>
  </si>
  <si>
    <t>Tabellennummer: 0117030</t>
  </si>
  <si>
    <t>1) Ohne Stadtstaaten. - 2) Berechnet auf Basis der Schlachtungen im Vorjahreszeitraum. - 3) Berechnet auf Basis der Produktionsrichtungen der Haltungen.</t>
  </si>
  <si>
    <t>Maßnahmen der Integrierten Ländlichen Entwicklung innerhalb und außerhalb von Flurbereinigungsverfahren 2023</t>
  </si>
  <si>
    <t>Tabellennummer 0105060</t>
  </si>
  <si>
    <t>Dorferneuerungs- und entwicklungsmaßnahmen insgesamt</t>
  </si>
  <si>
    <t>Dorferneuerungs- und entwicklungsmaßnahmen ohne Dorfentwicklungsplanung</t>
  </si>
  <si>
    <t>Dorferneuerungs- und entwicklungsmaßnahmen mit Dorfentwicklungsplanung</t>
  </si>
  <si>
    <t>Dörfer mit Dorferneuerungs- und entwicklungsmaßnahmen insgesamt</t>
  </si>
  <si>
    <t>Dörfer mit Dorferneuerungs- und entwicklungsmaßnahmen ohne Dorfentwicklungsplanung</t>
  </si>
  <si>
    <t>Dörfer mit Dorferneuerungs- und entwicklungsmaßnahmen mit Dorfentwicklungsplanung</t>
  </si>
  <si>
    <t>Sicherung und Weiterentwicklung dorfgemäßer Gemeinschafts-einrichtungen</t>
  </si>
  <si>
    <t>BW</t>
  </si>
  <si>
    <t>BY</t>
  </si>
  <si>
    <t>BE</t>
  </si>
  <si>
    <t>BB</t>
  </si>
  <si>
    <t>HB</t>
  </si>
  <si>
    <t>HH</t>
  </si>
  <si>
    <t>HE</t>
  </si>
  <si>
    <t>MV</t>
  </si>
  <si>
    <t xml:space="preserve">NI </t>
  </si>
  <si>
    <t xml:space="preserve">NW </t>
  </si>
  <si>
    <t>RP</t>
  </si>
  <si>
    <t>SL</t>
  </si>
  <si>
    <t>SN</t>
  </si>
  <si>
    <t>ST</t>
  </si>
  <si>
    <t>SH</t>
  </si>
  <si>
    <t>TH</t>
  </si>
  <si>
    <r>
      <t xml:space="preserve">D </t>
    </r>
    <r>
      <rPr>
        <b/>
        <vertAlign val="superscript"/>
        <sz val="6"/>
        <rFont val="Arial"/>
        <family val="2"/>
      </rPr>
      <t/>
    </r>
  </si>
  <si>
    <t xml:space="preserve">Anmerkung: Doppelerfassung zwischen Tabelle "Maßnahmen der Integrierten Ländlichen Entwicklung - Außerhalb von Flurbereinigungsverfahren" und Tabelle "Maßnahmen der Integrierten Ländlichen Entwicklung" möglich. </t>
  </si>
  <si>
    <t>Quelle: Jahresbericht der Länder, BLE (624)</t>
  </si>
  <si>
    <t>Maßnahmen der Integrierten Ländlichen Entwicklung außerhalb von Flurbereinigungsverfahren 2023</t>
  </si>
  <si>
    <t>Tabellennummer 0105061</t>
  </si>
  <si>
    <t>─</t>
  </si>
  <si>
    <t>D</t>
  </si>
  <si>
    <t xml:space="preserve">Anmerkung: Doppelerfassung zwischen Tabelle "Maßnahmen der Integrierten Ländlichen Entwicklung - innerhalb und außerhalb von Flurbereinigungsverfahren" und Tabelle "Maßnahmen der Integrierten Ländlichen Entwicklung" möglich. </t>
  </si>
  <si>
    <t>Maßnahmen der Integrierten Ländlichen Entwicklung innerhalb von Flurbereinigungsverfahren 2023</t>
  </si>
  <si>
    <t>Tabellennummer 0105062</t>
  </si>
  <si>
    <r>
      <t xml:space="preserve">Dorferneuerungs- und entwicklungsmaßnahmen </t>
    </r>
    <r>
      <rPr>
        <b/>
        <sz val="8"/>
        <rFont val="BundesSans Office"/>
        <family val="2"/>
      </rPr>
      <t>ohne</t>
    </r>
    <r>
      <rPr>
        <sz val="8"/>
        <rFont val="BundesSans Office"/>
        <family val="2"/>
      </rPr>
      <t xml:space="preserve"> Dorfentwicklungsplanung</t>
    </r>
  </si>
  <si>
    <r>
      <t xml:space="preserve">Dorferneuerungs- und entwicklungsmaßnahmen </t>
    </r>
    <r>
      <rPr>
        <b/>
        <sz val="8"/>
        <rFont val="BundesSans Office"/>
        <family val="2"/>
      </rPr>
      <t>mit</t>
    </r>
    <r>
      <rPr>
        <sz val="8"/>
        <rFont val="BundesSans Office"/>
        <family val="2"/>
      </rPr>
      <t xml:space="preserve"> Dorfentwicklungsplanung</t>
    </r>
  </si>
  <si>
    <r>
      <t xml:space="preserve">Dörfer mit Dorferneuerungs- und entwicklungsmaßnahmen </t>
    </r>
    <r>
      <rPr>
        <b/>
        <sz val="8"/>
        <rFont val="BundesSans Office"/>
        <family val="2"/>
      </rPr>
      <t>ohne</t>
    </r>
    <r>
      <rPr>
        <sz val="8"/>
        <rFont val="BundesSans Office"/>
        <family val="2"/>
      </rPr>
      <t xml:space="preserve"> Dorfentwicklungsplanung</t>
    </r>
  </si>
  <si>
    <r>
      <t xml:space="preserve">Dörfer mit Dorferneuerungs- und entwicklungsmaßnahmen </t>
    </r>
    <r>
      <rPr>
        <b/>
        <sz val="8"/>
        <rFont val="BundesSans Office"/>
        <family val="2"/>
      </rPr>
      <t>mit</t>
    </r>
    <r>
      <rPr>
        <sz val="8"/>
        <rFont val="BundesSans Office"/>
        <family val="2"/>
      </rPr>
      <t xml:space="preserve"> Dorfentwicklungsplanung</t>
    </r>
  </si>
  <si>
    <t>Sicherung und Weiterentwicklung  dorfgemäßer Gemeinschafts-einrichtungen</t>
  </si>
  <si>
    <t>Maßnahmen der Integrierten Ländlichen Entwicklung 2023</t>
  </si>
  <si>
    <t>Tabellennummer 0105065</t>
  </si>
  <si>
    <t>Dorferneuerung und -entwicklung zur Erhaltung und Gestaltung des dörflichen Charakters - Dörfer mit vorhandenen ILEK</t>
  </si>
  <si>
    <t>Dorferneuerung und -entwicklung zur Erhaltung und Gestaltung des dörflichen Charakters - Maßnahmen in Dörfern mit vorhandenem ILEK</t>
  </si>
  <si>
    <t xml:space="preserve">Dorferneuerung und -entwicklung zur Erhaltung und Gestaltung des dörflichen Charakters - Maßnahmen außerhalb eines ILEK mit Beschreibung der Verbesserung der Lebensqualität unter besonderer Berücksichtigung und Reduzierung der Flächeninanspruchnahme </t>
  </si>
  <si>
    <t>Maßnahmen land- und forstwirtschaftlicher Betriebe zur Umnutzung ihrer Bausubstanz</t>
  </si>
  <si>
    <t xml:space="preserve">D </t>
  </si>
  <si>
    <t xml:space="preserve">Anmerkung: Doppelerfassung zwischen Tabelle "Maßnahmen der Integrierten Ländlichen Entwicklung - außerhalb von Flurbereinigungsverfahren" und Tabelle "Maßnahmen der Integrierten Ländlichen Entwicklung" möglich. </t>
  </si>
  <si>
    <t>Dorferneuerungs- und -entwicklungsmaßnahmen insgesamt</t>
  </si>
  <si>
    <r>
      <t xml:space="preserve">Dorferneuerungs- und -entwicklungsmaßnahmen </t>
    </r>
    <r>
      <rPr>
        <b/>
        <sz val="8"/>
        <rFont val="BundesSans Office"/>
        <family val="2"/>
      </rPr>
      <t>ohne</t>
    </r>
    <r>
      <rPr>
        <sz val="8"/>
        <rFont val="BundesSans Office"/>
        <family val="2"/>
      </rPr>
      <t xml:space="preserve"> Dorfentwicklungs-planung</t>
    </r>
  </si>
  <si>
    <r>
      <rPr>
        <sz val="8"/>
        <rFont val="BundesSans Office"/>
        <family val="2"/>
      </rPr>
      <t xml:space="preserve">Dorferneuerungs- und -entwicklungsmaßnahmen </t>
    </r>
    <r>
      <rPr>
        <b/>
        <sz val="8"/>
        <rFont val="BundesSans Office"/>
        <family val="2"/>
      </rPr>
      <t>mit</t>
    </r>
    <r>
      <rPr>
        <sz val="8"/>
        <rFont val="BundesSans Office"/>
        <family val="2"/>
      </rPr>
      <t xml:space="preserve"> Dorfentwicklungs-planung</t>
    </r>
  </si>
  <si>
    <t>Dörfer mit Dorferneuerungs- und -entwicklungsmaßnahmen insgesamt</t>
  </si>
  <si>
    <r>
      <rPr>
        <sz val="8"/>
        <rFont val="BundesSans Office"/>
        <family val="2"/>
      </rPr>
      <t xml:space="preserve">Dörfer mit Dorferneuerungs- und -entwicklungsmaßnahmen </t>
    </r>
    <r>
      <rPr>
        <b/>
        <sz val="8"/>
        <rFont val="BundesSans Office"/>
        <family val="2"/>
      </rPr>
      <t>ohne</t>
    </r>
    <r>
      <rPr>
        <sz val="8"/>
        <rFont val="BundesSans Office"/>
        <family val="2"/>
      </rPr>
      <t xml:space="preserve"> Dorfentwicklungs-planung</t>
    </r>
  </si>
  <si>
    <r>
      <rPr>
        <sz val="8"/>
        <rFont val="BundesSans Office"/>
        <family val="2"/>
      </rPr>
      <t xml:space="preserve">Dörfer mit Dorferneuerungs- und -entwicklungsmaßnahmen </t>
    </r>
    <r>
      <rPr>
        <b/>
        <sz val="8"/>
        <rFont val="BundesSans Office"/>
        <family val="2"/>
      </rPr>
      <t>mit</t>
    </r>
    <r>
      <rPr>
        <sz val="8"/>
        <rFont val="BundesSans Office"/>
        <family val="2"/>
      </rPr>
      <t xml:space="preserve"> Dorfentwicklungs-planung</t>
    </r>
  </si>
  <si>
    <t>Sicherung und Weiterentwicklung dorfgemäßer Gemeinschaftseinrichtungen</t>
  </si>
  <si>
    <t>Dem ländlichen Charakter angepasste Infrastrukturmaßnahmen 2023</t>
  </si>
  <si>
    <t>Tabellennummer 0105090</t>
  </si>
  <si>
    <t>Land/Einheit</t>
  </si>
  <si>
    <t>Land- und forstwirtschaftlicher Wegebau</t>
  </si>
  <si>
    <t>Wegebau zu touristischen Zwecken</t>
  </si>
  <si>
    <t>Sonstiges (Schutzhütten, Bootsanlegestellen, einschließlich sonstiger privater Maßnahmen)</t>
  </si>
  <si>
    <t>km</t>
  </si>
  <si>
    <t>Neuordnung des ländlichen Grundbesitzes und Gestaltung des ländlichen Raums 2023</t>
  </si>
  <si>
    <t>Verfahren gemäß Flurbereinigungsgesetz (FlurbG)</t>
  </si>
  <si>
    <t>Tabellennummer 0105160</t>
  </si>
  <si>
    <t>Verfahren nach § 1 FlurbG in Verbindung mit § 37 FlurbG, sogenannte Regelflurbereinigungsverfahren</t>
  </si>
  <si>
    <t>Angeordnete
Verfahren</t>
  </si>
  <si>
    <t>Eingestellte und durch
Schlussfeststellung 
abgeschlossene Verfahren</t>
  </si>
  <si>
    <t>Am Jahresschluss
anhängige Verfahren</t>
  </si>
  <si>
    <t>ha</t>
  </si>
  <si>
    <t>NI</t>
  </si>
  <si>
    <t>NW</t>
  </si>
  <si>
    <t xml:space="preserve"> - </t>
  </si>
  <si>
    <t>Vereinfachte Flurbereinigungsverfahren nach § 86 FlurbG</t>
  </si>
  <si>
    <t>Verfahren der Unternehmensflurbereinigung nach § 87 und § 90 FlurbG</t>
  </si>
  <si>
    <t>Beschleunigte Zusammenlegungsverfahren nach § 91 FlurbG</t>
  </si>
  <si>
    <t>Freiwilliger Landtausch § 103 a FlurbG</t>
  </si>
  <si>
    <t>Anzahl durchgeführter Verfahren</t>
  </si>
  <si>
    <t>ha durchgeführter Verfahren</t>
  </si>
  <si>
    <t>Tauschpartner</t>
  </si>
  <si>
    <t>Anzahl getauschter Besitzstücke (im Berichtsjahr)</t>
  </si>
  <si>
    <t>ha getauschter Besitzstücke (im Berichtsjahr)</t>
  </si>
  <si>
    <t>Anmerkung: Rundungsdifferenzen möglich.</t>
  </si>
  <si>
    <t>Bodenordnungsverfahren zur Feststellung und Neuordnung der Eigentumsverhältnisse gemäß Landwirtschaftsanpassungsgesetz (LwAnpG) nach Verfahrensarten 2023</t>
  </si>
  <si>
    <t>Tabellennummer 0105190</t>
  </si>
  <si>
    <t>Freiwilliger Landtausch nach § 54 LwAnpG</t>
  </si>
  <si>
    <t>Durchgeführte
Verfahren</t>
  </si>
  <si>
    <t>Tausch-partner</t>
  </si>
  <si>
    <t>Getauschte 
Besitzstücke</t>
  </si>
  <si>
    <t>Bodenordnungsverfahren nach § 56 LwAnpG</t>
  </si>
  <si>
    <t>Eingeleitete Verfahren
nach § 56 LwAnpG</t>
  </si>
  <si>
    <t>Eingestellte und durch Schlussfeststellung
abgeschlossene
Verfahren</t>
  </si>
  <si>
    <t>Zusammenführung von Boden- und Gebäudeeigentum nach § 64 LwAnpG</t>
  </si>
  <si>
    <t xml:space="preserve">Eingeleitete Verfahren
</t>
  </si>
  <si>
    <t>Gebäude</t>
  </si>
  <si>
    <t>Grundstücke</t>
  </si>
  <si>
    <t>Anmerkung: Nur reine Verfahrensarten nach § 64 LwAnpG.</t>
  </si>
  <si>
    <t>Verbesserung der Agrarstruktur - Freiwilliger Nutzungstausch</t>
  </si>
  <si>
    <t>Tabellennummer 0105230</t>
  </si>
  <si>
    <t>Durchgeführte Verfahren</t>
  </si>
  <si>
    <t>Anzahl getauschter Besitzstücke</t>
  </si>
  <si>
    <t>ha getauschter Besitzstücke</t>
  </si>
  <si>
    <t>Infrastrukturmaßnahmen im Rahmen der Bodenordnung 2023</t>
  </si>
  <si>
    <t>Nach dem Flurbereinigungsgesetz (FlurbG) und dem Landwirtschaftsanpassungsgesetz (LwAnpG) hergestellte oder beseitigte ländliche Wege, Gewässer und Bodenstruktur</t>
  </si>
  <si>
    <t>Tabellennummer 0105260</t>
  </si>
  <si>
    <t>Ländliche Wege</t>
  </si>
  <si>
    <t>Gewässer</t>
  </si>
  <si>
    <t>Insgesamt 
angelegt</t>
  </si>
  <si>
    <r>
      <t xml:space="preserve">davon
befestigt </t>
    </r>
    <r>
      <rPr>
        <b/>
        <vertAlign val="superscript"/>
        <sz val="8"/>
        <rFont val="BundesSans Office"/>
        <family val="2"/>
      </rPr>
      <t>1)</t>
    </r>
  </si>
  <si>
    <t>davon
unbefestigt</t>
  </si>
  <si>
    <t>Insgesamt
beseitigt</t>
  </si>
  <si>
    <r>
      <t xml:space="preserve">angelegte Gräben </t>
    </r>
    <r>
      <rPr>
        <b/>
        <vertAlign val="superscript"/>
        <sz val="8"/>
        <rFont val="BundesSans Office"/>
        <family val="2"/>
      </rPr>
      <t>2)</t>
    </r>
  </si>
  <si>
    <r>
      <t xml:space="preserve">beseitigte Gräben </t>
    </r>
    <r>
      <rPr>
        <b/>
        <vertAlign val="superscript"/>
        <sz val="8"/>
        <rFont val="BundesSans Office"/>
        <family val="2"/>
      </rPr>
      <t>2)</t>
    </r>
  </si>
  <si>
    <t>Renatu-rierung von Fließ-
gewässern</t>
  </si>
  <si>
    <t>Seen, Teiche, Weiher, Rückhalte-becken u.a.
flächenhafte Gewässer</t>
  </si>
  <si>
    <r>
      <t xml:space="preserve">Maßnahmen zur Beseitigung
bodenstruktureller Nachteile </t>
    </r>
    <r>
      <rPr>
        <b/>
        <vertAlign val="superscript"/>
        <sz val="8"/>
        <rFont val="BundesSans Office"/>
        <family val="2"/>
      </rPr>
      <t>3)</t>
    </r>
  </si>
  <si>
    <r>
      <t xml:space="preserve">1,1 </t>
    </r>
    <r>
      <rPr>
        <b/>
        <vertAlign val="superscript"/>
        <sz val="8"/>
        <rFont val="BundesSans Office"/>
        <family val="2"/>
      </rPr>
      <t>4)</t>
    </r>
  </si>
  <si>
    <r>
      <t xml:space="preserve">1,7 </t>
    </r>
    <r>
      <rPr>
        <b/>
        <vertAlign val="superscript"/>
        <sz val="8"/>
        <rFont val="BundesSans Office"/>
        <family val="2"/>
      </rPr>
      <t>4)</t>
    </r>
  </si>
  <si>
    <t>1) Bitumen, Zement u.a., aber auch Pflaster (geschlossene Fahrbahndecke).</t>
  </si>
  <si>
    <t>2) Ohne Wegeseitengräben.</t>
  </si>
  <si>
    <t xml:space="preserve">3) Mechanische Arbeiten zur Brechung von Ortstein, Ocker, Bleich- oder sonstigen Störhorizonten. </t>
  </si>
  <si>
    <t>4) Ohne Baden-Württenberg (BW).</t>
  </si>
  <si>
    <t>Maßnahmen zur Erhaltung und Verbesserung des Natur-, Landschafts- und Bodenschutzes 2023</t>
  </si>
  <si>
    <t>Tabellennummer 0105290</t>
  </si>
  <si>
    <t>Linienhafte Maßnahmen</t>
  </si>
  <si>
    <t>Flächenhafte Maßnahmen</t>
  </si>
  <si>
    <t>hergestellte Windschutzstreifen, Baumreihen, Eingrünungen, Begleitpflanzungen an Wegen und Gewässern u.ä.</t>
  </si>
  <si>
    <t>beseitigte Windschutzstreifen, Baumreihen, Eingrünungen, Begleitpflanzungen an Wegen und Gewässern u.ä.</t>
  </si>
  <si>
    <r>
      <t>hergestellte Feldraine, Steinriegel, Hangstufen (Terassen), Bodenwälle, Rand- und Saumstreifen, Böschungen u.ä.</t>
    </r>
    <r>
      <rPr>
        <b/>
        <vertAlign val="superscript"/>
        <sz val="8"/>
        <rFont val="BundesSans Office"/>
        <family val="2"/>
      </rPr>
      <t xml:space="preserve"> 1)</t>
    </r>
  </si>
  <si>
    <r>
      <t>beseitigte Feldraine, Steinriegel, Hangstufen (Terassen), Bodenwälle, Rand- und Saumstreifen, Böschungen u.ä.</t>
    </r>
    <r>
      <rPr>
        <b/>
        <vertAlign val="superscript"/>
        <sz val="8"/>
        <rFont val="BundesSans Office"/>
        <family val="2"/>
      </rPr>
      <t xml:space="preserve"> 1)</t>
    </r>
  </si>
  <si>
    <t>hergestellte Gehölzgruppen, Feldgehölze (ohne Aufforstungen), Vogelschutzgehölze, Baumgruppen u.ä.</t>
  </si>
  <si>
    <t>beseitigte Gehölzgruppen, Feldgehölze (ohne Aufforstungen), Vogelschutzgehölze, Baumgruppen u.ä.</t>
  </si>
  <si>
    <t>hergestellte sonstige ökologisch wertvolle Flächen (Feuchtflächen, Trockenrasen), Felsen, geomorphologische Strukturen, Quellen, Einzelschöpfungen der Natur, Abbauflächen u.ä.</t>
  </si>
  <si>
    <t>beseitigte sonstige ökologisch wertvolle Flächen (Feuchtflächen, Trockenrasen), Felsen, geomorphologische Strukturen, Quellen, Einzelschöpfungen der Natur, Abbauflächen u.ä.</t>
  </si>
  <si>
    <r>
      <t xml:space="preserve">Mitwirkung </t>
    </r>
    <r>
      <rPr>
        <vertAlign val="superscript"/>
        <sz val="8"/>
        <rFont val="BundesSans Office"/>
        <family val="2"/>
      </rPr>
      <t>2)</t>
    </r>
    <r>
      <rPr>
        <sz val="8"/>
        <rFont val="BundesSans Office"/>
        <family val="2"/>
      </rPr>
      <t xml:space="preserve"> bei der Sicherung erhaltungswürdiger Gebiete </t>
    </r>
    <r>
      <rPr>
        <b/>
        <vertAlign val="superscript"/>
        <sz val="8"/>
        <rFont val="BundesSans Office"/>
        <family val="2"/>
      </rPr>
      <t>3)</t>
    </r>
  </si>
  <si>
    <t>_</t>
  </si>
  <si>
    <r>
      <t xml:space="preserve">2,352 </t>
    </r>
    <r>
      <rPr>
        <b/>
        <vertAlign val="superscript"/>
        <sz val="8"/>
        <rFont val="BundesSans Office"/>
        <family val="2"/>
      </rPr>
      <t>4)</t>
    </r>
  </si>
  <si>
    <r>
      <t xml:space="preserve">0 </t>
    </r>
    <r>
      <rPr>
        <b/>
        <vertAlign val="superscript"/>
        <sz val="8"/>
        <rFont val="BundesSans Office"/>
        <family val="2"/>
      </rPr>
      <t>4)</t>
    </r>
  </si>
  <si>
    <r>
      <t xml:space="preserve">61,3741 </t>
    </r>
    <r>
      <rPr>
        <b/>
        <vertAlign val="superscript"/>
        <sz val="8"/>
        <rFont val="BundesSans Office"/>
        <family val="2"/>
      </rPr>
      <t>5)</t>
    </r>
  </si>
  <si>
    <r>
      <t xml:space="preserve">16 </t>
    </r>
    <r>
      <rPr>
        <b/>
        <vertAlign val="superscript"/>
        <sz val="8"/>
        <rFont val="BundesSans Office"/>
        <family val="2"/>
      </rPr>
      <t>4)</t>
    </r>
  </si>
  <si>
    <r>
      <t xml:space="preserve">1432,04 </t>
    </r>
    <r>
      <rPr>
        <b/>
        <vertAlign val="superscript"/>
        <sz val="8"/>
        <rFont val="BundesSans Office"/>
        <family val="2"/>
      </rPr>
      <t>4)</t>
    </r>
  </si>
  <si>
    <r>
      <t xml:space="preserve">1 </t>
    </r>
    <r>
      <rPr>
        <b/>
        <vertAlign val="superscript"/>
        <sz val="8"/>
        <rFont val="BundesSans Office"/>
        <family val="2"/>
      </rPr>
      <t>4)</t>
    </r>
  </si>
  <si>
    <r>
      <t xml:space="preserve">0,027 </t>
    </r>
    <r>
      <rPr>
        <b/>
        <vertAlign val="superscript"/>
        <sz val="8"/>
        <rFont val="BundesSans Office"/>
        <family val="2"/>
      </rPr>
      <t>4)</t>
    </r>
  </si>
  <si>
    <t>1) Ohne Randstreifen in Länge der ländlichen Wege sowie ohne unbefestigte Wege.</t>
  </si>
  <si>
    <t>2) Die Mitwirkung wird in der Regel darin bestehen, dass Eigentum und Unterhaltung einem geeigneten Träger übertragen oder Nutzungsregelungen getroffen werden.</t>
  </si>
  <si>
    <t>3) Naturschutz- und Landschaftsschutzgebiete, National- und Naturparks, Naturdenkmäler und geschützte Landschaftsbestandteile (§ 12 BNatSchG) sowie nicht geschützte Gebiete oder Objekte einschließlich Bau-, Kultur- und Bodendenkmäler.</t>
  </si>
  <si>
    <t>4)  Ohne Baden-Württemberg (BW).</t>
  </si>
  <si>
    <t>5) Ohne Nordrhein-Westfalen (NW).</t>
  </si>
  <si>
    <r>
      <t xml:space="preserve">Teilindex für Erzeugnisse des Nahrungs- und Genussmittelgewerbes
</t>
    </r>
    <r>
      <rPr>
        <sz val="9"/>
        <rFont val="BundesSans Office"/>
        <family val="2"/>
      </rPr>
      <t>aus dem Index der Erzeugerpreise gewerblicher Produkte (Inlandsabsatz)</t>
    </r>
    <r>
      <rPr>
        <vertAlign val="superscript"/>
        <sz val="9"/>
        <rFont val="BundesSans Office"/>
        <family val="2"/>
      </rPr>
      <t>1)</t>
    </r>
  </si>
  <si>
    <t>2021 = 100</t>
  </si>
  <si>
    <t>Tabellenummer: 0302030</t>
  </si>
  <si>
    <t>Ge-
wichts-
anteil
 o/oo</t>
  </si>
  <si>
    <t>Dez</t>
  </si>
  <si>
    <t xml:space="preserve">  ±% gegen Vorjahr</t>
  </si>
  <si>
    <t>±%
g. Vor-
monat</t>
  </si>
  <si>
    <t>Gewerbliche Erzeugnisse insgesamt</t>
  </si>
  <si>
    <t>ohne Energie</t>
  </si>
  <si>
    <t>Tabakerzeugnisse</t>
  </si>
  <si>
    <t>Nahrungs- u. Futtermittel, Getränke</t>
  </si>
  <si>
    <t>Mahl- u. Schälmühlenerzeugn.</t>
  </si>
  <si>
    <t>Teigwaren</t>
  </si>
  <si>
    <t>Stärke u. Stärkeerzeugnisse</t>
  </si>
  <si>
    <t xml:space="preserve">Backwaren </t>
  </si>
  <si>
    <t>Zucker</t>
  </si>
  <si>
    <t>Verarbeitetes Obst u. Gemüse, a.n.g.</t>
  </si>
  <si>
    <t>Süßwaren</t>
  </si>
  <si>
    <t>Öle und Fette</t>
  </si>
  <si>
    <t>Pflanzliche Öle, nicht behandelt</t>
  </si>
  <si>
    <t>Margarine u.ä. Nahrungsfette</t>
  </si>
  <si>
    <t>Verarb. Kartoffeln u. -erzeugnisse</t>
  </si>
  <si>
    <t>Milch  u. Milcherzeugnisse</t>
  </si>
  <si>
    <t xml:space="preserve">      davon Flüssige Milch und flüssiger Rahm, verarbeitet</t>
  </si>
  <si>
    <t xml:space="preserve">      davon Butter u.a. Fettstoffe aus Milch</t>
  </si>
  <si>
    <t xml:space="preserve">      davon Käse und Quark</t>
  </si>
  <si>
    <t xml:space="preserve">      davon And. Milch u. -erzeugnisse</t>
  </si>
  <si>
    <t xml:space="preserve">      davon Speiseeis</t>
  </si>
  <si>
    <t>Fleisch u. Fleischerzeugnisse</t>
  </si>
  <si>
    <t xml:space="preserve">      davon Rindfleisch, frisch o. gekühlt</t>
  </si>
  <si>
    <t xml:space="preserve">      davon Schweinefleisch, fr. o. gek.</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</si>
  <si>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</si>
  <si>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</si>
  <si>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</si>
  <si>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</si>
  <si>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</si>
  <si>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</si>
  <si>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</si>
  <si>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</si>
  <si>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</si>
  <si>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</si>
  <si>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</si>
  <si>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</si>
  <si>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</si>
  <si>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BMEL (723)</t>
  </si>
  <si>
    <r>
      <t xml:space="preserve">Preismesszahlen für verschiedene Energiearten
</t>
    </r>
    <r>
      <rPr>
        <sz val="10"/>
        <rFont val="BundesSans Office"/>
        <family val="2"/>
      </rPr>
      <t>aus dem Index der Erzeugerpreise gewerblicher Produkte (Inlandsabsatz)</t>
    </r>
    <r>
      <rPr>
        <vertAlign val="superscript"/>
        <sz val="10"/>
        <rFont val="BundesSans Office"/>
        <family val="2"/>
      </rPr>
      <t>1)</t>
    </r>
  </si>
  <si>
    <t>2015 = 100</t>
  </si>
  <si>
    <t>Tabellennummer: 0302060</t>
  </si>
  <si>
    <t>Ge-wichts-anteil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</si>
  <si>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</si>
  <si>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</si>
  <si>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</si>
  <si>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</si>
  <si>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</si>
  <si>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</si>
  <si>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</si>
  <si>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</si>
  <si>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</si>
  <si>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</si>
  <si>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</si>
  <si>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</si>
  <si>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</si>
  <si>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</si>
  <si>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</si>
  <si>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</si>
  <si>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</si>
  <si>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</si>
  <si>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</si>
  <si>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Euro-Referenzkurse des Europäischen Systems der Zentralbanken (ESZB)</t>
  </si>
  <si>
    <t>Tabellenummer: 0304030</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</si>
  <si>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</si>
  <si>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</si>
  <si>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</si>
  <si>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</si>
  <si>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</si>
  <si>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</si>
  <si>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</si>
  <si>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</si>
  <si>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</si>
  <si>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</si>
  <si>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</si>
  <si>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</si>
  <si>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</si>
  <si>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</si>
  <si>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</si>
  <si>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</si>
  <si>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</si>
  <si>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</si>
  <si>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</si>
  <si>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</si>
  <si>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</si>
  <si>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</si>
  <si>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</si>
  <si>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Quelle: Deutsche Bundesbank, BMEL (723)</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</si>
  <si>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</si>
  <si>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</si>
  <si>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</si>
  <si>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</si>
  <si>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</si>
  <si>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</si>
  <si>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</si>
  <si>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</si>
  <si>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</si>
  <si>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</si>
  <si>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</si>
  <si>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</si>
  <si>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</si>
  <si>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</si>
  <si>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</si>
  <si>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</si>
  <si>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</si>
  <si>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</si>
  <si>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</si>
  <si>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</si>
  <si>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</si>
  <si>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</si>
  <si>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</si>
  <si>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</si>
  <si>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</si>
  <si>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</si>
  <si>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</si>
  <si>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</si>
  <si>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</si>
  <si>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</si>
  <si>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</si>
  <si>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</si>
  <si>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</si>
  <si>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</si>
  <si>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</si>
  <si>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</si>
  <si>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</si>
  <si>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r>
      <t>Index der Erzeugerpreise der Produkte des Holzeinschlags aus den Staatsforsten</t>
    </r>
    <r>
      <rPr>
        <b/>
        <vertAlign val="superscript"/>
        <sz val="10"/>
        <rFont val="BundesSans Office"/>
        <family val="2"/>
      </rPr>
      <t>1)
Deutschland</t>
    </r>
  </si>
  <si>
    <t>Tabellennummer: 0505030</t>
  </si>
  <si>
    <t>Forstwirtschaftliches
Produkt</t>
  </si>
  <si>
    <t>±% gegen Vorjahr</t>
  </si>
  <si>
    <t>Rohholz insgesamt</t>
  </si>
  <si>
    <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</si>
  <si>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</si>
  <si>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</si>
  <si>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</si>
  <si>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</si>
  <si>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</si>
  <si>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</si>
  <si>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</si>
  <si>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</si>
  <si>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</si>
  <si>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</si>
  <si>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</si>
  <si>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</si>
  <si>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</si>
  <si>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</si>
  <si>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</si>
  <si>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</si>
  <si>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</si>
  <si>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</si>
  <si>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</si>
  <si>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</si>
  <si>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</si>
  <si>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</si>
  <si>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</si>
  <si>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</si>
  <si>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</si>
  <si>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</si>
  <si>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</si>
  <si>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</si>
  <si>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</si>
  <si>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</si>
  <si>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</si>
  <si>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</si>
  <si>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</si>
  <si>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</si>
  <si>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</si>
  <si>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6"/>
        <rFont val="BundesSans Office"/>
        <family val="2"/>
      </rPr>
      <t>2)</t>
    </r>
  </si>
  <si>
    <t xml:space="preserve"> Energieholz</t>
  </si>
  <si>
    <t>Nachrichtlich:</t>
  </si>
  <si>
    <r>
      <t xml:space="preserve">Holzprodukte zur Energieerzeugung </t>
    </r>
    <r>
      <rPr>
        <vertAlign val="superscript"/>
        <sz val="6"/>
        <rFont val="BundesSans Office"/>
        <family val="2"/>
      </rPr>
      <t>3)</t>
    </r>
  </si>
  <si>
    <r>
      <t xml:space="preserve">  Holz in Form von Plättchen u.a.</t>
    </r>
    <r>
      <rPr>
        <vertAlign val="superscript"/>
        <sz val="6"/>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</si>
  <si>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</si>
  <si>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</si>
  <si>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</si>
  <si>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</si>
  <si>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</si>
  <si>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</si>
  <si>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BMEL (723)</t>
  </si>
  <si>
    <t>Preise</t>
  </si>
  <si>
    <t>Index der Erzeugerpreise der Produkte des Holzeinschlags aus den Staatsforsten (Nr. 0505030)</t>
  </si>
  <si>
    <t>Gewerbliche Preise und Verbraucherpreise</t>
  </si>
  <si>
    <t>Teilindex für Erzeugnisse des Nahrungs- und Genussmittelgewerbes (Nr. 0302030)</t>
  </si>
  <si>
    <t>Preismesszahlen für verschiedene Energiearten (Nr. 0302060)</t>
  </si>
  <si>
    <t>Devisenkurse</t>
  </si>
  <si>
    <t>Euro-Referenzkurse des Europäischen Systems der Zentralbanken (ESZB) (Nr. 0304030)</t>
  </si>
  <si>
    <t>Integrierte Ländliche Entwicklung</t>
  </si>
  <si>
    <t>Investive Maßnahmen der Integrierten Ländlichen Entwicklung - Innerhalb und außerhalb von Flurbereinigungsverfahren (Nr. 0105060)</t>
  </si>
  <si>
    <t>Investive Maßnahmen der Integrierten Ländlichen Entwicklung - Außerhalb von Flurbereinigungsverfahren (Nr. 0105061)</t>
  </si>
  <si>
    <t>Investive Maßnahmen der Integrierten Ländlichen Entwicklung - Innerhalb von Flurbereinigungsverfahren (Nr. 0105062)</t>
  </si>
  <si>
    <t>Maßnahmen der Intergrierten Ländlichen Entwicklung (Nr. 0105065)</t>
  </si>
  <si>
    <t>Dem ländlichen Charakter angepasste Infrastrukturmaßnahmen zum Landschaftsschutz (Nr. 0105090)</t>
  </si>
  <si>
    <t>Neuordnung des ländlichen Grundbesitzes und Gestaltung des ländlichen Raums (Nr. 0105160)</t>
  </si>
  <si>
    <t>Bodenordnungsverfahren zur Feststellung und Neuordung der Eigentumsverhältnisse gemäß Landwirtschaftsanpassungsgesetz (LwAnpG) nach Verfahrensarten (Nr. 0105190)</t>
  </si>
  <si>
    <t>Verbesserung der Agrarstruktur -  Freiwilliger Nutzungstausch (Nr. 0105230)</t>
  </si>
  <si>
    <t>Infrastrukturmaßnahmen im Rahmen der Bodenordnung (Nr. 0105260)</t>
  </si>
  <si>
    <t>Maßnahmen zur Erhaltung und Verbesserung des Natur-, Landschafts- und Bodenschutzes (Nr. 0105290)</t>
  </si>
  <si>
    <t>Tabelle: 0117130</t>
  </si>
  <si>
    <t>Jungschweine unter 50 kg</t>
  </si>
  <si>
    <t>Mastschweine einschleißlich ausgemerzter Zuchtschweine</t>
  </si>
  <si>
    <t>Zuchtschweine (50 kg und mehr Lebendgewicht)</t>
  </si>
  <si>
    <t>Eber zur Zucht</t>
  </si>
  <si>
    <t>110 kg und mehr</t>
  </si>
  <si>
    <t>trächtig</t>
  </si>
  <si>
    <t>nicht trächtig</t>
  </si>
  <si>
    <t>Lebendgewicht</t>
  </si>
  <si>
    <t>Jungsauen</t>
  </si>
  <si>
    <t>andere Sauen</t>
  </si>
  <si>
    <t>Mastschweine einschleißlich ausgemerzter Zuchtschweine zusammen</t>
  </si>
  <si>
    <t>Mastschweine einschleißlich ausgemerzter Zuchtschweine 50 bis unter 80 kg Lebendgewicht</t>
  </si>
  <si>
    <t>Mastschweine einschleißlich ausgemerzter Zuchtschweine 80 bis unter 110 kg Lebendgewicht</t>
  </si>
  <si>
    <t>Mastschweine einschleißlich ausgemerzter Zuchtschweine 110 kg und mehr Lebendgewicht</t>
  </si>
  <si>
    <t>Zuchtschweine (50 kg und mehr Lebendgewicht) Zuchtsauen zusammen</t>
  </si>
  <si>
    <t>Zuchtschweine (50 kg und mehr Lebendgewicht) Zuchtsauen trächtig Jungsauen</t>
  </si>
  <si>
    <t>Zuchtschweine (50 kg und mehr Lebendgewicht) Zuchtsauen trächtig andere Sauen</t>
  </si>
  <si>
    <t>Zuchtschweine (50 kg und mehr Lebendgewicht) Zuchtsauen trächtig zusammen</t>
  </si>
  <si>
    <t>Zuchtschweine (50 kg und mehr Lebendgewicht) Zuchtsauen nicht trächtig Jungsauen</t>
  </si>
  <si>
    <t>Zuchtschweine (50 kg und mehr Lebendgewicht) Zuchtsauen nicht trächtig andere Sauen</t>
  </si>
  <si>
    <t>Zuchtschweine (50 kg und mehr Lebendgewicht) Zuchtsauen nicht trächtig zusammen</t>
  </si>
  <si>
    <t>Zuchtschweine (50 kg und mehr Lebendgewicht) Eber zur Zucht</t>
  </si>
  <si>
    <t>geg. Vorerh. ± %</t>
  </si>
  <si>
    <t xml:space="preserve">Schleswig- Holstein </t>
  </si>
  <si>
    <t>Anmerkung: In den Zusammenpositionen kann es aufgrund der repräsentativen Erhebung zu Rundungsdifferenzen kommen.</t>
  </si>
  <si>
    <t>Quelle: Statistisches Bundesamt abgerufen aus Gesesis-Online 41313-0001 und 41313-0010 (Abgerufen am 25.02.2025)</t>
  </si>
  <si>
    <r>
      <t>Viehbestände - Schafe</t>
    </r>
    <r>
      <rPr>
        <b/>
        <vertAlign val="superscript"/>
        <sz val="12"/>
        <rFont val="BundesSans Office"/>
        <family val="2"/>
      </rPr>
      <t>1)</t>
    </r>
  </si>
  <si>
    <t>Tabellennummer: 0117260</t>
  </si>
  <si>
    <t>1 Jahr und älter</t>
  </si>
  <si>
    <t>Schafe unter 1 Jahr</t>
  </si>
  <si>
    <r>
      <t>andere Schafe</t>
    </r>
    <r>
      <rPr>
        <b/>
        <vertAlign val="superscript"/>
        <sz val="8"/>
        <rFont val="BundesSans Office"/>
        <family val="2"/>
      </rPr>
      <t xml:space="preserve"> 2)</t>
    </r>
  </si>
  <si>
    <t>1 Jahr und älter weibliche Schafe zur Zucht einschließlich gedeckter Jungschafe zusammen</t>
  </si>
  <si>
    <t>1 Jahr und älter weibliche Schafe zur Zucht einschließlich gedeckter Jungschafe Milchschafe</t>
  </si>
  <si>
    <t>1 Jahr und älter weibliche Schafe zur Zucht einschließlich gedeckter Jungschafe andere Mutterschafe</t>
  </si>
  <si>
    <t>1 Jahr und älter andere Schafe 2)</t>
  </si>
  <si>
    <t>1 Jahr und älter Schafe insgesamt</t>
  </si>
  <si>
    <t>Deutschland (ohne Stadtstaaten)</t>
  </si>
  <si>
    <t>1) Ohne Stadtstaaten. - 2) Schafböcke zur Zucht, Hammel und sonstige Schafe.</t>
  </si>
  <si>
    <t>Quelle: Statistisches Bundesamt abgerufen aus Gesesis-Online 41314-0001 und 41314-0010 (Abgerufen am 25.02.2025)</t>
  </si>
  <si>
    <t>Viehbestände - Schweine</t>
  </si>
  <si>
    <t>Viehbestände - Schweine (Nr. 0117130)</t>
  </si>
  <si>
    <t>Viehbestände - Schafe (Nr. 0117260)</t>
  </si>
  <si>
    <t>Aus Gründen der besseren Übersichtlichkeit stehen vor den Tabelle erneut die Spaltenkopfbezeichungen. Wiederholende Bezeichungen werde hier mithilft der Funktion "Auswahl zentrieren" zusammengeführt.</t>
  </si>
  <si>
    <t>Stand 24.02.2025</t>
  </si>
  <si>
    <t>Tabellennummer: 0117090</t>
  </si>
  <si>
    <t>Rinder
insgesamt</t>
  </si>
  <si>
    <t>Kälber und Jungrinder</t>
  </si>
  <si>
    <t>Rinder 2 Jahre und älter</t>
  </si>
  <si>
    <t>Jungrinder von mehr als 8 Monate
 bis einschl. 1 Jahr</t>
  </si>
  <si>
    <r>
      <t xml:space="preserve">Kälber und Jungrinder zum Schlachten </t>
    </r>
    <r>
      <rPr>
        <vertAlign val="superscript"/>
        <sz val="10"/>
        <color theme="1"/>
        <rFont val="BundesSans Office"/>
        <family val="2"/>
      </rPr>
      <t>1)</t>
    </r>
  </si>
  <si>
    <t>weiblich (nicht abgekalbt)</t>
  </si>
  <si>
    <t>weiblich nicht gekalbt</t>
  </si>
  <si>
    <r>
      <t>Milchkühe</t>
    </r>
    <r>
      <rPr>
        <vertAlign val="superscript"/>
        <sz val="10"/>
        <color rgb="FFFF0000"/>
        <rFont val="BundesSans Office"/>
        <family val="2"/>
      </rPr>
      <t>3)</t>
    </r>
  </si>
  <si>
    <r>
      <t>sonstige Kühe</t>
    </r>
    <r>
      <rPr>
        <vertAlign val="superscript"/>
        <sz val="10"/>
        <color theme="1"/>
        <rFont val="BundesSans Office"/>
        <family val="2"/>
      </rPr>
      <t>2,</t>
    </r>
    <r>
      <rPr>
        <vertAlign val="superscript"/>
        <sz val="10"/>
        <color rgb="FFFF0000"/>
        <rFont val="BundesSans Office"/>
        <family val="2"/>
      </rPr>
      <t>3</t>
    </r>
    <r>
      <rPr>
        <vertAlign val="superscript"/>
        <sz val="10"/>
        <color theme="1"/>
        <rFont val="BundesSans Office"/>
        <family val="2"/>
      </rPr>
      <t>)</t>
    </r>
  </si>
  <si>
    <r>
      <t>zum Schlachten</t>
    </r>
    <r>
      <rPr>
        <vertAlign val="superscript"/>
        <sz val="10"/>
        <color theme="1"/>
        <rFont val="BundesSans Office"/>
        <family val="2"/>
      </rPr>
      <t>1)</t>
    </r>
  </si>
  <si>
    <r>
      <t xml:space="preserve">Nutz- und Zuchttiere </t>
    </r>
    <r>
      <rPr>
        <vertAlign val="superscript"/>
        <sz val="10"/>
        <color theme="1"/>
        <rFont val="BundesSans Office"/>
        <family val="2"/>
      </rPr>
      <t>1)</t>
    </r>
  </si>
  <si>
    <t xml:space="preserve">Rinder </t>
  </si>
  <si>
    <t>Kälber und Jungrinder Kälber bis einschließlich 8 Monate</t>
  </si>
  <si>
    <t>Kälber und Jungrinder Jungrinder von mehr als 8 Monate
 bis einschl. 1 Jahr männlich</t>
  </si>
  <si>
    <t>Kälber und Jungrinder Jungrinder von mehr als 8 Monate
 bis einschl. 1 Jahr weiblich</t>
  </si>
  <si>
    <t>Kälber und Jungrinder Kälber und Jungrinder zum Schlachten 1)</t>
  </si>
  <si>
    <t>Rinder mehr als 1 bis unter 2 Jahre männlich</t>
  </si>
  <si>
    <t>Rinder mehr als 1 bis unter 2 Jahre weiblich (nicht abgekalbt) zum Schlachten1)</t>
  </si>
  <si>
    <t>Rinder mehr als 1 bis unter 2 Jahre weiblich (nicht abgekalbt) Nutz- und Zuchttiere 1)</t>
  </si>
  <si>
    <t>Rinder 2 Jahre und älter männlich</t>
  </si>
  <si>
    <t>Rinder 2 Jahre und älter weiblich nicht gekalbt zum Schlachten1)</t>
  </si>
  <si>
    <t>Rinder 2 Jahre und älter weiblich nicht gekalbt Nutz- und Zuchttiere 1)</t>
  </si>
  <si>
    <t>Rinder 2 Jahre und älter Milchkühe</t>
  </si>
  <si>
    <t>Rinder 2 Jahre und älter sonstige Kühe2)</t>
  </si>
  <si>
    <t xml:space="preserve">Berlin </t>
  </si>
  <si>
    <t xml:space="preserve">Bremen </t>
  </si>
  <si>
    <t xml:space="preserve">Hamburg </t>
  </si>
  <si>
    <t xml:space="preserve">Hessen </t>
  </si>
  <si>
    <t xml:space="preserve">Niedersachsen </t>
  </si>
  <si>
    <t xml:space="preserve">Schleswig-Holstein </t>
  </si>
  <si>
    <t>Quelle: Statistisches Bundesamt Genesis-Online 41312-0001 und 41312-0010</t>
  </si>
  <si>
    <t xml:space="preserve">Anmerkung: - 1) Berechnet auf Basis der Schlachtungen im Vorjahreszeitraum. -2) Sonstige: Mutter-, Ammen und Mastkühe. -3) Berechnet auf Basis der Produktionsrichtungen der Haltungen. </t>
  </si>
  <si>
    <t>Viehbestände - Rinder</t>
  </si>
  <si>
    <t>Viehbestände - Rinder (Nr. 0117090)</t>
  </si>
  <si>
    <t>Viehbestände - Rinder, Schweine und Schafe (Nr. 0117030)</t>
  </si>
  <si>
    <t>aus Gründen der besseren Übersichtlichkeit stehen vor den Tabellen erneut die Spaltenkopfbezeichungen. Wiederholende Bezeichungen werde hier mithilft der Funktion "Auswahl zentrieren" zusammengeführt.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</si>
</sst>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General_)"/>
    <numFmt numFmtId="165" formatCode="?\ ??0.0"/>
    <numFmt numFmtId="166" formatCode="0.0"/>
    <numFmt numFmtId="167" formatCode="??0.0"/>
    <numFmt numFmtId="168" formatCode="\ \ \ @"/>
    <numFmt numFmtId="169" formatCode="_-* #,##0.00\ _€_-;\-* #,##0.00\ _€_-;_-* &quot;-&quot;??\ _€_-;_-@_-"/>
    <numFmt numFmtId="170" formatCode="0.000"/>
    <numFmt numFmtId="171" formatCode="#\ ###\ ##0_)"/>
    <numFmt numFmtId="172" formatCode="?\ ??0.0;\-\ ?\ ??0.0;\ \ \ \ \ \ @"/>
    <numFmt numFmtId="173" formatCode="#\ ##0_)"/>
    <numFmt numFmtId="174" formatCode="?\ ??0"/>
    <numFmt numFmtId="175" formatCode="?0.00;\-\ ?0.00;\ @"/>
    <numFmt numFmtId="176" formatCode="??0.00"/>
    <numFmt numFmtId="177" formatCode="\ \ @"/>
    <numFmt numFmtId="178" formatCode="??0.0;\-\ ??0.0;\ \ \ \ @"/>
    <numFmt numFmtId="179" formatCode="?\ ??0.0\ ;\-\ ?\ ??0.0;\ \ \ \ \ \ @\ "/>
    <numFmt numFmtId="180" formatCode="??\ ??0"/>
    <numFmt numFmtId="181" formatCode="???\ ??0;\-\ ???\ ??0;\ \ \ \ \ \ \ \ @"/>
    <numFmt numFmtId="182" formatCode="?\ ???\ ??0;\-\ ?\ ???\ ??0;\ \ \ \ \ \ \ \ \ \ @"/>
    <numFmt numFmtId="183" formatCode="\ ?\ ??0.0;\ \-\ ?\ ??0.0;\ \ \ \ \ \ \ \ @"/>
    <numFmt numFmtId="184" formatCode="\ ?\ ??0;\ \-\ ?\ ??0;\ \ \ \ \ \ \ \ @"/>
    <numFmt numFmtId="185" formatCode="???\ ??0;\-\ ???\ ??0;\ \ \ \ \ \ \ \ \ \ @"/>
    <numFmt numFmtId="186" formatCode="???\ ??0;\-\ ???\ ??0;\ \ \ \ \ \ \ \ \ \ \ @"/>
    <numFmt numFmtId="187" formatCode="\+\ ?0.0;\-\ ?0.0;\±\ ?0.0;\ \ \ @"/>
    <numFmt numFmtId="188" formatCode="\ 0.0&quot;   &quot;"/>
    <numFmt numFmtId="189" formatCode="#\ ##0&quot;    &quot;"/>
    <numFmt numFmtId="190" formatCode="#\ ##0.0_)"/>
    <numFmt numFmtId="191" formatCode="#\ ##0.0,_)"/>
    <numFmt numFmtId="192" formatCode="0.0\ \ \ \ "/>
    <numFmt numFmtId="193" formatCode="?0.0"/>
    <numFmt numFmtId="194" formatCode="??\ ??0.0,;\-\ ??\ ??0.0,;\ \ \ \ \ \ \ \ \ \ @"/>
    <numFmt numFmtId="195" formatCode="0_)"/>
    <numFmt numFmtId="196" formatCode="??0;\-\ ??0;\ \ \ @"/>
    <numFmt numFmtId="197" formatCode="?\ ??0.0,"/>
    <numFmt numFmtId="198" formatCode="??\ ??0.0,"/>
    <numFmt numFmtId="199" formatCode="\+\ ??0.0;\ \-\ ??0.0;\ \±\ ??0.0"/>
    <numFmt numFmtId="200" formatCode="???\ ??0"/>
    <numFmt numFmtId="201" formatCode="00000"/>
    <numFmt numFmtId="202" formatCode="??\ ???\ ??0"/>
    <numFmt numFmtId="203" formatCode="\ ?\ ???\ ???\ ??0"/>
    <numFmt numFmtId="204" formatCode="?\ ??0\ 000"/>
    <numFmt numFmtId="205" formatCode="\ \ \+\ ?0.0;\ \ \ \-\ ?0.0;\ \ \±\ ?0.0"/>
    <numFmt numFmtId="206" formatCode="#,##0.0"/>
    <numFmt numFmtId="207" formatCode="0.0%"/>
    <numFmt numFmtId="208" formatCode="??\ ??0.0"/>
    <numFmt numFmtId="209" formatCode="0.00\ \ "/>
    <numFmt numFmtId="210" formatCode="0.0_ ;\-0.0\ "/>
    <numFmt numFmtId="211" formatCode="0.0_____)"/>
    <numFmt numFmtId="212" formatCode="[$-407]d/\ mmmm\ yyyy;@"/>
    <numFmt numFmtId="213" formatCode="?\ ??0.0_)"/>
    <numFmt numFmtId="214" formatCode="\ @"/>
    <numFmt numFmtId="215" formatCode="??\ ??0;\-\ ??\ ??0;\ \ \ \ \ \ \ @"/>
    <numFmt numFmtId="216" formatCode="0.000_ ;\-0.000\ "/>
    <numFmt numFmtId="217" formatCode="#\ ##0.0_);#\ ##0.0\-\);\ ;&quot;&quot;"/>
    <numFmt numFmtId="218" formatCode="#\ ##0.0_);#\ ##0.0_);\ ;&quot;&quot;"/>
    <numFmt numFmtId="219" formatCode="##\ ##0.0_);##\ ##0.0_);\ ;&quot;&quot;"/>
    <numFmt numFmtId="220" formatCode="d/\ mmmm\ yyyy"/>
    <numFmt numFmtId="221" formatCode="\ \ \+* 0.0\ \ ;\ \ \-* 0.0\ \ "/>
    <numFmt numFmtId="222" formatCode="mmmm\ "/>
    <numFmt numFmtId="223" formatCode="#\ ##0.0"/>
    <numFmt numFmtId="224" formatCode="#\ ##0.0,____"/>
    <numFmt numFmtId="225" formatCode="\ \ \+* 0.0\ ;\ \ \-* 0.0\ "/>
    <numFmt numFmtId="226" formatCode="#\ ##0.0,__"/>
    <numFmt numFmtId="227" formatCode="\ \ \ \ \+* 0.0\ \ ;\ \ \ \ \-* 0.0\ \ "/>
    <numFmt numFmtId="228" formatCode="#,##0_)"/>
    <numFmt numFmtId="229" formatCode="mmmm"/>
    <numFmt numFmtId="230" formatCode="#\ ##0.0,\ \ \ \ \ \ \ \ \ "/>
    <numFmt numFmtId="231" formatCode="??\ ???.0"/>
    <numFmt numFmtId="232" formatCode="#\ ##0"/>
    <numFmt numFmtId="233" formatCode="#\ ###"/>
    <numFmt numFmtId="234" formatCode="#\ ##0\ \ "/>
    <numFmt numFmtId="235" formatCode="0.0_)"/>
    <numFmt numFmtId="236" formatCode="\+\ ?0.0;[Red]\-\ ?0.0;\±\ ?0.0;@__"/>
    <numFmt numFmtId="237" formatCode="0.0000_);\-\ 0.0000_);@_____)"/>
    <numFmt numFmtId="238" formatCode="0.00000_);\-\ 0.00000_);@_____)"/>
    <numFmt numFmtId="239" formatCode="??0.00_);\-\ ??0.00_);@_____)"/>
    <numFmt numFmtId="240" formatCode="?0.000_);\-\ ?0.000_);@_____)"/>
    <numFmt numFmtId="241" formatCode="0.000000"/>
    <numFmt numFmtId="242" formatCode="0.00_)"/>
    <numFmt numFmtId="243" formatCode="\+0.0;[Red]\-0.0"/>
    <numFmt numFmtId="244" formatCode="\ \+* 0.0;[Red]\ \-* 0.0"/>
    <numFmt numFmtId="245" formatCode="\ \ \ \+* 0.0_);[Red]\ \ \ \-* 0.0_)"/>
    <numFmt numFmtId="246" formatCode="\+* 0.0_);[Red]\-* 0.0_)"/>
    <numFmt numFmtId="247" formatCode="?\ ???\ ???"/>
    <numFmt numFmtId="248" formatCode="?\ ???\ ??0"/>
  </numFmts>
  <fonts count="174">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rgb="FF000000"/>
      <name val="Arial"/>
      <family val="2"/>
    </font>
    <font>
      <u/>
      <sz val="10"/>
      <color theme="10"/>
      <name val="Arial"/>
      <family val="2"/>
    </font>
    <font>
      <sz val="10"/>
      <name val="Univers (WN)"/>
    </font>
    <font>
      <u/>
      <sz val="10"/>
      <color indexed="12"/>
      <name val="Arial"/>
      <family val="2"/>
    </font>
    <font>
      <u/>
      <sz val="12"/>
      <color indexed="12"/>
      <name val="Univers (WN)"/>
    </font>
    <font>
      <u/>
      <sz val="6"/>
      <color theme="10"/>
      <name val="Arial"/>
      <family val="2"/>
    </font>
    <font>
      <sz val="7"/>
      <name val="MS Sans Serif"/>
    </font>
    <font>
      <sz val="10"/>
      <name val="Arial"/>
      <family val="2"/>
    </font>
    <font>
      <sz val="9"/>
      <color indexed="81"/>
      <name val="Segoe UI"/>
      <family val="2"/>
    </font>
    <font>
      <sz val="8"/>
      <name val="Arial"/>
      <family val="2"/>
    </font>
    <font>
      <sz val="6"/>
      <name val="Arial"/>
      <family val="2"/>
    </font>
    <font>
      <sz val="11"/>
      <name val="BundesSans Office"/>
      <family val="2"/>
    </font>
    <font>
      <sz val="6"/>
      <name val="BundesSans Office"/>
      <family val="2"/>
    </font>
    <font>
      <vertAlign val="superscript"/>
      <sz val="6"/>
      <name val="BundesSans Office"/>
      <family val="2"/>
    </font>
    <font>
      <sz val="10"/>
      <name val="BundesSans Office"/>
      <family val="2"/>
    </font>
    <font>
      <sz val="8"/>
      <name val="BundesSans Office"/>
      <family val="2"/>
    </font>
    <font>
      <b/>
      <sz val="10"/>
      <name val="BundesSans Office"/>
      <family val="2"/>
    </font>
    <font>
      <sz val="11"/>
      <name val="Arial"/>
      <family val="2"/>
    </font>
    <font>
      <vertAlign val="superscript"/>
      <sz val="6"/>
      <name val="Arial"/>
      <family val="2"/>
    </font>
    <font>
      <b/>
      <vertAlign val="superscript"/>
      <sz val="6"/>
      <name val="Arial"/>
      <family val="2"/>
    </font>
    <font>
      <sz val="5"/>
      <name val="Arial"/>
      <family val="2"/>
    </font>
    <font>
      <b/>
      <sz val="6"/>
      <name val="Arial"/>
      <family val="2"/>
    </font>
    <font>
      <b/>
      <sz val="10"/>
      <name val="Arial"/>
      <family val="2"/>
    </font>
    <font>
      <sz val="6"/>
      <color theme="1"/>
      <name val="Arial"/>
      <family val="2"/>
    </font>
    <font>
      <i/>
      <sz val="6"/>
      <name val="Arial"/>
      <family val="2"/>
    </font>
    <font>
      <b/>
      <i/>
      <sz val="6"/>
      <name val="Arial"/>
      <family val="2"/>
    </font>
    <font>
      <sz val="6"/>
      <name val="Times New Roman"/>
      <family val="1"/>
    </font>
    <font>
      <b/>
      <vertAlign val="superscript"/>
      <sz val="10"/>
      <name val="Arial"/>
      <family val="2"/>
    </font>
    <font>
      <i/>
      <sz val="10"/>
      <name val="Arial"/>
      <family val="2"/>
    </font>
    <font>
      <u/>
      <sz val="6"/>
      <color theme="10"/>
      <name val="Calibri"/>
      <family val="2"/>
      <scheme val="minor"/>
    </font>
    <font>
      <sz val="10"/>
      <name val="Arial"/>
      <family val="2"/>
    </font>
    <font>
      <b/>
      <vertAlign val="superscript"/>
      <sz val="10"/>
      <name val="BundesSans Office"/>
      <family val="2"/>
    </font>
    <font>
      <sz val="10"/>
      <color theme="0"/>
      <name val="BundesSans Office"/>
      <family val="2"/>
    </font>
    <font>
      <sz val="11"/>
      <color theme="1"/>
      <name val="BundesSans Office"/>
      <family val="2"/>
    </font>
    <font>
      <b/>
      <sz val="48"/>
      <color theme="1"/>
      <name val="BundesSans Office"/>
      <family val="2"/>
    </font>
    <font>
      <b/>
      <sz val="48"/>
      <color theme="0"/>
      <name val="BundesSans Office"/>
      <family val="2"/>
    </font>
    <font>
      <b/>
      <sz val="18"/>
      <color theme="1"/>
      <name val="BundesSans Office"/>
      <family val="2"/>
    </font>
    <font>
      <b/>
      <sz val="16"/>
      <color theme="1"/>
      <name val="BundesSans Office"/>
      <family val="2"/>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12"/>
      <color theme="1"/>
      <name val="BundesSans Office"/>
      <family val="2"/>
    </font>
    <font>
      <sz val="16"/>
      <color theme="1"/>
      <name val="BundesSans Office"/>
      <family val="2"/>
    </font>
    <font>
      <b/>
      <sz val="20"/>
      <color theme="1"/>
      <name val="BundesSans Office"/>
      <family val="2"/>
    </font>
    <font>
      <b/>
      <sz val="20"/>
      <name val="BundesSans Office"/>
      <family val="2"/>
    </font>
    <font>
      <sz val="20"/>
      <name val="BundesSans Office"/>
      <family val="2"/>
    </font>
    <font>
      <sz val="10"/>
      <color rgb="FF000000"/>
      <name val="BundesSans Office"/>
      <family val="2"/>
    </font>
    <font>
      <u/>
      <sz val="8"/>
      <color theme="10"/>
      <name val="BundesSans Office"/>
      <family val="2"/>
    </font>
    <font>
      <b/>
      <sz val="16"/>
      <name val="BundesSans Office"/>
      <family val="2"/>
    </font>
    <font>
      <sz val="12"/>
      <name val="BundesSans Office"/>
      <family val="2"/>
    </font>
    <font>
      <b/>
      <vertAlign val="superscript"/>
      <sz val="10"/>
      <color theme="0"/>
      <name val="BundesSans Office"/>
      <family val="2"/>
    </font>
    <font>
      <i/>
      <sz val="10"/>
      <name val="BundesSans Office"/>
      <family val="2"/>
    </font>
    <font>
      <sz val="8"/>
      <color rgb="FF000000"/>
      <name val="BundesSans Office"/>
      <family val="2"/>
    </font>
    <font>
      <u/>
      <sz val="6"/>
      <color theme="10"/>
      <name val="BundesSans Office"/>
      <family val="2"/>
    </font>
    <font>
      <vertAlign val="superscript"/>
      <sz val="10"/>
      <name val="BundesSans Office"/>
      <family val="2"/>
    </font>
    <font>
      <vertAlign val="superscript"/>
      <sz val="10"/>
      <color theme="0"/>
      <name val="BundesSans Office"/>
      <family val="2"/>
    </font>
    <font>
      <b/>
      <sz val="14"/>
      <name val="Arial"/>
      <family val="2"/>
    </font>
    <font>
      <sz val="14"/>
      <name val="Arial"/>
      <family val="2"/>
    </font>
    <font>
      <b/>
      <i/>
      <sz val="10"/>
      <name val="Arial"/>
      <family val="2"/>
    </font>
    <font>
      <b/>
      <sz val="12"/>
      <name val="BundesSans Office"/>
      <family val="2"/>
    </font>
    <font>
      <vertAlign val="superscript"/>
      <sz val="12"/>
      <name val="BundesSans Office"/>
      <family val="2"/>
    </font>
    <font>
      <sz val="7"/>
      <name val="BundesSans Office"/>
      <family val="2"/>
    </font>
    <font>
      <vertAlign val="superscript"/>
      <sz val="8"/>
      <name val="BundesSans Office"/>
      <family val="2"/>
    </font>
    <font>
      <sz val="8"/>
      <color theme="0"/>
      <name val="BundesSans Office"/>
      <family val="2"/>
    </font>
    <font>
      <vertAlign val="superscript"/>
      <sz val="8"/>
      <color theme="0"/>
      <name val="BundesSans Office"/>
      <family val="2"/>
    </font>
    <font>
      <b/>
      <sz val="8"/>
      <name val="BundesSans Office"/>
      <family val="2"/>
    </font>
    <font>
      <b/>
      <vertAlign val="superscript"/>
      <sz val="8"/>
      <name val="BundesSans Office"/>
      <family val="2"/>
    </font>
    <font>
      <b/>
      <sz val="7"/>
      <name val="BundesSans Office"/>
      <family val="2"/>
    </font>
    <font>
      <b/>
      <sz val="6"/>
      <name val="BundesSans Office"/>
      <family val="2"/>
    </font>
    <font>
      <i/>
      <sz val="6"/>
      <name val="BundesSans Office"/>
      <family val="2"/>
    </font>
    <font>
      <b/>
      <sz val="11"/>
      <name val="BundesSans Office"/>
      <family val="2"/>
    </font>
    <font>
      <b/>
      <i/>
      <sz val="6"/>
      <name val="BundesSans Office"/>
      <family val="2"/>
    </font>
    <font>
      <b/>
      <vertAlign val="superscript"/>
      <sz val="7"/>
      <name val="BundesSans Office"/>
      <family val="2"/>
    </font>
    <font>
      <sz val="10"/>
      <color theme="1"/>
      <name val="MetaNormalLF-Roman"/>
      <family val="2"/>
    </font>
    <font>
      <sz val="14"/>
      <name val="BundesSans Office"/>
      <family val="2"/>
    </font>
    <font>
      <b/>
      <i/>
      <sz val="10"/>
      <name val="BundesSans Office"/>
      <family val="2"/>
    </font>
    <font>
      <i/>
      <sz val="7.5"/>
      <name val="BundesSans Office"/>
      <family val="2"/>
    </font>
    <font>
      <b/>
      <sz val="7.5"/>
      <name val="BundesSans Office"/>
      <family val="2"/>
    </font>
    <font>
      <b/>
      <vertAlign val="superscript"/>
      <sz val="6"/>
      <name val="BundesSans Office"/>
      <family val="2"/>
    </font>
    <font>
      <sz val="6"/>
      <color rgb="FF000000"/>
      <name val="BundesSans Office"/>
      <family val="2"/>
    </font>
    <font>
      <b/>
      <sz val="8"/>
      <name val="Arial"/>
      <family val="2"/>
    </font>
    <font>
      <sz val="7"/>
      <name val="Arial"/>
      <family val="2"/>
    </font>
    <font>
      <i/>
      <sz val="7"/>
      <name val="Arial"/>
      <family val="2"/>
    </font>
    <font>
      <sz val="6"/>
      <color rgb="FF000000"/>
      <name val="Arial"/>
      <family val="2"/>
    </font>
    <font>
      <sz val="9"/>
      <name val="BundesSans Office"/>
      <family val="2"/>
    </font>
    <font>
      <b/>
      <sz val="9"/>
      <name val="BundesSans Office"/>
      <family val="2"/>
    </font>
    <font>
      <b/>
      <vertAlign val="superscript"/>
      <sz val="9"/>
      <name val="BundesSans Office"/>
      <family val="2"/>
    </font>
    <font>
      <sz val="8"/>
      <color theme="1"/>
      <name val="BundesSans Office"/>
      <family val="2"/>
    </font>
    <font>
      <u/>
      <sz val="8"/>
      <name val="BundesSans Office"/>
      <family val="2"/>
    </font>
    <font>
      <i/>
      <sz val="8"/>
      <name val="BundesSans Office"/>
      <family val="2"/>
    </font>
    <font>
      <sz val="5"/>
      <name val="BundesSans Office"/>
      <family val="2"/>
    </font>
    <font>
      <sz val="6"/>
      <color theme="1"/>
      <name val="BundesSans Office"/>
      <family val="2"/>
    </font>
    <font>
      <b/>
      <sz val="10"/>
      <color theme="0"/>
      <name val="BundesSans Office"/>
      <family val="2"/>
    </font>
    <font>
      <sz val="10"/>
      <name val="Arial"/>
      <family val="2"/>
    </font>
    <font>
      <sz val="11"/>
      <color theme="0"/>
      <name val="BundesSans Office"/>
      <family val="2"/>
    </font>
    <font>
      <sz val="2"/>
      <name val="BundesSans Office"/>
      <family val="2"/>
    </font>
    <font>
      <sz val="2"/>
      <color theme="0"/>
      <name val="BundesSans Office"/>
      <family val="2"/>
    </font>
    <font>
      <sz val="6"/>
      <color theme="0"/>
      <name val="BundesSans Office"/>
      <family val="2"/>
    </font>
    <font>
      <vertAlign val="superscript"/>
      <sz val="6"/>
      <color theme="0"/>
      <name val="BundesSans Office"/>
      <family val="2"/>
    </font>
    <font>
      <b/>
      <vertAlign val="superscript"/>
      <sz val="6"/>
      <color theme="0"/>
      <name val="BundesSans Office"/>
      <family val="2"/>
    </font>
    <font>
      <b/>
      <sz val="7"/>
      <color theme="0"/>
      <name val="BundesSans Office"/>
      <family val="2"/>
    </font>
    <font>
      <sz val="4"/>
      <color theme="0"/>
      <name val="BundesSans Office"/>
      <family val="2"/>
    </font>
    <font>
      <b/>
      <sz val="6"/>
      <color theme="0"/>
      <name val="BundesSans Office"/>
      <family val="2"/>
    </font>
    <font>
      <b/>
      <sz val="8"/>
      <color theme="0"/>
      <name val="BundesSans Office"/>
      <family val="2"/>
    </font>
    <font>
      <b/>
      <sz val="6"/>
      <color rgb="FF000000"/>
      <name val="Arial"/>
      <family val="2"/>
    </font>
    <font>
      <b/>
      <sz val="9"/>
      <color theme="0"/>
      <name val="BundesSans Office"/>
      <family val="2"/>
    </font>
    <font>
      <sz val="9"/>
      <color theme="0"/>
      <name val="BundesSans Office"/>
      <family val="2"/>
    </font>
    <font>
      <sz val="10"/>
      <color rgb="FFFF0000"/>
      <name val="BundesSans Office"/>
      <family val="2"/>
    </font>
    <font>
      <b/>
      <sz val="12"/>
      <name val="Arial"/>
      <family val="2"/>
    </font>
    <font>
      <sz val="9"/>
      <name val="Arial"/>
      <family val="2"/>
    </font>
    <font>
      <vertAlign val="superscript"/>
      <sz val="10"/>
      <name val="Arial"/>
      <family val="2"/>
    </font>
    <font>
      <sz val="10"/>
      <color theme="0"/>
      <name val="Arial"/>
      <family val="2"/>
    </font>
    <font>
      <sz val="11"/>
      <color theme="1"/>
      <name val="Arial"/>
      <family val="2"/>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sz val="10"/>
      <name val="MS Sans Serif"/>
      <family val="2"/>
    </font>
    <font>
      <b/>
      <sz val="11"/>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b/>
      <sz val="10"/>
      <color rgb="FFFF0000"/>
      <name val="BundesSans Office"/>
      <family val="2"/>
    </font>
    <font>
      <sz val="10"/>
      <color theme="8" tint="0.39997558519241921"/>
      <name val="Arial"/>
      <family val="2"/>
    </font>
    <font>
      <sz val="8"/>
      <color theme="8" tint="0.39997558519241921"/>
      <name val="Arial"/>
      <family val="2"/>
    </font>
    <font>
      <b/>
      <sz val="7"/>
      <name val="Arial"/>
      <family val="2"/>
    </font>
    <font>
      <sz val="6"/>
      <color rgb="FFFF0000"/>
      <name val="BundesSans Office"/>
      <family val="2"/>
    </font>
    <font>
      <b/>
      <sz val="8"/>
      <color theme="1"/>
      <name val="BundesSans Office"/>
      <family val="2"/>
    </font>
    <font>
      <b/>
      <i/>
      <sz val="6"/>
      <color theme="1"/>
      <name val="BundesSans Office"/>
      <family val="2"/>
    </font>
    <font>
      <sz val="9"/>
      <color theme="1"/>
      <name val="BundesSans Office"/>
      <family val="2"/>
    </font>
    <font>
      <b/>
      <sz val="10"/>
      <color indexed="8"/>
      <name val="BundesSans Office"/>
      <family val="2"/>
    </font>
    <font>
      <sz val="11"/>
      <color indexed="8"/>
      <name val="BundesSans Office"/>
      <family val="2"/>
    </font>
    <font>
      <b/>
      <sz val="8"/>
      <color indexed="8"/>
      <name val="BundesSans Office"/>
      <family val="2"/>
    </font>
    <font>
      <sz val="6"/>
      <color indexed="8"/>
      <name val="BundesSans Office"/>
      <family val="2"/>
    </font>
    <font>
      <sz val="9"/>
      <color indexed="10"/>
      <name val="BundesSans Office"/>
      <family val="2"/>
    </font>
    <font>
      <b/>
      <sz val="9"/>
      <color indexed="10"/>
      <name val="BundesSans Office"/>
      <family val="2"/>
    </font>
    <font>
      <sz val="8"/>
      <color indexed="10"/>
      <name val="BundesSans Office"/>
      <family val="2"/>
    </font>
    <font>
      <sz val="9"/>
      <color indexed="8"/>
      <name val="BundesSans Office"/>
      <family val="2"/>
    </font>
    <font>
      <sz val="10"/>
      <color indexed="8"/>
      <name val="BundesSans Office"/>
      <family val="2"/>
    </font>
    <font>
      <sz val="8"/>
      <color indexed="8"/>
      <name val="BundesSans Office"/>
      <family val="2"/>
    </font>
    <font>
      <vertAlign val="superscript"/>
      <sz val="8"/>
      <color indexed="8"/>
      <name val="BundesSans Office"/>
      <family val="2"/>
    </font>
    <font>
      <vertAlign val="superscript"/>
      <sz val="6"/>
      <color indexed="8"/>
      <name val="BundesSans Office"/>
      <family val="2"/>
    </font>
    <font>
      <sz val="12"/>
      <color indexed="8"/>
      <name val="BundesSans Office"/>
      <family val="2"/>
    </font>
    <font>
      <b/>
      <sz val="12"/>
      <color indexed="8"/>
      <name val="BundesSans Office"/>
      <family val="2"/>
    </font>
    <font>
      <b/>
      <sz val="11"/>
      <color theme="1"/>
      <name val="BundesSans Office"/>
      <family val="2"/>
    </font>
    <font>
      <b/>
      <u/>
      <sz val="12"/>
      <name val="BundesSans Office"/>
      <family val="2"/>
    </font>
    <font>
      <b/>
      <u/>
      <sz val="12"/>
      <color theme="0"/>
      <name val="BundesSans Office"/>
      <family val="2"/>
    </font>
    <font>
      <b/>
      <i/>
      <sz val="7"/>
      <name val="BundesSans Office"/>
      <family val="2"/>
    </font>
    <font>
      <b/>
      <sz val="12"/>
      <color rgb="FF000000"/>
      <name val="BundesSans Office"/>
      <family val="2"/>
    </font>
    <font>
      <b/>
      <sz val="10"/>
      <color rgb="FF000000"/>
      <name val="BundesSans Office"/>
      <family val="2"/>
    </font>
    <font>
      <vertAlign val="superscript"/>
      <sz val="10"/>
      <color rgb="FF000000"/>
      <name val="BundesSans Office"/>
      <family val="2"/>
    </font>
    <font>
      <i/>
      <sz val="8"/>
      <color theme="1"/>
      <name val="BundesSans Office"/>
      <family val="2"/>
    </font>
    <font>
      <i/>
      <sz val="10"/>
      <color rgb="FF000000"/>
      <name val="BundesSans Office"/>
      <family val="2"/>
    </font>
    <font>
      <b/>
      <vertAlign val="superscript"/>
      <sz val="10"/>
      <color rgb="FF000000"/>
      <name val="BundesSans Office"/>
      <family val="2"/>
    </font>
    <font>
      <sz val="10"/>
      <name val="Arial"/>
      <family val="2"/>
    </font>
    <font>
      <sz val="11"/>
      <color rgb="FFFF0000"/>
      <name val="BundesSans Office"/>
      <family val="2"/>
    </font>
    <font>
      <sz val="8"/>
      <color rgb="FF000000"/>
      <name val="Arial"/>
      <family val="2"/>
    </font>
    <font>
      <b/>
      <sz val="10"/>
      <name val="MS Sans Serif"/>
      <family val="2"/>
    </font>
    <font>
      <sz val="10"/>
      <color rgb="FF000000"/>
      <name val="Arial"/>
      <family val="2"/>
    </font>
    <font>
      <vertAlign val="superscript"/>
      <sz val="9"/>
      <name val="BundesSans Office"/>
      <family val="2"/>
    </font>
    <font>
      <sz val="8"/>
      <color indexed="13"/>
      <name val="BundesSans Office"/>
      <family val="2"/>
    </font>
    <font>
      <b/>
      <sz val="10"/>
      <color theme="1"/>
      <name val="BundesSans Office"/>
      <family val="2"/>
    </font>
    <font>
      <b/>
      <vertAlign val="superscript"/>
      <sz val="12"/>
      <name val="BundesSans Office"/>
      <family val="2"/>
    </font>
    <font>
      <sz val="8"/>
      <color indexed="39"/>
      <name val="BundesSans Office"/>
      <family val="2"/>
    </font>
    <font>
      <vertAlign val="superscript"/>
      <sz val="10"/>
      <color theme="1"/>
      <name val="BundesSans Office"/>
      <family val="2"/>
    </font>
    <font>
      <vertAlign val="superscript"/>
      <sz val="10"/>
      <color rgb="FFFF0000"/>
      <name val="BundesSans Office"/>
      <family val="2"/>
    </font>
    <font>
      <sz val="10"/>
      <color indexed="8"/>
      <name val="Calibri"/>
      <family val="2"/>
      <scheme val="minor"/>
    </font>
    <font>
      <sz val="8"/>
      <color theme="2" tint="-0.89999084444715716"/>
      <name val="BundesSans Office"/>
      <family val="2"/>
    </font>
  </fonts>
  <fills count="9">
    <fill>
      <patternFill patternType="none"/>
    </fill>
    <fill>
      <patternFill patternType="gray125"/>
    </fill>
    <fill>
      <patternFill patternType="solid">
        <fgColor rgb="FFF9E03A"/>
        <bgColor indexed="64"/>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theme="0"/>
        <bgColor indexed="64"/>
      </patternFill>
    </fill>
    <fill>
      <patternFill patternType="solid">
        <fgColor indexed="9"/>
        <bgColor indexed="64"/>
      </patternFill>
    </fill>
  </fills>
  <borders count="102">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thin">
        <color indexed="64"/>
      </top>
      <bottom style="thin">
        <color indexed="64"/>
      </bottom>
      <diagonal/>
    </border>
    <border>
      <left/>
      <right style="hair">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hair">
        <color indexed="64"/>
      </left>
      <right style="hair">
        <color indexed="64"/>
      </right>
      <top/>
      <bottom/>
      <diagonal/>
    </border>
    <border>
      <left/>
      <right style="hair">
        <color indexed="64"/>
      </right>
      <top/>
      <bottom/>
      <diagonal/>
    </border>
    <border>
      <left style="thin">
        <color indexed="64"/>
      </left>
      <right/>
      <top/>
      <bottom/>
      <diagonal/>
    </border>
    <border>
      <left/>
      <right style="thin">
        <color indexed="64"/>
      </right>
      <top/>
      <bottom/>
      <diagonal/>
    </border>
    <border>
      <left style="hair">
        <color indexed="64"/>
      </left>
      <right/>
      <top/>
      <bottom/>
      <diagonal/>
    </border>
    <border>
      <left/>
      <right style="thin">
        <color indexed="64"/>
      </right>
      <top/>
      <bottom style="thin">
        <color indexed="64"/>
      </bottom>
      <diagonal/>
    </border>
    <border>
      <left style="hair">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theme="1"/>
      </right>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dotted">
        <color indexed="64"/>
      </left>
      <right/>
      <top/>
      <bottom/>
      <diagonal/>
    </border>
    <border>
      <left style="dotted">
        <color indexed="64"/>
      </left>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dotted">
        <color indexed="64"/>
      </right>
      <top/>
      <bottom style="thin">
        <color indexed="64"/>
      </bottom>
      <diagonal/>
    </border>
    <border>
      <left/>
      <right style="hair">
        <color indexed="64"/>
      </right>
      <top style="hair">
        <color indexed="64"/>
      </top>
      <bottom style="thin">
        <color indexed="64"/>
      </bottom>
      <diagonal/>
    </border>
  </borders>
  <cellStyleXfs count="36">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xf numFmtId="0" fontId="1" fillId="0" borderId="0"/>
    <xf numFmtId="0" fontId="3" fillId="0" borderId="0"/>
    <xf numFmtId="0" fontId="4" fillId="0" borderId="0"/>
    <xf numFmtId="0" fontId="5" fillId="0" borderId="0" applyNumberFormat="0" applyFill="0" applyBorder="0" applyAlignment="0" applyProtection="0"/>
    <xf numFmtId="0" fontId="6" fillId="0" borderId="0"/>
    <xf numFmtId="0" fontId="6"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4" fontId="6" fillId="0" borderId="0"/>
    <xf numFmtId="0" fontId="10" fillId="0" borderId="0"/>
    <xf numFmtId="0" fontId="11" fillId="0" borderId="0"/>
    <xf numFmtId="0" fontId="3" fillId="0" borderId="0"/>
    <xf numFmtId="0" fontId="14" fillId="0" borderId="0"/>
    <xf numFmtId="0" fontId="34" fillId="0" borderId="0"/>
    <xf numFmtId="164" fontId="6" fillId="0" borderId="0"/>
    <xf numFmtId="0" fontId="78" fillId="0" borderId="0"/>
    <xf numFmtId="0" fontId="98" fillId="0" borderId="0"/>
    <xf numFmtId="0" fontId="122" fillId="0" borderId="0"/>
    <xf numFmtId="0" fontId="6" fillId="0" borderId="0"/>
    <xf numFmtId="0" fontId="4" fillId="0" borderId="0"/>
    <xf numFmtId="164" fontId="6" fillId="0" borderId="0"/>
    <xf numFmtId="0" fontId="6" fillId="0" borderId="0"/>
    <xf numFmtId="0" fontId="14" fillId="0" borderId="0" applyProtection="0"/>
    <xf numFmtId="0" fontId="14" fillId="0" borderId="0"/>
    <xf numFmtId="0" fontId="14" fillId="0" borderId="0"/>
    <xf numFmtId="0" fontId="160" fillId="0" borderId="0" applyNumberFormat="0" applyFill="0" applyBorder="0" applyAlignment="0" applyProtection="0"/>
    <xf numFmtId="0" fontId="3" fillId="0" borderId="0" applyNumberFormat="0" applyFill="0" applyBorder="0" applyAlignment="0" applyProtection="0"/>
    <xf numFmtId="0" fontId="163" fillId="0" borderId="0" applyNumberFormat="0" applyFill="0" applyBorder="0" applyAlignment="0" applyProtection="0"/>
    <xf numFmtId="0" fontId="160" fillId="0" borderId="0"/>
    <xf numFmtId="0" fontId="3" fillId="0" borderId="0"/>
    <xf numFmtId="0" fontId="164" fillId="0" borderId="0"/>
    <xf numFmtId="0" fontId="172" fillId="0" borderId="0"/>
  </cellStyleXfs>
  <cellXfs count="2627">
    <xf numFmtId="0" fontId="0" fillId="0" borderId="0" xfId="0"/>
    <xf numFmtId="0" fontId="9" fillId="0" borderId="0" xfId="1" applyNumberFormat="1" applyFont="1" applyFill="1" applyBorder="1" applyProtection="1">
      <protection hidden="1"/>
    </xf>
    <xf numFmtId="0" fontId="3" fillId="0" borderId="0" xfId="2" applyFont="1"/>
    <xf numFmtId="0" fontId="3" fillId="0" borderId="0" xfId="2" applyFont="1" applyFill="1"/>
    <xf numFmtId="0" fontId="3" fillId="0" borderId="0" xfId="2" applyFont="1" applyFill="1" applyAlignment="1">
      <alignment horizontal="centerContinuous" vertical="center"/>
    </xf>
    <xf numFmtId="0" fontId="14" fillId="0" borderId="0" xfId="2" applyFont="1"/>
    <xf numFmtId="0" fontId="14" fillId="0" borderId="0" xfId="2" applyFont="1" applyFill="1" applyBorder="1"/>
    <xf numFmtId="0" fontId="14" fillId="0" borderId="0" xfId="2" applyFont="1" applyFill="1" applyBorder="1" applyAlignment="1">
      <alignment vertical="center"/>
    </xf>
    <xf numFmtId="0" fontId="3" fillId="0" borderId="0" xfId="2"/>
    <xf numFmtId="0" fontId="13" fillId="0" borderId="0" xfId="2" applyFont="1" applyAlignment="1">
      <alignment horizontal="centerContinuous" vertical="center"/>
    </xf>
    <xf numFmtId="0" fontId="14" fillId="0" borderId="0" xfId="2" applyFont="1" applyAlignment="1">
      <alignment horizontal="centerContinuous" vertical="center"/>
    </xf>
    <xf numFmtId="0" fontId="26" fillId="0" borderId="0" xfId="2" applyFont="1" applyAlignment="1">
      <alignment horizontal="centerContinuous"/>
    </xf>
    <xf numFmtId="0" fontId="14" fillId="0" borderId="0" xfId="2" applyFont="1" applyAlignment="1">
      <alignment vertical="center"/>
    </xf>
    <xf numFmtId="0" fontId="13" fillId="0" borderId="0" xfId="2" applyFont="1" applyFill="1" applyAlignment="1"/>
    <xf numFmtId="0" fontId="14" fillId="0" borderId="0" xfId="2" applyFont="1" applyFill="1" applyAlignment="1">
      <alignment vertical="center"/>
    </xf>
    <xf numFmtId="0" fontId="14" fillId="0" borderId="25" xfId="2" applyNumberFormat="1" applyFont="1" applyBorder="1" applyAlignment="1">
      <alignment horizontal="center" vertical="center"/>
    </xf>
    <xf numFmtId="0" fontId="14" fillId="0" borderId="32" xfId="2" applyNumberFormat="1" applyFont="1" applyBorder="1" applyAlignment="1">
      <alignment horizontal="center" vertical="center"/>
    </xf>
    <xf numFmtId="0" fontId="14" fillId="0" borderId="20" xfId="2" applyNumberFormat="1" applyFont="1" applyBorder="1" applyAlignment="1">
      <alignment horizontal="center" vertical="center" wrapText="1"/>
    </xf>
    <xf numFmtId="0" fontId="33" fillId="0" borderId="0" xfId="1" applyFont="1"/>
    <xf numFmtId="175" fontId="14" fillId="0" borderId="0" xfId="2" applyNumberFormat="1" applyFont="1"/>
    <xf numFmtId="0" fontId="30" fillId="0" borderId="0" xfId="2" applyFont="1" applyAlignment="1">
      <alignment horizontal="center"/>
    </xf>
    <xf numFmtId="0" fontId="24" fillId="0" borderId="0" xfId="2" applyFont="1" applyAlignment="1">
      <alignment horizontal="center"/>
    </xf>
    <xf numFmtId="175" fontId="14" fillId="0" borderId="0" xfId="2" applyNumberFormat="1" applyFont="1" applyAlignment="1">
      <alignment horizontal="center"/>
    </xf>
    <xf numFmtId="175" fontId="14" fillId="0" borderId="0" xfId="2" applyNumberFormat="1" applyFont="1" applyFill="1" applyBorder="1" applyAlignment="1">
      <alignment horizontal="right" vertical="center"/>
    </xf>
    <xf numFmtId="0" fontId="27" fillId="0" borderId="0" xfId="0" applyFont="1"/>
    <xf numFmtId="175" fontId="3" fillId="0" borderId="0" xfId="2" applyNumberFormat="1" applyFont="1"/>
    <xf numFmtId="0" fontId="14" fillId="0" borderId="0" xfId="2" applyNumberFormat="1" applyFont="1" applyFill="1" applyAlignment="1">
      <alignment horizontal="center" vertical="center"/>
    </xf>
    <xf numFmtId="0" fontId="14" fillId="0" borderId="0" xfId="2" applyNumberFormat="1" applyFont="1" applyFill="1" applyBorder="1" applyAlignment="1">
      <alignment horizontal="center" vertical="center"/>
    </xf>
    <xf numFmtId="175" fontId="14" fillId="0" borderId="0" xfId="2" applyNumberFormat="1" applyFont="1" applyFill="1" applyBorder="1" applyAlignment="1">
      <alignment horizontal="center" vertical="center"/>
    </xf>
    <xf numFmtId="0" fontId="14" fillId="0" borderId="22" xfId="2" applyFont="1" applyFill="1" applyBorder="1" applyAlignment="1">
      <alignment vertical="center"/>
    </xf>
    <xf numFmtId="0" fontId="14" fillId="0" borderId="25" xfId="2" applyFont="1" applyBorder="1" applyAlignment="1">
      <alignment horizontal="center" vertical="center"/>
    </xf>
    <xf numFmtId="0" fontId="14" fillId="0" borderId="0" xfId="2" applyFont="1" applyBorder="1" applyAlignment="1">
      <alignment vertical="center"/>
    </xf>
    <xf numFmtId="0" fontId="14" fillId="0" borderId="0" xfId="2" applyFont="1" applyAlignment="1">
      <alignment horizontal="centerContinuous"/>
    </xf>
    <xf numFmtId="172" fontId="3" fillId="0" borderId="0" xfId="2" applyNumberFormat="1" applyFont="1" applyFill="1"/>
    <xf numFmtId="0" fontId="3" fillId="0" borderId="27" xfId="2" applyFont="1" applyFill="1" applyBorder="1" applyAlignment="1">
      <alignment horizontal="centerContinuous" vertical="center" wrapText="1"/>
    </xf>
    <xf numFmtId="0" fontId="3" fillId="0" borderId="19" xfId="2" applyFont="1" applyFill="1" applyBorder="1" applyAlignment="1">
      <alignment horizontal="centerContinuous" wrapText="1"/>
    </xf>
    <xf numFmtId="0" fontId="3" fillId="0" borderId="0" xfId="2" applyFill="1" applyAlignment="1">
      <alignment horizontal="centerContinuous" vertical="center"/>
    </xf>
    <xf numFmtId="0" fontId="3" fillId="0" borderId="29" xfId="2" applyFont="1" applyFill="1" applyBorder="1" applyAlignment="1">
      <alignment horizontal="centerContinuous" vertical="center" wrapText="1" shrinkToFit="1"/>
    </xf>
    <xf numFmtId="0" fontId="13" fillId="0" borderId="0" xfId="2" applyFont="1" applyFill="1" applyAlignment="1">
      <alignment horizontal="centerContinuous" vertical="center" wrapText="1"/>
    </xf>
    <xf numFmtId="0" fontId="37" fillId="0" borderId="0" xfId="0" applyFont="1"/>
    <xf numFmtId="0" fontId="38" fillId="0" borderId="2" xfId="0" applyFont="1" applyBorder="1" applyAlignment="1">
      <alignment horizontal="left" wrapText="1" indent="4"/>
    </xf>
    <xf numFmtId="0" fontId="40" fillId="0" borderId="3" xfId="0" applyFont="1" applyBorder="1" applyAlignment="1">
      <alignment horizontal="left" vertical="center" wrapText="1"/>
    </xf>
    <xf numFmtId="0" fontId="43" fillId="0" borderId="4" xfId="0" applyFont="1" applyBorder="1" applyAlignment="1">
      <alignment vertical="top"/>
    </xf>
    <xf numFmtId="0" fontId="42" fillId="0" borderId="0" xfId="1" applyFont="1" applyFill="1" applyAlignment="1">
      <alignment horizontal="left" indent="1"/>
    </xf>
    <xf numFmtId="0" fontId="44" fillId="0" borderId="4" xfId="0" applyFont="1" applyBorder="1" applyAlignment="1"/>
    <xf numFmtId="0" fontId="42" fillId="0" borderId="0" xfId="1" applyFont="1" applyAlignment="1">
      <alignment horizontal="left" indent="3"/>
    </xf>
    <xf numFmtId="0" fontId="43" fillId="0" borderId="4" xfId="0" applyFont="1" applyBorder="1" applyAlignment="1">
      <alignment vertical="center"/>
    </xf>
    <xf numFmtId="0" fontId="45" fillId="0" borderId="4" xfId="1" applyFont="1" applyBorder="1" applyAlignment="1">
      <alignment vertical="center"/>
    </xf>
    <xf numFmtId="0" fontId="42" fillId="0" borderId="0" xfId="1" applyFont="1" applyBorder="1"/>
    <xf numFmtId="0" fontId="47" fillId="0" borderId="0" xfId="0" applyFont="1"/>
    <xf numFmtId="0" fontId="48" fillId="3" borderId="0" xfId="0" applyFont="1" applyFill="1"/>
    <xf numFmtId="0" fontId="41" fillId="0" borderId="0" xfId="0" applyFont="1"/>
    <xf numFmtId="0" fontId="42" fillId="0" borderId="0" xfId="1" applyFont="1" applyAlignment="1">
      <alignment horizontal="left" indent="2"/>
    </xf>
    <xf numFmtId="0" fontId="37" fillId="0" borderId="0" xfId="0" applyFont="1" applyFill="1"/>
    <xf numFmtId="0" fontId="49" fillId="2" borderId="0" xfId="0" applyFont="1" applyFill="1"/>
    <xf numFmtId="0" fontId="49" fillId="4" borderId="0" xfId="0" applyFont="1" applyFill="1"/>
    <xf numFmtId="0" fontId="49" fillId="5" borderId="0" xfId="0" applyFont="1" applyFill="1"/>
    <xf numFmtId="0" fontId="49" fillId="6" borderId="0" xfId="0" applyFont="1" applyFill="1"/>
    <xf numFmtId="0" fontId="14" fillId="0" borderId="0" xfId="2" applyFont="1" applyAlignment="1">
      <alignment horizontal="center"/>
    </xf>
    <xf numFmtId="0" fontId="39" fillId="0" borderId="4" xfId="0" quotePrefix="1" applyFont="1" applyBorder="1" applyAlignment="1">
      <alignment horizontal="left" wrapText="1" indent="66"/>
    </xf>
    <xf numFmtId="0" fontId="40" fillId="0" borderId="6" xfId="0" applyFont="1" applyBorder="1" applyAlignment="1">
      <alignment horizontal="left" vertical="center" wrapText="1"/>
    </xf>
    <xf numFmtId="0" fontId="41" fillId="0" borderId="2" xfId="0" applyFont="1" applyBorder="1" applyAlignment="1"/>
    <xf numFmtId="0" fontId="45" fillId="0" borderId="3" xfId="1" applyFont="1" applyBorder="1" applyAlignment="1">
      <alignment vertical="center"/>
    </xf>
    <xf numFmtId="0" fontId="46" fillId="0" borderId="2" xfId="0" applyFont="1" applyBorder="1"/>
    <xf numFmtId="0" fontId="43" fillId="0" borderId="4" xfId="0" quotePrefix="1" applyFont="1" applyBorder="1"/>
    <xf numFmtId="0" fontId="43" fillId="0" borderId="4" xfId="0" applyFont="1" applyBorder="1"/>
    <xf numFmtId="0" fontId="43" fillId="0" borderId="5" xfId="0" applyFont="1" applyBorder="1" applyAlignment="1">
      <alignment vertical="top"/>
    </xf>
    <xf numFmtId="0" fontId="43" fillId="0" borderId="4" xfId="0" applyFont="1" applyBorder="1" applyAlignment="1">
      <alignment wrapText="1"/>
    </xf>
    <xf numFmtId="0" fontId="43" fillId="0" borderId="5" xfId="0" applyFont="1" applyBorder="1" applyAlignment="1">
      <alignment vertical="top" wrapText="1"/>
    </xf>
    <xf numFmtId="0" fontId="43" fillId="0" borderId="3" xfId="0" applyFont="1" applyBorder="1" applyAlignment="1">
      <alignment horizontal="center" wrapText="1"/>
    </xf>
    <xf numFmtId="0" fontId="50" fillId="2" borderId="0" xfId="0" applyFont="1" applyFill="1"/>
    <xf numFmtId="0" fontId="51" fillId="0" borderId="0" xfId="0" applyFont="1" applyAlignment="1">
      <alignment horizontal="left" vertical="top" wrapText="1" readingOrder="1"/>
    </xf>
    <xf numFmtId="0" fontId="52" fillId="0" borderId="0" xfId="1" applyNumberFormat="1" applyFont="1" applyFill="1" applyBorder="1" applyProtection="1">
      <protection hidden="1"/>
    </xf>
    <xf numFmtId="0" fontId="53" fillId="0" borderId="0" xfId="2" applyFont="1" applyAlignment="1">
      <alignment horizontal="centerContinuous" vertical="center"/>
    </xf>
    <xf numFmtId="0" fontId="20" fillId="0" borderId="0" xfId="2" applyFont="1" applyAlignment="1">
      <alignment horizontal="centerContinuous"/>
    </xf>
    <xf numFmtId="0" fontId="18" fillId="0" borderId="0" xfId="2" applyFont="1"/>
    <xf numFmtId="0" fontId="15" fillId="0" borderId="0" xfId="2" applyFont="1" applyAlignment="1">
      <alignment horizontal="centerContinuous" vertical="center"/>
    </xf>
    <xf numFmtId="0" fontId="16" fillId="0" borderId="0" xfId="2" applyFont="1" applyAlignment="1">
      <alignment horizontal="centerContinuous" vertical="center"/>
    </xf>
    <xf numFmtId="0" fontId="54" fillId="0" borderId="0" xfId="2" applyFont="1" applyAlignment="1">
      <alignment horizontal="centerContinuous" vertical="center"/>
    </xf>
    <xf numFmtId="0" fontId="19" fillId="0" borderId="0" xfId="2" applyFont="1" applyAlignment="1">
      <alignment horizontal="centerContinuous" vertical="center"/>
    </xf>
    <xf numFmtId="0" fontId="18" fillId="0" borderId="32" xfId="2" applyFont="1" applyBorder="1" applyAlignment="1">
      <alignment vertical="center"/>
    </xf>
    <xf numFmtId="0" fontId="18" fillId="0" borderId="25" xfId="2" applyFont="1" applyBorder="1" applyAlignment="1">
      <alignment vertical="center"/>
    </xf>
    <xf numFmtId="0" fontId="18" fillId="0" borderId="32" xfId="2" applyFont="1" applyBorder="1" applyAlignment="1">
      <alignment horizontal="center" vertical="center"/>
    </xf>
    <xf numFmtId="0" fontId="18" fillId="0" borderId="25" xfId="2" applyFont="1" applyBorder="1" applyAlignment="1">
      <alignment horizontal="centerContinuous" vertical="center"/>
    </xf>
    <xf numFmtId="0" fontId="18" fillId="0" borderId="20" xfId="2" applyFont="1" applyBorder="1" applyAlignment="1">
      <alignment horizontal="center" vertical="center"/>
    </xf>
    <xf numFmtId="0" fontId="18" fillId="0" borderId="25" xfId="2" applyFont="1" applyBorder="1" applyAlignment="1">
      <alignment horizontal="center" vertical="center"/>
    </xf>
    <xf numFmtId="0" fontId="18" fillId="0" borderId="24" xfId="2" applyFont="1" applyBorder="1" applyAlignment="1">
      <alignment horizontal="center" vertical="center"/>
    </xf>
    <xf numFmtId="0" fontId="18" fillId="0" borderId="0" xfId="2" applyFont="1" applyBorder="1" applyAlignment="1">
      <alignment vertical="center"/>
    </xf>
    <xf numFmtId="0" fontId="18" fillId="0" borderId="14" xfId="2" applyFont="1" applyBorder="1" applyAlignment="1">
      <alignment horizontal="left" wrapText="1"/>
    </xf>
    <xf numFmtId="0" fontId="18" fillId="0" borderId="11" xfId="2" applyFont="1" applyBorder="1" applyAlignment="1">
      <alignment horizontal="center" vertical="center"/>
    </xf>
    <xf numFmtId="184" fontId="18" fillId="0" borderId="0" xfId="2" applyNumberFormat="1" applyFont="1" applyBorder="1" applyAlignment="1">
      <alignment horizontal="right"/>
    </xf>
    <xf numFmtId="182" fontId="16" fillId="0" borderId="0" xfId="2" applyNumberFormat="1" applyFont="1"/>
    <xf numFmtId="0" fontId="16" fillId="0" borderId="0" xfId="2" applyFont="1"/>
    <xf numFmtId="0" fontId="36" fillId="0" borderId="0" xfId="2" applyFont="1" applyBorder="1" applyAlignment="1">
      <alignment vertical="center"/>
    </xf>
    <xf numFmtId="0" fontId="36" fillId="0" borderId="14" xfId="2" applyFont="1" applyBorder="1" applyAlignment="1">
      <alignment horizontal="left" wrapText="1"/>
    </xf>
    <xf numFmtId="184" fontId="18" fillId="0" borderId="0" xfId="2" applyNumberFormat="1" applyFont="1" applyFill="1" applyBorder="1" applyAlignment="1">
      <alignment horizontal="right"/>
    </xf>
    <xf numFmtId="182" fontId="18" fillId="0" borderId="0" xfId="2" applyNumberFormat="1" applyFont="1" applyBorder="1" applyAlignment="1">
      <alignment horizontal="right"/>
    </xf>
    <xf numFmtId="182" fontId="18" fillId="0" borderId="0" xfId="2" applyNumberFormat="1" applyFont="1" applyFill="1" applyBorder="1" applyAlignment="1">
      <alignment horizontal="right"/>
    </xf>
    <xf numFmtId="182" fontId="18" fillId="0" borderId="0" xfId="2" applyNumberFormat="1" applyFont="1"/>
    <xf numFmtId="0" fontId="18" fillId="0" borderId="14" xfId="2" applyFont="1" applyBorder="1" applyAlignment="1">
      <alignment horizontal="left" vertical="center"/>
    </xf>
    <xf numFmtId="0" fontId="36" fillId="0" borderId="14" xfId="2" applyFont="1" applyBorder="1" applyAlignment="1">
      <alignment horizontal="left" vertical="center"/>
    </xf>
    <xf numFmtId="166" fontId="18" fillId="0" borderId="0" xfId="2" applyNumberFormat="1" applyFont="1" applyBorder="1" applyAlignment="1">
      <alignment horizontal="right"/>
    </xf>
    <xf numFmtId="0" fontId="18" fillId="0" borderId="0" xfId="2" applyFont="1" applyBorder="1" applyAlignment="1">
      <alignment horizontal="right"/>
    </xf>
    <xf numFmtId="0" fontId="18" fillId="0" borderId="0" xfId="2" applyFont="1" applyFill="1" applyBorder="1" applyAlignment="1">
      <alignment horizontal="right"/>
    </xf>
    <xf numFmtId="0" fontId="18" fillId="0" borderId="14" xfId="2" applyFont="1" applyBorder="1" applyAlignment="1">
      <alignment horizontal="left"/>
    </xf>
    <xf numFmtId="0" fontId="56" fillId="0" borderId="0" xfId="2" applyFont="1" applyBorder="1" applyAlignment="1">
      <alignment horizontal="right"/>
    </xf>
    <xf numFmtId="166" fontId="56" fillId="0" borderId="0" xfId="2" applyNumberFormat="1" applyFont="1" applyBorder="1" applyAlignment="1">
      <alignment horizontal="right"/>
    </xf>
    <xf numFmtId="0" fontId="36" fillId="0" borderId="14" xfId="2" applyFont="1" applyBorder="1" applyAlignment="1">
      <alignment horizontal="left"/>
    </xf>
    <xf numFmtId="166" fontId="56" fillId="0" borderId="0" xfId="2" applyNumberFormat="1" applyFont="1" applyFill="1" applyBorder="1" applyAlignment="1">
      <alignment horizontal="right"/>
    </xf>
    <xf numFmtId="0" fontId="20" fillId="0" borderId="0" xfId="2" applyFont="1" applyBorder="1" applyAlignment="1">
      <alignment horizontal="centerContinuous" vertical="center"/>
    </xf>
    <xf numFmtId="184" fontId="18" fillId="0" borderId="0" xfId="2" applyNumberFormat="1" applyFont="1" applyBorder="1" applyAlignment="1">
      <alignment horizontal="right" vertical="center"/>
    </xf>
    <xf numFmtId="182" fontId="18" fillId="0" borderId="0" xfId="2" applyNumberFormat="1" applyFont="1" applyBorder="1" applyAlignment="1">
      <alignment horizontal="right" vertical="center"/>
    </xf>
    <xf numFmtId="182" fontId="18" fillId="0" borderId="0" xfId="2" applyNumberFormat="1" applyFont="1" applyFill="1" applyBorder="1" applyAlignment="1">
      <alignment horizontal="right" vertical="center"/>
    </xf>
    <xf numFmtId="184" fontId="16" fillId="0" borderId="0" xfId="2" applyNumberFormat="1" applyFont="1" applyFill="1" applyBorder="1" applyAlignment="1">
      <alignment horizontal="right"/>
    </xf>
    <xf numFmtId="166" fontId="18" fillId="0" borderId="0" xfId="2" applyNumberFormat="1" applyFont="1" applyFill="1" applyBorder="1" applyAlignment="1">
      <alignment horizontal="right"/>
    </xf>
    <xf numFmtId="183" fontId="18" fillId="0" borderId="0" xfId="2" applyNumberFormat="1" applyFont="1"/>
    <xf numFmtId="0" fontId="18" fillId="0" borderId="0" xfId="2" applyFont="1" applyBorder="1" applyAlignment="1">
      <alignment horizontal="right" vertical="center"/>
    </xf>
    <xf numFmtId="0" fontId="18" fillId="0" borderId="0" xfId="2" applyFont="1" applyFill="1" applyBorder="1" applyAlignment="1">
      <alignment horizontal="right" vertical="center"/>
    </xf>
    <xf numFmtId="181" fontId="18" fillId="0" borderId="0" xfId="2" applyNumberFormat="1" applyFont="1" applyBorder="1" applyAlignment="1">
      <alignment horizontal="right"/>
    </xf>
    <xf numFmtId="181" fontId="18" fillId="0" borderId="0" xfId="2" applyNumberFormat="1" applyFont="1" applyFill="1" applyBorder="1" applyAlignment="1">
      <alignment horizontal="right"/>
    </xf>
    <xf numFmtId="0" fontId="56" fillId="0" borderId="0" xfId="2" applyFont="1" applyFill="1" applyBorder="1" applyAlignment="1">
      <alignment horizontal="right"/>
    </xf>
    <xf numFmtId="0" fontId="18" fillId="0" borderId="14" xfId="2" applyFont="1" applyBorder="1" applyAlignment="1">
      <alignment horizontal="right"/>
    </xf>
    <xf numFmtId="182" fontId="18" fillId="0" borderId="14" xfId="2" applyNumberFormat="1" applyFont="1" applyBorder="1" applyAlignment="1">
      <alignment horizontal="right"/>
    </xf>
    <xf numFmtId="181" fontId="18" fillId="0" borderId="14" xfId="2" applyNumberFormat="1" applyFont="1" applyBorder="1" applyAlignment="1">
      <alignment horizontal="right"/>
    </xf>
    <xf numFmtId="166" fontId="18" fillId="0" borderId="14" xfId="2" applyNumberFormat="1" applyFont="1" applyBorder="1" applyAlignment="1">
      <alignment horizontal="right"/>
    </xf>
    <xf numFmtId="0" fontId="56" fillId="0" borderId="14" xfId="2" applyFont="1" applyBorder="1" applyAlignment="1">
      <alignment horizontal="right"/>
    </xf>
    <xf numFmtId="0" fontId="57" fillId="0" borderId="0" xfId="0" applyFont="1" applyAlignment="1">
      <alignment horizontal="left" vertical="center" readingOrder="1"/>
    </xf>
    <xf numFmtId="0" fontId="18" fillId="0" borderId="0" xfId="2" applyFont="1" applyAlignment="1">
      <alignment vertical="center" readingOrder="1"/>
    </xf>
    <xf numFmtId="0" fontId="19" fillId="0" borderId="0" xfId="2" quotePrefix="1" applyFont="1" applyAlignment="1">
      <alignment vertical="center" readingOrder="1"/>
    </xf>
    <xf numFmtId="0" fontId="19" fillId="0" borderId="0" xfId="0" applyFont="1" applyAlignment="1">
      <alignment horizontal="left" vertical="center" readingOrder="1"/>
    </xf>
    <xf numFmtId="0" fontId="58" fillId="0" borderId="0" xfId="1" applyNumberFormat="1" applyFont="1" applyFill="1" applyBorder="1" applyProtection="1">
      <protection hidden="1"/>
    </xf>
    <xf numFmtId="0" fontId="53" fillId="0" borderId="0" xfId="2" applyFont="1" applyFill="1" applyAlignment="1">
      <alignment horizontal="centerContinuous" vertical="center"/>
    </xf>
    <xf numFmtId="0" fontId="16" fillId="0" borderId="0" xfId="2" applyFont="1" applyFill="1" applyAlignment="1">
      <alignment horizontal="centerContinuous" vertical="center"/>
    </xf>
    <xf numFmtId="185" fontId="16" fillId="0" borderId="0" xfId="2" applyNumberFormat="1" applyFont="1" applyFill="1" applyAlignment="1">
      <alignment horizontal="centerContinuous" vertical="center"/>
    </xf>
    <xf numFmtId="0" fontId="16" fillId="0" borderId="0" xfId="2" applyFont="1" applyFill="1" applyAlignment="1">
      <alignment vertical="center"/>
    </xf>
    <xf numFmtId="0" fontId="18" fillId="0" borderId="0" xfId="2" applyFont="1" applyFill="1"/>
    <xf numFmtId="0" fontId="15" fillId="0" borderId="0" xfId="2" applyFont="1" applyFill="1" applyAlignment="1">
      <alignment horizontal="centerContinuous" vertical="center"/>
    </xf>
    <xf numFmtId="0" fontId="18" fillId="0" borderId="0" xfId="2" applyFont="1" applyFill="1" applyAlignment="1">
      <alignment horizontal="centerContinuous" vertical="center"/>
    </xf>
    <xf numFmtId="185" fontId="18" fillId="0" borderId="0" xfId="2" applyNumberFormat="1" applyFont="1" applyFill="1" applyAlignment="1">
      <alignment horizontal="centerContinuous" vertical="center"/>
    </xf>
    <xf numFmtId="0" fontId="18" fillId="0" borderId="32" xfId="2" applyFont="1" applyFill="1" applyBorder="1" applyAlignment="1">
      <alignment horizontal="center" vertical="center"/>
    </xf>
    <xf numFmtId="0" fontId="18" fillId="0" borderId="25" xfId="2" applyFont="1" applyFill="1" applyBorder="1" applyAlignment="1">
      <alignment horizontal="center" vertical="center"/>
    </xf>
    <xf numFmtId="0" fontId="18" fillId="0" borderId="32" xfId="2" applyNumberFormat="1" applyFont="1" applyBorder="1" applyAlignment="1">
      <alignment horizontal="center" vertical="center"/>
    </xf>
    <xf numFmtId="0" fontId="18" fillId="0" borderId="25" xfId="2" applyNumberFormat="1" applyFont="1" applyBorder="1" applyAlignment="1">
      <alignment horizontal="center" vertical="center"/>
    </xf>
    <xf numFmtId="0" fontId="18" fillId="0" borderId="20" xfId="2" applyFont="1" applyFill="1" applyBorder="1" applyAlignment="1">
      <alignment horizontal="center" vertical="center"/>
    </xf>
    <xf numFmtId="0" fontId="18" fillId="0" borderId="11" xfId="2" applyFont="1" applyFill="1" applyBorder="1" applyAlignment="1">
      <alignment vertical="center"/>
    </xf>
    <xf numFmtId="0" fontId="18" fillId="0" borderId="11" xfId="2" applyFont="1" applyFill="1" applyBorder="1" applyAlignment="1">
      <alignment horizontal="right" vertical="center"/>
    </xf>
    <xf numFmtId="0" fontId="18" fillId="0" borderId="54" xfId="2" applyFont="1" applyFill="1" applyBorder="1" applyAlignment="1">
      <alignment horizontal="left" vertical="center" indent="1"/>
    </xf>
    <xf numFmtId="185" fontId="18" fillId="0" borderId="0" xfId="2" applyNumberFormat="1" applyFont="1" applyFill="1" applyBorder="1" applyAlignment="1">
      <alignment horizontal="center" vertical="center"/>
    </xf>
    <xf numFmtId="0" fontId="36" fillId="0" borderId="11" xfId="2" applyFont="1" applyFill="1" applyBorder="1" applyAlignment="1">
      <alignment vertical="center"/>
    </xf>
    <xf numFmtId="0" fontId="36" fillId="0" borderId="11" xfId="2" applyFont="1" applyFill="1" applyBorder="1" applyAlignment="1">
      <alignment horizontal="right" vertical="center"/>
    </xf>
    <xf numFmtId="0" fontId="18" fillId="0" borderId="10" xfId="2" applyFont="1" applyFill="1" applyBorder="1" applyAlignment="1">
      <alignment horizontal="left" vertical="center" indent="1"/>
    </xf>
    <xf numFmtId="0" fontId="19" fillId="0" borderId="0" xfId="2" quotePrefix="1" applyFont="1" applyFill="1" applyAlignment="1">
      <alignment vertical="top"/>
    </xf>
    <xf numFmtId="0" fontId="19" fillId="0" borderId="0" xfId="2" applyFont="1" applyFill="1" applyAlignment="1">
      <alignment vertical="top"/>
    </xf>
    <xf numFmtId="0" fontId="61" fillId="0" borderId="0" xfId="2" applyFont="1" applyFill="1" applyAlignment="1">
      <alignment horizontal="centerContinuous" vertical="center" wrapText="1"/>
    </xf>
    <xf numFmtId="0" fontId="21" fillId="0" borderId="0" xfId="2" applyFont="1" applyFill="1" applyAlignment="1">
      <alignment horizontal="centerContinuous" vertical="center" wrapText="1"/>
    </xf>
    <xf numFmtId="0" fontId="3" fillId="0" borderId="26" xfId="2" applyFont="1" applyFill="1" applyBorder="1" applyAlignment="1">
      <alignment horizontal="center" vertical="center"/>
    </xf>
    <xf numFmtId="0" fontId="3" fillId="0" borderId="51" xfId="2" applyFont="1" applyFill="1" applyBorder="1" applyAlignment="1">
      <alignment horizontal="centerContinuous" vertical="center" wrapText="1"/>
    </xf>
    <xf numFmtId="0" fontId="3" fillId="0" borderId="19" xfId="2" applyFont="1" applyFill="1" applyBorder="1" applyAlignment="1">
      <alignment horizontal="centerContinuous" vertical="center" wrapText="1"/>
    </xf>
    <xf numFmtId="0" fontId="3" fillId="0" borderId="49" xfId="2" applyFont="1" applyFill="1" applyBorder="1" applyAlignment="1">
      <alignment horizontal="centerContinuous" vertical="center" wrapText="1"/>
    </xf>
    <xf numFmtId="0" fontId="3" fillId="0" borderId="51" xfId="2" applyNumberFormat="1" applyFont="1" applyFill="1" applyBorder="1" applyAlignment="1">
      <alignment horizontal="centerContinuous" vertical="center" wrapText="1"/>
    </xf>
    <xf numFmtId="0" fontId="3" fillId="0" borderId="51" xfId="2" applyFont="1" applyFill="1" applyBorder="1" applyAlignment="1">
      <alignment horizontal="centerContinuous" vertical="center" wrapText="1" shrinkToFit="1"/>
    </xf>
    <xf numFmtId="0" fontId="3" fillId="0" borderId="30" xfId="2" applyFont="1" applyFill="1" applyBorder="1" applyAlignment="1">
      <alignment horizontal="center" vertical="center"/>
    </xf>
    <xf numFmtId="0" fontId="3" fillId="0" borderId="33" xfId="2" applyFont="1" applyFill="1" applyBorder="1" applyAlignment="1">
      <alignment horizontal="center" vertical="center" wrapText="1"/>
    </xf>
    <xf numFmtId="0" fontId="3" fillId="0" borderId="54" xfId="2" applyFont="1" applyFill="1" applyBorder="1" applyAlignment="1">
      <alignment horizontal="center" vertical="center" wrapText="1"/>
    </xf>
    <xf numFmtId="0" fontId="3" fillId="0" borderId="37" xfId="2" applyFont="1" applyFill="1" applyBorder="1" applyAlignment="1">
      <alignment horizontal="center" vertical="center" wrapText="1"/>
    </xf>
    <xf numFmtId="0" fontId="3" fillId="0" borderId="47" xfId="2" applyFont="1" applyFill="1" applyBorder="1" applyAlignment="1">
      <alignment horizontal="center" vertical="center" wrapText="1"/>
    </xf>
    <xf numFmtId="0" fontId="3" fillId="0" borderId="34" xfId="2" applyFont="1" applyFill="1" applyBorder="1" applyAlignment="1">
      <alignment horizontal="center" vertical="center" wrapText="1"/>
    </xf>
    <xf numFmtId="0" fontId="3" fillId="0" borderId="35" xfId="2" applyFont="1" applyFill="1" applyBorder="1" applyAlignment="1">
      <alignment horizontal="center" vertical="center"/>
    </xf>
    <xf numFmtId="0" fontId="3" fillId="0" borderId="44" xfId="2" applyFont="1" applyFill="1" applyBorder="1" applyAlignment="1">
      <alignment horizontal="right" vertical="center" wrapText="1" indent="1"/>
    </xf>
    <xf numFmtId="0" fontId="3" fillId="0" borderId="37" xfId="2" applyFont="1" applyFill="1" applyBorder="1" applyAlignment="1">
      <alignment horizontal="right" vertical="center" wrapText="1" indent="1"/>
    </xf>
    <xf numFmtId="0" fontId="3" fillId="0" borderId="38" xfId="2" applyFont="1" applyFill="1" applyBorder="1" applyAlignment="1">
      <alignment horizontal="right" vertical="center" wrapText="1" indent="1"/>
    </xf>
    <xf numFmtId="0" fontId="3" fillId="0" borderId="40" xfId="2" applyFont="1" applyFill="1" applyBorder="1" applyAlignment="1">
      <alignment horizontal="right" vertical="center" wrapText="1" indent="1"/>
    </xf>
    <xf numFmtId="0" fontId="3" fillId="0" borderId="30" xfId="2" applyFont="1" applyFill="1" applyBorder="1" applyAlignment="1">
      <alignment vertical="center"/>
    </xf>
    <xf numFmtId="172" fontId="3" fillId="0" borderId="0" xfId="2" applyNumberFormat="1" applyFont="1" applyFill="1" applyBorder="1" applyAlignment="1">
      <alignment horizontal="right" vertical="center" indent="1"/>
    </xf>
    <xf numFmtId="178" fontId="32" fillId="0" borderId="0" xfId="2" applyNumberFormat="1" applyFont="1" applyFill="1" applyBorder="1" applyAlignment="1">
      <alignment horizontal="right" vertical="center" indent="1"/>
    </xf>
    <xf numFmtId="178" fontId="3" fillId="0" borderId="0" xfId="2" applyNumberFormat="1" applyFont="1" applyFill="1" applyBorder="1" applyAlignment="1">
      <alignment horizontal="right" vertical="center" indent="1"/>
    </xf>
    <xf numFmtId="178" fontId="32" fillId="0" borderId="11" xfId="2" applyNumberFormat="1" applyFont="1" applyFill="1" applyBorder="1" applyAlignment="1">
      <alignment horizontal="right" vertical="center" indent="1"/>
    </xf>
    <xf numFmtId="172" fontId="32" fillId="0" borderId="0" xfId="2" applyNumberFormat="1" applyFont="1" applyFill="1" applyBorder="1" applyAlignment="1">
      <alignment horizontal="right" vertical="center" indent="1"/>
    </xf>
    <xf numFmtId="178" fontId="32" fillId="0" borderId="13" xfId="2" applyNumberFormat="1" applyFont="1" applyFill="1" applyBorder="1" applyAlignment="1">
      <alignment horizontal="right" vertical="center" indent="1"/>
    </xf>
    <xf numFmtId="179" fontId="3" fillId="0" borderId="0" xfId="2" applyNumberFormat="1" applyFont="1" applyFill="1" applyBorder="1" applyAlignment="1">
      <alignment horizontal="right" vertical="center" indent="1"/>
    </xf>
    <xf numFmtId="172" fontId="26" fillId="0" borderId="0" xfId="2" applyNumberFormat="1" applyFont="1" applyFill="1" applyBorder="1" applyAlignment="1">
      <alignment horizontal="right" vertical="center" indent="1"/>
    </xf>
    <xf numFmtId="0" fontId="3" fillId="0" borderId="35" xfId="2" applyFont="1" applyFill="1" applyBorder="1" applyAlignment="1">
      <alignment vertical="center"/>
    </xf>
    <xf numFmtId="172" fontId="3" fillId="0" borderId="20" xfId="2" applyNumberFormat="1" applyFont="1" applyFill="1" applyBorder="1" applyAlignment="1">
      <alignment horizontal="right" vertical="center" indent="1"/>
    </xf>
    <xf numFmtId="178" fontId="32" fillId="0" borderId="20" xfId="2" applyNumberFormat="1" applyFont="1" applyFill="1" applyBorder="1" applyAlignment="1">
      <alignment horizontal="right" vertical="center" indent="1"/>
    </xf>
    <xf numFmtId="178" fontId="32" fillId="0" borderId="32" xfId="2" applyNumberFormat="1" applyFont="1" applyFill="1" applyBorder="1" applyAlignment="1">
      <alignment horizontal="right" vertical="center" indent="1"/>
    </xf>
    <xf numFmtId="172" fontId="32" fillId="0" borderId="20" xfId="2" applyNumberFormat="1" applyFont="1" applyFill="1" applyBorder="1" applyAlignment="1">
      <alignment horizontal="right" vertical="center" indent="1"/>
    </xf>
    <xf numFmtId="178" fontId="3" fillId="0" borderId="20" xfId="2" applyNumberFormat="1" applyFont="1" applyFill="1" applyBorder="1" applyAlignment="1">
      <alignment horizontal="right" vertical="center" indent="1"/>
    </xf>
    <xf numFmtId="178" fontId="32" fillId="0" borderId="36" xfId="2" applyNumberFormat="1" applyFont="1" applyFill="1" applyBorder="1" applyAlignment="1">
      <alignment horizontal="right" vertical="center" indent="1"/>
    </xf>
    <xf numFmtId="0" fontId="3" fillId="0" borderId="31" xfId="2" applyFont="1" applyFill="1" applyBorder="1" applyAlignment="1">
      <alignment vertical="center"/>
    </xf>
    <xf numFmtId="172" fontId="26" fillId="0" borderId="8" xfId="2" applyNumberFormat="1" applyFont="1" applyFill="1" applyBorder="1" applyAlignment="1">
      <alignment horizontal="right" vertical="center" indent="1"/>
    </xf>
    <xf numFmtId="178" fontId="63" fillId="0" borderId="8" xfId="2" applyNumberFormat="1" applyFont="1" applyFill="1" applyBorder="1" applyAlignment="1">
      <alignment horizontal="right" vertical="center" indent="1"/>
    </xf>
    <xf numFmtId="178" fontId="63" fillId="0" borderId="7" xfId="2" applyNumberFormat="1" applyFont="1" applyFill="1" applyBorder="1" applyAlignment="1">
      <alignment horizontal="right" vertical="center" indent="1"/>
    </xf>
    <xf numFmtId="179" fontId="26" fillId="0" borderId="8" xfId="2" applyNumberFormat="1" applyFont="1" applyFill="1" applyBorder="1" applyAlignment="1">
      <alignment horizontal="right" vertical="center" indent="1"/>
    </xf>
    <xf numFmtId="179" fontId="63" fillId="0" borderId="8" xfId="2" applyNumberFormat="1" applyFont="1" applyFill="1" applyBorder="1" applyAlignment="1">
      <alignment horizontal="right" vertical="center" indent="1"/>
    </xf>
    <xf numFmtId="178" fontId="63" fillId="0" borderId="15" xfId="2" applyNumberFormat="1" applyFont="1" applyFill="1" applyBorder="1" applyAlignment="1">
      <alignment horizontal="right" vertical="center" indent="1"/>
    </xf>
    <xf numFmtId="0" fontId="13" fillId="0" borderId="0" xfId="2" applyFont="1" applyFill="1" applyAlignment="1">
      <alignment horizontal="left"/>
    </xf>
    <xf numFmtId="164" fontId="64" fillId="0" borderId="0" xfId="18" applyFont="1" applyBorder="1" applyAlignment="1">
      <alignment horizontal="centerContinuous" vertical="center" wrapText="1"/>
    </xf>
    <xf numFmtId="164" fontId="66" fillId="0" borderId="0" xfId="18" applyFont="1" applyBorder="1" applyAlignment="1">
      <alignment horizontal="centerContinuous" vertical="center" wrapText="1"/>
    </xf>
    <xf numFmtId="164" fontId="66" fillId="0" borderId="0" xfId="18" applyFont="1" applyBorder="1" applyAlignment="1">
      <alignment horizontal="centerContinuous" vertical="center"/>
    </xf>
    <xf numFmtId="164" fontId="66" fillId="0" borderId="0" xfId="18" applyFont="1" applyFill="1" applyBorder="1" applyAlignment="1">
      <alignment horizontal="centerContinuous" vertical="center"/>
    </xf>
    <xf numFmtId="164" fontId="18" fillId="0" borderId="0" xfId="18" applyFont="1" applyFill="1" applyBorder="1" applyAlignment="1">
      <alignment horizontal="centerContinuous" vertical="center"/>
    </xf>
    <xf numFmtId="164" fontId="18" fillId="0" borderId="0" xfId="18" applyFont="1" applyBorder="1" applyAlignment="1">
      <alignment horizontal="centerContinuous" vertical="center"/>
    </xf>
    <xf numFmtId="164" fontId="18" fillId="0" borderId="0" xfId="18" applyFont="1" applyBorder="1"/>
    <xf numFmtId="164" fontId="18" fillId="0" borderId="0" xfId="18" applyFont="1"/>
    <xf numFmtId="164" fontId="19" fillId="0" borderId="0" xfId="18" applyFont="1" applyBorder="1" applyAlignment="1">
      <alignment horizontal="centerContinuous" vertical="center"/>
    </xf>
    <xf numFmtId="0" fontId="19" fillId="0" borderId="32" xfId="2" applyFont="1" applyFill="1" applyBorder="1" applyAlignment="1">
      <alignment horizontal="center" vertical="center"/>
    </xf>
    <xf numFmtId="0" fontId="19" fillId="0" borderId="35" xfId="2" applyFont="1" applyFill="1" applyBorder="1" applyAlignment="1">
      <alignment horizontal="center" vertical="center"/>
    </xf>
    <xf numFmtId="0" fontId="19" fillId="0" borderId="32" xfId="2" applyNumberFormat="1" applyFont="1" applyBorder="1" applyAlignment="1">
      <alignment horizontal="center" vertical="center"/>
    </xf>
    <xf numFmtId="0" fontId="19" fillId="0" borderId="25" xfId="2" applyNumberFormat="1" applyFont="1" applyBorder="1" applyAlignment="1">
      <alignment horizontal="center" vertical="center"/>
    </xf>
    <xf numFmtId="0" fontId="19" fillId="0" borderId="20" xfId="2" applyFont="1" applyFill="1" applyBorder="1" applyAlignment="1">
      <alignment horizontal="center" vertical="center"/>
    </xf>
    <xf numFmtId="0" fontId="19" fillId="0" borderId="0" xfId="2" applyFont="1" applyFill="1" applyBorder="1" applyAlignment="1">
      <alignment vertical="center"/>
    </xf>
    <xf numFmtId="0" fontId="19" fillId="0" borderId="12" xfId="2" applyFont="1" applyFill="1" applyBorder="1" applyAlignment="1">
      <alignment vertical="center"/>
    </xf>
    <xf numFmtId="0" fontId="19" fillId="0" borderId="0" xfId="2" applyFont="1" applyFill="1" applyBorder="1" applyAlignment="1">
      <alignment horizontal="right" vertical="center"/>
    </xf>
    <xf numFmtId="0" fontId="19" fillId="0" borderId="0" xfId="2" applyFont="1" applyFill="1" applyBorder="1" applyAlignment="1">
      <alignment horizontal="left" vertical="center" indent="2"/>
    </xf>
    <xf numFmtId="186" fontId="19" fillId="0" borderId="0" xfId="0" applyNumberFormat="1" applyFont="1" applyBorder="1" applyAlignment="1">
      <alignment horizontal="center" vertical="center"/>
    </xf>
    <xf numFmtId="186" fontId="19" fillId="0" borderId="22" xfId="0" applyNumberFormat="1" applyFont="1" applyBorder="1" applyAlignment="1">
      <alignment horizontal="center" vertical="center"/>
    </xf>
    <xf numFmtId="0" fontId="68" fillId="0" borderId="0" xfId="2" applyFont="1" applyFill="1" applyBorder="1" applyAlignment="1">
      <alignment vertical="center"/>
    </xf>
    <xf numFmtId="0" fontId="68" fillId="0" borderId="0" xfId="2" applyFont="1" applyFill="1" applyBorder="1" applyAlignment="1">
      <alignment horizontal="right" vertical="center"/>
    </xf>
    <xf numFmtId="164" fontId="19" fillId="0" borderId="0" xfId="18" applyFont="1" applyBorder="1"/>
    <xf numFmtId="164" fontId="19" fillId="0" borderId="12" xfId="18" applyFont="1" applyBorder="1"/>
    <xf numFmtId="186" fontId="19" fillId="0" borderId="0" xfId="0" applyNumberFormat="1" applyFont="1" applyFill="1" applyBorder="1" applyAlignment="1">
      <alignment horizontal="center" vertical="center"/>
    </xf>
    <xf numFmtId="164" fontId="68" fillId="0" borderId="0" xfId="18" applyFont="1" applyBorder="1"/>
    <xf numFmtId="164" fontId="68" fillId="0" borderId="12" xfId="18" applyFont="1" applyBorder="1"/>
    <xf numFmtId="186" fontId="19" fillId="0" borderId="0" xfId="18" applyNumberFormat="1" applyFont="1" applyAlignment="1">
      <alignment horizontal="center" vertical="center"/>
    </xf>
    <xf numFmtId="186" fontId="19" fillId="0" borderId="0" xfId="18" applyNumberFormat="1" applyFont="1" applyFill="1" applyAlignment="1">
      <alignment horizontal="center" vertical="center"/>
    </xf>
    <xf numFmtId="1" fontId="19" fillId="0" borderId="0" xfId="0" applyNumberFormat="1" applyFont="1"/>
    <xf numFmtId="164" fontId="16" fillId="0" borderId="0" xfId="18" quotePrefix="1" applyFont="1" applyBorder="1"/>
    <xf numFmtId="164" fontId="16" fillId="0" borderId="0" xfId="18" applyFont="1" applyBorder="1"/>
    <xf numFmtId="164" fontId="16" fillId="0" borderId="0" xfId="18" applyFont="1" applyFill="1" applyBorder="1"/>
    <xf numFmtId="164" fontId="16" fillId="0" borderId="0" xfId="18" applyFont="1"/>
    <xf numFmtId="164" fontId="16" fillId="0" borderId="0" xfId="18" quotePrefix="1" applyFont="1" applyBorder="1" applyAlignment="1">
      <alignment horizontal="left"/>
    </xf>
    <xf numFmtId="164" fontId="16" fillId="0" borderId="0" xfId="18" applyFont="1" applyFill="1" applyAlignment="1">
      <alignment horizontal="left"/>
    </xf>
    <xf numFmtId="164" fontId="66" fillId="0" borderId="0" xfId="18" applyFont="1" applyBorder="1"/>
    <xf numFmtId="164" fontId="66" fillId="0" borderId="0" xfId="18" applyFont="1" applyFill="1" applyBorder="1"/>
    <xf numFmtId="164" fontId="18" fillId="0" borderId="0" xfId="18" applyFont="1" applyFill="1" applyBorder="1"/>
    <xf numFmtId="164" fontId="66" fillId="0" borderId="0" xfId="18" applyFont="1"/>
    <xf numFmtId="164" fontId="66" fillId="0" borderId="0" xfId="18" applyFont="1" applyFill="1"/>
    <xf numFmtId="164" fontId="18" fillId="0" borderId="0" xfId="18" applyFont="1" applyFill="1"/>
    <xf numFmtId="0" fontId="20" fillId="0" borderId="0" xfId="13" applyFont="1" applyFill="1" applyAlignment="1">
      <alignment vertical="center"/>
    </xf>
    <xf numFmtId="0" fontId="64" fillId="0" borderId="0" xfId="13" applyFont="1" applyFill="1" applyAlignment="1">
      <alignment horizontal="centerContinuous"/>
    </xf>
    <xf numFmtId="0" fontId="20" fillId="0" borderId="0" xfId="13" applyFont="1" applyFill="1" applyAlignment="1" applyProtection="1">
      <alignment horizontal="centerContinuous"/>
    </xf>
    <xf numFmtId="0" fontId="18" fillId="0" borderId="0" xfId="13" applyFont="1" applyFill="1" applyAlignment="1">
      <alignment vertical="center"/>
    </xf>
    <xf numFmtId="0" fontId="70" fillId="0" borderId="0" xfId="13" applyFont="1" applyFill="1" applyAlignment="1" applyProtection="1">
      <alignment horizontal="centerContinuous"/>
    </xf>
    <xf numFmtId="0" fontId="19" fillId="0" borderId="0" xfId="13" applyFont="1" applyFill="1" applyAlignment="1">
      <alignment vertical="top"/>
    </xf>
    <xf numFmtId="0" fontId="19" fillId="0" borderId="0" xfId="13" applyFont="1" applyFill="1" applyAlignment="1" applyProtection="1">
      <alignment horizontal="centerContinuous" vertical="center"/>
    </xf>
    <xf numFmtId="0" fontId="19" fillId="0" borderId="0" xfId="13" applyFont="1" applyFill="1" applyAlignment="1">
      <alignment horizontal="centerContinuous" vertical="center"/>
    </xf>
    <xf numFmtId="0" fontId="19" fillId="0" borderId="0" xfId="13" applyFont="1" applyFill="1" applyBorder="1" applyAlignment="1">
      <alignment horizontal="centerContinuous" vertical="center"/>
    </xf>
    <xf numFmtId="0" fontId="66" fillId="0" borderId="0" xfId="13" applyFont="1" applyFill="1" applyAlignment="1">
      <alignment vertical="center"/>
    </xf>
    <xf numFmtId="0" fontId="16" fillId="0" borderId="19" xfId="13" applyNumberFormat="1" applyFont="1" applyFill="1" applyBorder="1" applyAlignment="1" applyProtection="1">
      <alignment horizontal="center"/>
    </xf>
    <xf numFmtId="0" fontId="16" fillId="0" borderId="51" xfId="13" applyNumberFormat="1" applyFont="1" applyFill="1" applyBorder="1" applyAlignment="1" applyProtection="1">
      <alignment horizontal="center" vertical="center"/>
    </xf>
    <xf numFmtId="0" fontId="16" fillId="0" borderId="27" xfId="13" applyNumberFormat="1" applyFont="1" applyFill="1" applyBorder="1" applyAlignment="1" applyProtection="1">
      <alignment horizontal="center" vertical="center" wrapText="1"/>
    </xf>
    <xf numFmtId="0" fontId="16" fillId="0" borderId="27" xfId="13" applyNumberFormat="1" applyFont="1" applyFill="1" applyBorder="1" applyAlignment="1" applyProtection="1">
      <alignment horizontal="centerContinuous" vertical="center"/>
    </xf>
    <xf numFmtId="0" fontId="16" fillId="0" borderId="49" xfId="13" applyNumberFormat="1" applyFont="1" applyFill="1" applyBorder="1" applyAlignment="1" applyProtection="1">
      <alignment horizontal="center" vertical="center"/>
    </xf>
    <xf numFmtId="0" fontId="16" fillId="0" borderId="46" xfId="13" applyNumberFormat="1" applyFont="1" applyFill="1" applyBorder="1" applyAlignment="1" applyProtection="1">
      <alignment horizontal="centerContinuous" vertical="center"/>
    </xf>
    <xf numFmtId="0" fontId="16" fillId="0" borderId="28" xfId="13" applyNumberFormat="1" applyFont="1" applyFill="1" applyBorder="1" applyAlignment="1" applyProtection="1">
      <alignment horizontal="centerContinuous" vertical="center"/>
    </xf>
    <xf numFmtId="0" fontId="16" fillId="0" borderId="17" xfId="13" applyNumberFormat="1" applyFont="1" applyFill="1" applyBorder="1" applyAlignment="1">
      <alignment horizontal="centerContinuous" vertical="center"/>
    </xf>
    <xf numFmtId="0" fontId="16" fillId="0" borderId="11" xfId="13" applyNumberFormat="1" applyFont="1" applyFill="1" applyBorder="1" applyAlignment="1" applyProtection="1">
      <alignment horizontal="center" vertical="center"/>
    </xf>
    <xf numFmtId="0" fontId="16" fillId="0" borderId="24" xfId="13" applyNumberFormat="1" applyFont="1" applyFill="1" applyBorder="1" applyAlignment="1" applyProtection="1">
      <alignment vertical="center" wrapText="1"/>
    </xf>
    <xf numFmtId="0" fontId="16" fillId="0" borderId="20" xfId="13" applyNumberFormat="1" applyFont="1" applyFill="1" applyBorder="1" applyAlignment="1" applyProtection="1">
      <alignment vertical="center" wrapText="1"/>
    </xf>
    <xf numFmtId="0" fontId="66" fillId="0" borderId="14" xfId="13" applyFont="1" applyBorder="1" applyAlignment="1">
      <alignment vertical="center" wrapText="1"/>
    </xf>
    <xf numFmtId="0" fontId="66" fillId="0" borderId="24" xfId="13" applyFont="1" applyBorder="1" applyAlignment="1">
      <alignment vertical="center" wrapText="1"/>
    </xf>
    <xf numFmtId="0" fontId="66" fillId="0" borderId="0" xfId="13" applyFont="1" applyBorder="1" applyAlignment="1">
      <alignment vertical="center" wrapText="1"/>
    </xf>
    <xf numFmtId="0" fontId="16" fillId="0" borderId="37" xfId="13" applyNumberFormat="1" applyFont="1" applyFill="1" applyBorder="1" applyAlignment="1" applyProtection="1">
      <alignment horizontal="center" vertical="center" wrapText="1"/>
    </xf>
    <xf numFmtId="0" fontId="16" fillId="0" borderId="37" xfId="13" applyNumberFormat="1" applyFont="1" applyFill="1" applyBorder="1" applyAlignment="1" applyProtection="1">
      <alignment horizontal="center" vertical="center"/>
    </xf>
    <xf numFmtId="0" fontId="16" fillId="0" borderId="11" xfId="13" applyNumberFormat="1" applyFont="1" applyFill="1" applyBorder="1" applyAlignment="1" applyProtection="1">
      <alignment horizontal="centerContinuous" vertical="center"/>
    </xf>
    <xf numFmtId="0" fontId="16" fillId="0" borderId="0" xfId="13" applyNumberFormat="1" applyFont="1" applyFill="1" applyBorder="1" applyAlignment="1" applyProtection="1">
      <alignment vertical="center" wrapText="1"/>
    </xf>
    <xf numFmtId="0" fontId="16" fillId="0" borderId="14" xfId="13" applyNumberFormat="1" applyFont="1" applyFill="1" applyBorder="1" applyAlignment="1" applyProtection="1">
      <alignment vertical="center" wrapText="1"/>
    </xf>
    <xf numFmtId="49" fontId="66" fillId="0" borderId="33" xfId="13" applyNumberFormat="1" applyFont="1" applyFill="1" applyBorder="1" applyAlignment="1">
      <alignment vertical="center"/>
    </xf>
    <xf numFmtId="49" fontId="66" fillId="0" borderId="22" xfId="13" applyNumberFormat="1" applyFont="1" applyBorder="1" applyAlignment="1">
      <alignment vertical="center"/>
    </xf>
    <xf numFmtId="0" fontId="66" fillId="0" borderId="22" xfId="13" applyFont="1" applyBorder="1" applyAlignment="1">
      <alignment vertical="center"/>
    </xf>
    <xf numFmtId="0" fontId="66" fillId="0" borderId="47" xfId="13" applyFont="1" applyBorder="1" applyAlignment="1">
      <alignment vertical="center"/>
    </xf>
    <xf numFmtId="0" fontId="16" fillId="0" borderId="20" xfId="13" applyNumberFormat="1" applyFont="1" applyFill="1" applyBorder="1" applyAlignment="1" applyProtection="1">
      <alignment horizontal="centerContinuous" vertical="center"/>
    </xf>
    <xf numFmtId="0" fontId="16" fillId="0" borderId="36" xfId="13" applyNumberFormat="1" applyFont="1" applyFill="1" applyBorder="1" applyAlignment="1" applyProtection="1">
      <alignment horizontal="centerContinuous" vertical="center"/>
    </xf>
    <xf numFmtId="0" fontId="16" fillId="0" borderId="11" xfId="13" applyNumberFormat="1" applyFont="1" applyFill="1" applyBorder="1" applyAlignment="1" applyProtection="1">
      <alignment horizontal="center" vertical="top"/>
    </xf>
    <xf numFmtId="0" fontId="16" fillId="0" borderId="0" xfId="13" applyNumberFormat="1" applyFont="1" applyFill="1" applyBorder="1" applyAlignment="1" applyProtection="1">
      <alignment horizontal="center" vertical="center" wrapText="1"/>
    </xf>
    <xf numFmtId="0" fontId="16" fillId="0" borderId="14" xfId="13" applyNumberFormat="1" applyFont="1" applyFill="1" applyBorder="1" applyAlignment="1" applyProtection="1">
      <alignment horizontal="center" vertical="center" wrapText="1"/>
    </xf>
    <xf numFmtId="0" fontId="16" fillId="0" borderId="0" xfId="13" applyNumberFormat="1" applyFont="1" applyFill="1" applyBorder="1" applyAlignment="1" applyProtection="1">
      <alignment horizontal="centerContinuous" vertical="center"/>
    </xf>
    <xf numFmtId="0" fontId="16" fillId="0" borderId="13" xfId="13" applyFont="1" applyBorder="1" applyAlignment="1">
      <alignment horizontal="center" vertical="center" wrapText="1"/>
    </xf>
    <xf numFmtId="167" fontId="16" fillId="0" borderId="20" xfId="13" applyNumberFormat="1" applyFont="1" applyFill="1" applyBorder="1" applyAlignment="1">
      <alignment horizontal="right" vertical="center"/>
    </xf>
    <xf numFmtId="0" fontId="16" fillId="0" borderId="12" xfId="13" applyFont="1" applyFill="1" applyBorder="1" applyAlignment="1">
      <alignment vertical="center"/>
    </xf>
    <xf numFmtId="167" fontId="16" fillId="0" borderId="0" xfId="13" applyNumberFormat="1" applyFont="1" applyFill="1" applyBorder="1" applyAlignment="1">
      <alignment horizontal="right" vertical="center"/>
    </xf>
    <xf numFmtId="0" fontId="16" fillId="0" borderId="0" xfId="13" applyNumberFormat="1" applyFont="1" applyFill="1" applyBorder="1" applyAlignment="1">
      <alignment horizontal="left" vertical="center"/>
    </xf>
    <xf numFmtId="167" fontId="16" fillId="0" borderId="0" xfId="13" applyNumberFormat="1" applyFont="1" applyFill="1" applyBorder="1" applyAlignment="1">
      <alignment horizontal="right" vertical="center" indent="1"/>
    </xf>
    <xf numFmtId="187" fontId="74" fillId="0" borderId="11" xfId="13" applyNumberFormat="1" applyFont="1" applyFill="1" applyBorder="1" applyAlignment="1">
      <alignment horizontal="center" vertical="center"/>
    </xf>
    <xf numFmtId="187" fontId="74" fillId="0" borderId="0" xfId="13" applyNumberFormat="1" applyFont="1" applyFill="1" applyBorder="1" applyAlignment="1">
      <alignment horizontal="center" vertical="center"/>
    </xf>
    <xf numFmtId="187" fontId="74" fillId="0" borderId="13" xfId="13" applyNumberFormat="1" applyFont="1" applyFill="1" applyBorder="1" applyAlignment="1">
      <alignment horizontal="center" vertical="center"/>
    </xf>
    <xf numFmtId="176" fontId="74" fillId="0" borderId="32" xfId="13" applyNumberFormat="1" applyFont="1" applyFill="1" applyBorder="1" applyAlignment="1">
      <alignment horizontal="center" vertical="center"/>
    </xf>
    <xf numFmtId="167" fontId="16" fillId="0" borderId="20" xfId="13" applyNumberFormat="1" applyFont="1" applyFill="1" applyBorder="1" applyAlignment="1">
      <alignment horizontal="right" vertical="center" indent="1"/>
    </xf>
    <xf numFmtId="187" fontId="74" fillId="0" borderId="32" xfId="13" applyNumberFormat="1" applyFont="1" applyFill="1" applyBorder="1" applyAlignment="1">
      <alignment horizontal="center" vertical="center"/>
    </xf>
    <xf numFmtId="187" fontId="74" fillId="0" borderId="20" xfId="13" applyNumberFormat="1" applyFont="1" applyFill="1" applyBorder="1" applyAlignment="1">
      <alignment horizontal="center" vertical="center"/>
    </xf>
    <xf numFmtId="187" fontId="74" fillId="0" borderId="36" xfId="13" applyNumberFormat="1" applyFont="1" applyFill="1" applyBorder="1" applyAlignment="1">
      <alignment horizontal="center" vertical="center"/>
    </xf>
    <xf numFmtId="176" fontId="74" fillId="0" borderId="11" xfId="13" applyNumberFormat="1" applyFont="1" applyFill="1" applyBorder="1" applyAlignment="1">
      <alignment horizontal="center" vertical="center"/>
    </xf>
    <xf numFmtId="0" fontId="66" fillId="0" borderId="0" xfId="13" applyFont="1"/>
    <xf numFmtId="176" fontId="74" fillId="0" borderId="10" xfId="13" applyNumberFormat="1" applyFont="1" applyFill="1" applyBorder="1" applyAlignment="1">
      <alignment horizontal="center" vertical="center"/>
    </xf>
    <xf numFmtId="0" fontId="16" fillId="0" borderId="0" xfId="13" applyFont="1" applyFill="1" applyAlignment="1">
      <alignment vertical="center"/>
    </xf>
    <xf numFmtId="176" fontId="74" fillId="0" borderId="11" xfId="13" applyNumberFormat="1" applyFont="1" applyFill="1" applyBorder="1" applyAlignment="1" applyProtection="1">
      <alignment horizontal="center" vertical="center"/>
    </xf>
    <xf numFmtId="0" fontId="66" fillId="0" borderId="0" xfId="13" applyFont="1" applyFill="1" applyAlignment="1"/>
    <xf numFmtId="0" fontId="66" fillId="0" borderId="0" xfId="13" applyFont="1" applyFill="1" applyAlignment="1">
      <alignment vertical="top"/>
    </xf>
    <xf numFmtId="167" fontId="16" fillId="0" borderId="14" xfId="13" applyNumberFormat="1" applyFont="1" applyFill="1" applyBorder="1" applyAlignment="1">
      <alignment horizontal="right" vertical="center"/>
    </xf>
    <xf numFmtId="176" fontId="74" fillId="0" borderId="7" xfId="13" applyNumberFormat="1" applyFont="1" applyFill="1" applyBorder="1" applyAlignment="1">
      <alignment horizontal="center" vertical="center"/>
    </xf>
    <xf numFmtId="167" fontId="16" fillId="0" borderId="8" xfId="13" applyNumberFormat="1" applyFont="1" applyFill="1" applyBorder="1" applyAlignment="1">
      <alignment horizontal="right" vertical="center"/>
    </xf>
    <xf numFmtId="187" fontId="74" fillId="0" borderId="7" xfId="13" applyNumberFormat="1" applyFont="1" applyFill="1" applyBorder="1" applyAlignment="1">
      <alignment horizontal="center" vertical="center"/>
    </xf>
    <xf numFmtId="187" fontId="74" fillId="0" borderId="8" xfId="13" applyNumberFormat="1" applyFont="1" applyFill="1" applyBorder="1" applyAlignment="1">
      <alignment horizontal="center" vertical="center"/>
    </xf>
    <xf numFmtId="187" fontId="74" fillId="0" borderId="15" xfId="13" applyNumberFormat="1" applyFont="1" applyFill="1" applyBorder="1" applyAlignment="1">
      <alignment horizontal="center" vertical="center"/>
    </xf>
    <xf numFmtId="0" fontId="74" fillId="0" borderId="0" xfId="13" applyFont="1" applyFill="1" applyBorder="1" applyAlignment="1">
      <alignment horizontal="center" vertical="center"/>
    </xf>
    <xf numFmtId="0" fontId="16" fillId="0" borderId="0" xfId="13" applyFont="1" applyFill="1" applyAlignment="1" applyProtection="1">
      <alignment horizontal="left" vertical="center"/>
    </xf>
    <xf numFmtId="0" fontId="16" fillId="0" borderId="0" xfId="13" applyFont="1" applyFill="1" applyBorder="1" applyAlignment="1">
      <alignment horizontal="left" vertical="center"/>
    </xf>
    <xf numFmtId="0" fontId="16" fillId="0" borderId="0" xfId="13" applyFont="1" applyFill="1" applyAlignment="1" applyProtection="1">
      <alignment vertical="center"/>
    </xf>
    <xf numFmtId="0" fontId="72" fillId="0" borderId="0" xfId="13" applyFont="1" applyFill="1" applyAlignment="1" applyProtection="1">
      <alignment horizontal="left" vertical="center"/>
    </xf>
    <xf numFmtId="0" fontId="66" fillId="0" borderId="0" xfId="13" applyNumberFormat="1" applyFont="1" applyFill="1" applyAlignment="1">
      <alignment vertical="center"/>
    </xf>
    <xf numFmtId="0" fontId="66" fillId="0" borderId="0" xfId="13" applyNumberFormat="1" applyFont="1" applyFill="1" applyAlignment="1" applyProtection="1">
      <alignment vertical="center"/>
    </xf>
    <xf numFmtId="0" fontId="66" fillId="0" borderId="0" xfId="13" applyNumberFormat="1" applyFont="1" applyFill="1" applyAlignment="1" applyProtection="1">
      <alignment horizontal="left" vertical="center"/>
    </xf>
    <xf numFmtId="0" fontId="66" fillId="0" borderId="0" xfId="13" applyFont="1" applyFill="1"/>
    <xf numFmtId="0" fontId="74" fillId="0" borderId="0" xfId="16" applyFont="1" applyFill="1" applyBorder="1" applyAlignment="1">
      <alignment horizontal="center" vertical="center"/>
    </xf>
    <xf numFmtId="0" fontId="20" fillId="0" borderId="0" xfId="9" applyFont="1" applyAlignment="1">
      <alignment horizontal="centerContinuous"/>
    </xf>
    <xf numFmtId="0" fontId="73" fillId="0" borderId="0" xfId="9" applyFont="1" applyAlignment="1">
      <alignment horizontal="centerContinuous"/>
    </xf>
    <xf numFmtId="0" fontId="75" fillId="0" borderId="0" xfId="9" applyFont="1" applyAlignment="1">
      <alignment horizontal="center"/>
    </xf>
    <xf numFmtId="0" fontId="70" fillId="0" borderId="0" xfId="9" applyFont="1" applyAlignment="1">
      <alignment horizontal="centerContinuous"/>
    </xf>
    <xf numFmtId="0" fontId="16" fillId="0" borderId="2" xfId="9" applyFont="1" applyBorder="1" applyAlignment="1">
      <alignment vertical="center"/>
    </xf>
    <xf numFmtId="0" fontId="16" fillId="0" borderId="1" xfId="9" applyFont="1" applyBorder="1" applyAlignment="1">
      <alignment horizontal="center" vertical="center"/>
    </xf>
    <xf numFmtId="0" fontId="16" fillId="0" borderId="18" xfId="9" applyFont="1" applyBorder="1" applyAlignment="1">
      <alignment horizontal="centerContinuous" vertical="center" wrapText="1"/>
    </xf>
    <xf numFmtId="0" fontId="16" fillId="0" borderId="18" xfId="9" applyFont="1" applyBorder="1" applyAlignment="1">
      <alignment horizontal="center" vertical="center"/>
    </xf>
    <xf numFmtId="0" fontId="16" fillId="0" borderId="28" xfId="9" applyFont="1" applyBorder="1" applyAlignment="1">
      <alignment horizontal="center" vertical="center"/>
    </xf>
    <xf numFmtId="0" fontId="16" fillId="0" borderId="48" xfId="9" applyFont="1" applyBorder="1" applyAlignment="1">
      <alignment horizontal="centerContinuous" vertical="center" wrapText="1"/>
    </xf>
    <xf numFmtId="0" fontId="19" fillId="0" borderId="12" xfId="9" applyFont="1" applyBorder="1" applyAlignment="1">
      <alignment horizontal="left" vertical="center"/>
    </xf>
    <xf numFmtId="0" fontId="19" fillId="0" borderId="0" xfId="9" applyFont="1" applyAlignment="1">
      <alignment vertical="center"/>
    </xf>
    <xf numFmtId="0" fontId="16" fillId="0" borderId="3" xfId="9" applyFont="1" applyBorder="1" applyAlignment="1">
      <alignment vertical="center"/>
    </xf>
    <xf numFmtId="0" fontId="16" fillId="0" borderId="38" xfId="9" applyFont="1" applyBorder="1" applyAlignment="1">
      <alignment horizontal="centerContinuous" vertical="center"/>
    </xf>
    <xf numFmtId="0" fontId="16" fillId="0" borderId="37" xfId="9" applyFont="1" applyBorder="1" applyAlignment="1">
      <alignment horizontal="centerContinuous" vertical="center"/>
    </xf>
    <xf numFmtId="0" fontId="16" fillId="0" borderId="44" xfId="9" applyFont="1" applyBorder="1" applyAlignment="1">
      <alignment horizontal="centerContinuous" vertical="center"/>
    </xf>
    <xf numFmtId="0" fontId="16" fillId="0" borderId="20" xfId="9" applyFont="1" applyBorder="1" applyAlignment="1">
      <alignment horizontal="centerContinuous" vertical="center"/>
    </xf>
    <xf numFmtId="0" fontId="16" fillId="0" borderId="43" xfId="9" applyFont="1" applyBorder="1" applyAlignment="1">
      <alignment horizontal="centerContinuous" vertical="center"/>
    </xf>
    <xf numFmtId="0" fontId="19" fillId="0" borderId="0" xfId="9" applyFont="1" applyBorder="1"/>
    <xf numFmtId="173" fontId="19" fillId="0" borderId="0" xfId="9" applyNumberFormat="1" applyFont="1"/>
    <xf numFmtId="0" fontId="19" fillId="0" borderId="0" xfId="9" applyFont="1"/>
    <xf numFmtId="0" fontId="72" fillId="0" borderId="4" xfId="9" applyFont="1" applyBorder="1" applyAlignment="1">
      <alignment horizontal="centerContinuous" vertical="center"/>
    </xf>
    <xf numFmtId="0" fontId="73" fillId="0" borderId="4" xfId="9" applyFont="1" applyBorder="1" applyAlignment="1">
      <alignment horizontal="centerContinuous"/>
    </xf>
    <xf numFmtId="0" fontId="73" fillId="0" borderId="12" xfId="9" applyFont="1" applyBorder="1" applyAlignment="1">
      <alignment horizontal="centerContinuous"/>
    </xf>
    <xf numFmtId="0" fontId="73" fillId="0" borderId="0" xfId="9" applyFont="1" applyBorder="1" applyAlignment="1">
      <alignment horizontal="centerContinuous"/>
    </xf>
    <xf numFmtId="0" fontId="73" fillId="0" borderId="13" xfId="9" applyFont="1" applyBorder="1" applyAlignment="1">
      <alignment horizontal="centerContinuous"/>
    </xf>
    <xf numFmtId="0" fontId="16" fillId="0" borderId="12" xfId="9" applyFont="1" applyBorder="1" applyAlignment="1">
      <alignment horizontal="right" vertical="center"/>
    </xf>
    <xf numFmtId="173" fontId="16" fillId="0" borderId="14" xfId="9" applyNumberFormat="1" applyFont="1" applyBorder="1" applyAlignment="1">
      <alignment vertical="center"/>
    </xf>
    <xf numFmtId="188" fontId="74" fillId="0" borderId="11" xfId="9" applyNumberFormat="1" applyFont="1" applyBorder="1" applyAlignment="1">
      <alignment vertical="center"/>
    </xf>
    <xf numFmtId="173" fontId="16" fillId="0" borderId="0" xfId="9" applyNumberFormat="1" applyFont="1" applyBorder="1" applyAlignment="1">
      <alignment vertical="center"/>
    </xf>
    <xf numFmtId="188" fontId="74" fillId="0" borderId="13" xfId="9" applyNumberFormat="1" applyFont="1" applyBorder="1" applyAlignment="1">
      <alignment vertical="center"/>
    </xf>
    <xf numFmtId="173" fontId="19" fillId="0" borderId="12" xfId="9" applyNumberFormat="1" applyFont="1" applyBorder="1" applyAlignment="1">
      <alignment vertical="center"/>
    </xf>
    <xf numFmtId="16" fontId="16" fillId="0" borderId="12" xfId="9" quotePrefix="1" applyNumberFormat="1" applyFont="1" applyBorder="1" applyAlignment="1">
      <alignment horizontal="right" vertical="center"/>
    </xf>
    <xf numFmtId="0" fontId="73" fillId="0" borderId="12" xfId="9" applyFont="1" applyBorder="1" applyAlignment="1">
      <alignment horizontal="right" vertical="center"/>
    </xf>
    <xf numFmtId="173" fontId="73" fillId="0" borderId="14" xfId="9" applyNumberFormat="1" applyFont="1" applyBorder="1" applyAlignment="1">
      <alignment vertical="center"/>
    </xf>
    <xf numFmtId="189" fontId="76" fillId="0" borderId="11" xfId="9" applyNumberFormat="1" applyFont="1" applyBorder="1" applyAlignment="1">
      <alignment vertical="center"/>
    </xf>
    <xf numFmtId="173" fontId="73" fillId="0" borderId="0" xfId="9" applyNumberFormat="1" applyFont="1" applyBorder="1" applyAlignment="1">
      <alignment vertical="center"/>
    </xf>
    <xf numFmtId="189" fontId="76" fillId="0" borderId="13" xfId="9" applyNumberFormat="1" applyFont="1" applyBorder="1" applyAlignment="1">
      <alignment vertical="center"/>
    </xf>
    <xf numFmtId="173" fontId="70" fillId="0" borderId="0" xfId="9" applyNumberFormat="1" applyFont="1" applyAlignment="1">
      <alignment vertical="center"/>
    </xf>
    <xf numFmtId="0" fontId="70" fillId="0" borderId="0" xfId="9" applyFont="1" applyAlignment="1">
      <alignment vertical="center"/>
    </xf>
    <xf numFmtId="0" fontId="72" fillId="0" borderId="12" xfId="9" applyFont="1" applyBorder="1" applyAlignment="1">
      <alignment horizontal="centerContinuous" vertical="center"/>
    </xf>
    <xf numFmtId="0" fontId="73" fillId="0" borderId="0" xfId="9" applyFont="1" applyBorder="1" applyAlignment="1">
      <alignment horizontal="centerContinuous" vertical="center"/>
    </xf>
    <xf numFmtId="0" fontId="73" fillId="0" borderId="11" xfId="9" applyFont="1" applyBorder="1" applyAlignment="1">
      <alignment horizontal="centerContinuous" vertical="center"/>
    </xf>
    <xf numFmtId="0" fontId="73" fillId="0" borderId="13" xfId="9" applyFont="1" applyBorder="1" applyAlignment="1">
      <alignment horizontal="centerContinuous" vertical="center"/>
    </xf>
    <xf numFmtId="0" fontId="16" fillId="0" borderId="30" xfId="9" applyFont="1" applyBorder="1" applyAlignment="1">
      <alignment horizontal="right" vertical="center"/>
    </xf>
    <xf numFmtId="190" fontId="16" fillId="0" borderId="0" xfId="9" applyNumberFormat="1" applyFont="1" applyBorder="1" applyAlignment="1">
      <alignment vertical="center"/>
    </xf>
    <xf numFmtId="0" fontId="43" fillId="0" borderId="0" xfId="19" applyFont="1"/>
    <xf numFmtId="191" fontId="16" fillId="0" borderId="0" xfId="9" applyNumberFormat="1" applyFont="1" applyBorder="1" applyAlignment="1">
      <alignment vertical="center"/>
    </xf>
    <xf numFmtId="16" fontId="16" fillId="0" borderId="30" xfId="9" quotePrefix="1" applyNumberFormat="1" applyFont="1" applyBorder="1" applyAlignment="1">
      <alignment horizontal="right" vertical="center"/>
    </xf>
    <xf numFmtId="0" fontId="73" fillId="0" borderId="30" xfId="9" applyFont="1" applyBorder="1" applyAlignment="1">
      <alignment horizontal="right" vertical="center"/>
    </xf>
    <xf numFmtId="190" fontId="73" fillId="0" borderId="0" xfId="9" applyNumberFormat="1" applyFont="1" applyBorder="1" applyAlignment="1">
      <alignment vertical="center"/>
    </xf>
    <xf numFmtId="191" fontId="73" fillId="0" borderId="0" xfId="9" applyNumberFormat="1" applyFont="1" applyBorder="1" applyAlignment="1">
      <alignment vertical="center"/>
    </xf>
    <xf numFmtId="0" fontId="72" fillId="0" borderId="30" xfId="9" applyFont="1" applyBorder="1" applyAlignment="1">
      <alignment horizontal="centerContinuous" vertical="center"/>
    </xf>
    <xf numFmtId="0" fontId="73" fillId="0" borderId="11" xfId="9" applyFont="1" applyBorder="1" applyAlignment="1">
      <alignment horizontal="centerContinuous"/>
    </xf>
    <xf numFmtId="191" fontId="70" fillId="0" borderId="0" xfId="9" applyNumberFormat="1" applyFont="1"/>
    <xf numFmtId="0" fontId="70" fillId="0" borderId="0" xfId="9" applyFont="1"/>
    <xf numFmtId="0" fontId="73" fillId="0" borderId="31" xfId="9" applyFont="1" applyBorder="1" applyAlignment="1">
      <alignment horizontal="right" vertical="center"/>
    </xf>
    <xf numFmtId="192" fontId="73" fillId="0" borderId="8" xfId="9" applyNumberFormat="1" applyFont="1" applyBorder="1"/>
    <xf numFmtId="192" fontId="76" fillId="0" borderId="7" xfId="9" applyNumberFormat="1" applyFont="1" applyBorder="1" applyAlignment="1">
      <alignment horizontal="right" vertical="center"/>
    </xf>
    <xf numFmtId="192" fontId="73" fillId="0" borderId="16" xfId="9" applyNumberFormat="1" applyFont="1" applyBorder="1"/>
    <xf numFmtId="192" fontId="76" fillId="0" borderId="8" xfId="9" applyNumberFormat="1" applyFont="1" applyBorder="1" applyAlignment="1">
      <alignment horizontal="right" vertical="center"/>
    </xf>
    <xf numFmtId="192" fontId="76" fillId="0" borderId="15" xfId="9" applyNumberFormat="1" applyFont="1" applyBorder="1" applyAlignment="1">
      <alignment horizontal="right" vertical="center"/>
    </xf>
    <xf numFmtId="173" fontId="19" fillId="0" borderId="0" xfId="9" applyNumberFormat="1" applyFont="1" applyBorder="1" applyAlignment="1">
      <alignment vertical="center"/>
    </xf>
    <xf numFmtId="0" fontId="16" fillId="0" borderId="0" xfId="9" quotePrefix="1" applyFont="1" applyAlignment="1">
      <alignment vertical="center"/>
    </xf>
    <xf numFmtId="0" fontId="18" fillId="0" borderId="0" xfId="9" applyFont="1"/>
    <xf numFmtId="193" fontId="16" fillId="0" borderId="0" xfId="9" applyNumberFormat="1" applyFont="1" applyAlignment="1">
      <alignment vertical="center"/>
    </xf>
    <xf numFmtId="0" fontId="18" fillId="0" borderId="0" xfId="9" applyFont="1" applyAlignment="1">
      <alignment vertical="center"/>
    </xf>
    <xf numFmtId="0" fontId="64" fillId="0" borderId="0" xfId="0" applyFont="1" applyAlignment="1">
      <alignment horizontal="centerContinuous" vertical="center"/>
    </xf>
    <xf numFmtId="0" fontId="79" fillId="0" borderId="0" xfId="0" applyFont="1" applyAlignment="1">
      <alignment horizontal="centerContinuous" vertical="center"/>
    </xf>
    <xf numFmtId="0" fontId="18" fillId="0" borderId="0" xfId="0" applyFont="1"/>
    <xf numFmtId="0" fontId="18" fillId="0" borderId="0" xfId="0" applyFont="1" applyAlignment="1">
      <alignment horizontal="centerContinuous" vertical="center"/>
    </xf>
    <xf numFmtId="0" fontId="18" fillId="0" borderId="2" xfId="0" applyFont="1" applyBorder="1" applyAlignment="1">
      <alignment horizontal="centerContinuous" vertical="center"/>
    </xf>
    <xf numFmtId="0" fontId="18" fillId="0" borderId="18" xfId="0" applyFont="1" applyBorder="1" applyAlignment="1">
      <alignment horizontal="centerContinuous" vertical="center"/>
    </xf>
    <xf numFmtId="0" fontId="18" fillId="0" borderId="57" xfId="0" applyFont="1" applyBorder="1" applyAlignment="1">
      <alignment horizontal="centerContinuous" vertical="center"/>
    </xf>
    <xf numFmtId="0" fontId="18" fillId="0" borderId="49" xfId="0" applyFont="1" applyBorder="1" applyAlignment="1">
      <alignment horizontal="centerContinuous" vertical="center"/>
    </xf>
    <xf numFmtId="0" fontId="18" fillId="0" borderId="29" xfId="0" applyFont="1" applyBorder="1" applyAlignment="1">
      <alignment horizontal="centerContinuous" vertical="center"/>
    </xf>
    <xf numFmtId="0" fontId="18" fillId="0" borderId="0" xfId="0" applyFont="1" applyAlignment="1">
      <alignment vertical="center"/>
    </xf>
    <xf numFmtId="0" fontId="18" fillId="0" borderId="3" xfId="0" applyFont="1" applyBorder="1" applyAlignment="1">
      <alignment horizontal="centerContinuous" vertical="center" wrapText="1"/>
    </xf>
    <xf numFmtId="0" fontId="18" fillId="0" borderId="50" xfId="0" applyFont="1" applyBorder="1" applyAlignment="1">
      <alignment horizontal="center" vertical="center"/>
    </xf>
    <xf numFmtId="0" fontId="18" fillId="0" borderId="50" xfId="0" applyFont="1" applyBorder="1" applyAlignment="1">
      <alignment horizontal="center" vertical="center" wrapText="1"/>
    </xf>
    <xf numFmtId="0" fontId="18" fillId="0" borderId="12" xfId="0" applyFont="1" applyBorder="1" applyAlignment="1">
      <alignment horizontal="centerContinuous" vertical="center"/>
    </xf>
    <xf numFmtId="0" fontId="18" fillId="0" borderId="0" xfId="0" applyFont="1" applyBorder="1" applyAlignment="1">
      <alignment horizontal="centerContinuous" vertical="center"/>
    </xf>
    <xf numFmtId="0" fontId="18" fillId="0" borderId="13" xfId="0" applyFont="1" applyBorder="1" applyAlignment="1">
      <alignment horizontal="centerContinuous" vertical="center"/>
    </xf>
    <xf numFmtId="0" fontId="18" fillId="0" borderId="12" xfId="0" quotePrefix="1" applyFont="1" applyBorder="1" applyAlignment="1">
      <alignment horizontal="right"/>
    </xf>
    <xf numFmtId="180" fontId="18" fillId="0" borderId="14" xfId="0" applyNumberFormat="1" applyFont="1" applyFill="1" applyBorder="1" applyAlignment="1">
      <alignment horizontal="right" vertical="center" indent="2"/>
    </xf>
    <xf numFmtId="166" fontId="56" fillId="0" borderId="0" xfId="0" applyNumberFormat="1" applyFont="1" applyFill="1" applyBorder="1" applyAlignment="1">
      <alignment horizontal="right" vertical="center" indent="2"/>
    </xf>
    <xf numFmtId="180" fontId="18" fillId="0" borderId="0" xfId="0" applyNumberFormat="1" applyFont="1" applyFill="1" applyBorder="1" applyAlignment="1">
      <alignment horizontal="center" vertical="center"/>
    </xf>
    <xf numFmtId="180" fontId="18" fillId="0" borderId="0" xfId="0" applyNumberFormat="1" applyFont="1" applyFill="1" applyBorder="1" applyAlignment="1">
      <alignment horizontal="right" vertical="center" indent="2"/>
    </xf>
    <xf numFmtId="166" fontId="56" fillId="0" borderId="13" xfId="0" applyNumberFormat="1" applyFont="1" applyFill="1" applyBorder="1" applyAlignment="1">
      <alignment horizontal="right" vertical="center" indent="2"/>
    </xf>
    <xf numFmtId="0" fontId="19" fillId="0" borderId="0" xfId="0" applyFont="1" applyAlignment="1">
      <alignment vertical="center"/>
    </xf>
    <xf numFmtId="0" fontId="20" fillId="0" borderId="12" xfId="0" quotePrefix="1" applyFont="1" applyBorder="1" applyAlignment="1">
      <alignment horizontal="right"/>
    </xf>
    <xf numFmtId="180" fontId="20" fillId="0" borderId="14" xfId="0" applyNumberFormat="1" applyFont="1" applyFill="1" applyBorder="1" applyAlignment="1">
      <alignment horizontal="right" vertical="center" indent="2"/>
    </xf>
    <xf numFmtId="1" fontId="80" fillId="0" borderId="0" xfId="0" applyNumberFormat="1" applyFont="1" applyFill="1" applyBorder="1" applyAlignment="1">
      <alignment horizontal="right" vertical="center" indent="2"/>
    </xf>
    <xf numFmtId="180" fontId="20" fillId="0" borderId="0" xfId="0" applyNumberFormat="1" applyFont="1" applyFill="1" applyBorder="1" applyAlignment="1">
      <alignment horizontal="center" vertical="center"/>
    </xf>
    <xf numFmtId="180" fontId="20" fillId="0" borderId="0" xfId="0" applyNumberFormat="1" applyFont="1" applyFill="1" applyBorder="1" applyAlignment="1">
      <alignment horizontal="right" vertical="center" indent="2"/>
    </xf>
    <xf numFmtId="1" fontId="80" fillId="0" borderId="13" xfId="0" applyNumberFormat="1" applyFont="1" applyFill="1" applyBorder="1" applyAlignment="1">
      <alignment horizontal="right" vertical="center" indent="2"/>
    </xf>
    <xf numFmtId="0" fontId="20" fillId="0" borderId="9" xfId="0" quotePrefix="1" applyFont="1" applyBorder="1" applyAlignment="1">
      <alignment horizontal="right"/>
    </xf>
    <xf numFmtId="180" fontId="20" fillId="0" borderId="16" xfId="0" applyNumberFormat="1" applyFont="1" applyFill="1" applyBorder="1" applyAlignment="1">
      <alignment horizontal="right" vertical="center" indent="2"/>
    </xf>
    <xf numFmtId="180" fontId="20" fillId="0" borderId="8" xfId="0" applyNumberFormat="1" applyFont="1" applyFill="1" applyBorder="1" applyAlignment="1">
      <alignment horizontal="right" vertical="center" indent="2"/>
    </xf>
    <xf numFmtId="180" fontId="20" fillId="0" borderId="15" xfId="0" applyNumberFormat="1" applyFont="1" applyFill="1" applyBorder="1" applyAlignment="1">
      <alignment horizontal="right" vertical="center" indent="2"/>
    </xf>
    <xf numFmtId="0" fontId="19" fillId="0" borderId="0" xfId="0" quotePrefix="1" applyFont="1" applyAlignment="1">
      <alignment vertical="center"/>
    </xf>
    <xf numFmtId="193" fontId="19" fillId="0" borderId="0" xfId="0" applyNumberFormat="1" applyFont="1" applyAlignment="1">
      <alignment vertical="center"/>
    </xf>
    <xf numFmtId="194" fontId="18" fillId="0" borderId="0" xfId="0" applyNumberFormat="1" applyFont="1"/>
    <xf numFmtId="195" fontId="81" fillId="0" borderId="0" xfId="0" applyNumberFormat="1" applyFont="1" applyAlignment="1">
      <alignment vertical="center"/>
    </xf>
    <xf numFmtId="191" fontId="82" fillId="0" borderId="0" xfId="0" applyNumberFormat="1" applyFont="1" applyAlignment="1">
      <alignment vertical="center"/>
    </xf>
    <xf numFmtId="2" fontId="14" fillId="0" borderId="0" xfId="2" applyNumberFormat="1" applyFont="1" applyFill="1" applyBorder="1" applyAlignment="1">
      <alignment horizontal="center" vertical="center"/>
    </xf>
    <xf numFmtId="2" fontId="14" fillId="0" borderId="0" xfId="2" applyNumberFormat="1" applyFont="1" applyFill="1" applyAlignment="1">
      <alignment horizontal="center" vertical="center"/>
    </xf>
    <xf numFmtId="0" fontId="18" fillId="0" borderId="0" xfId="2" applyFont="1" applyFill="1" applyBorder="1" applyAlignment="1">
      <alignment horizontal="centerContinuous" vertical="center"/>
    </xf>
    <xf numFmtId="0" fontId="16" fillId="0" borderId="0" xfId="2" applyNumberFormat="1" applyFont="1" applyFill="1" applyBorder="1" applyAlignment="1">
      <alignment horizontal="centerContinuous" vertical="center"/>
    </xf>
    <xf numFmtId="0" fontId="18" fillId="0" borderId="0" xfId="2" applyFont="1" applyFill="1" applyBorder="1"/>
    <xf numFmtId="0" fontId="19" fillId="0" borderId="0" xfId="2" applyNumberFormat="1" applyFont="1" applyFill="1" applyBorder="1" applyAlignment="1">
      <alignment horizontal="centerContinuous" vertical="center"/>
    </xf>
    <xf numFmtId="0" fontId="19" fillId="0" borderId="12" xfId="2" applyNumberFormat="1" applyFont="1" applyFill="1" applyBorder="1" applyAlignment="1">
      <alignment horizontal="centerContinuous" vertical="center"/>
    </xf>
    <xf numFmtId="0" fontId="19" fillId="0" borderId="13" xfId="2" applyNumberFormat="1" applyFont="1" applyFill="1" applyBorder="1" applyAlignment="1">
      <alignment horizontal="centerContinuous" vertical="center"/>
    </xf>
    <xf numFmtId="167" fontId="16" fillId="0" borderId="0" xfId="2" applyNumberFormat="1" applyFont="1" applyFill="1" applyBorder="1" applyAlignment="1">
      <alignment horizontal="right" vertical="center"/>
    </xf>
    <xf numFmtId="167" fontId="16" fillId="0" borderId="0" xfId="2" applyNumberFormat="1" applyFont="1" applyFill="1" applyBorder="1" applyAlignment="1">
      <alignment horizontal="left" vertical="center"/>
    </xf>
    <xf numFmtId="0" fontId="70" fillId="0" borderId="12" xfId="2" applyNumberFormat="1" applyFont="1" applyFill="1" applyBorder="1" applyAlignment="1">
      <alignment horizontal="centerContinuous" vertical="center"/>
    </xf>
    <xf numFmtId="166" fontId="16" fillId="0" borderId="8" xfId="2" applyNumberFormat="1" applyFont="1" applyFill="1" applyBorder="1" applyAlignment="1">
      <alignment horizontal="center" vertical="center"/>
    </xf>
    <xf numFmtId="0" fontId="16" fillId="0" borderId="0" xfId="2" applyFont="1" applyFill="1" applyBorder="1"/>
    <xf numFmtId="0" fontId="16" fillId="7" borderId="0" xfId="2" applyFont="1" applyFill="1" applyBorder="1" applyAlignment="1">
      <alignment horizontal="centerContinuous"/>
    </xf>
    <xf numFmtId="0" fontId="16" fillId="7" borderId="0" xfId="2" applyFont="1" applyFill="1" applyBorder="1" applyAlignment="1">
      <alignment horizontal="centerContinuous" vertical="center"/>
    </xf>
    <xf numFmtId="0" fontId="70" fillId="7" borderId="0" xfId="2" applyFont="1" applyFill="1" applyBorder="1" applyAlignment="1">
      <alignment horizontal="centerContinuous" vertical="center"/>
    </xf>
    <xf numFmtId="0" fontId="70" fillId="7" borderId="13" xfId="2" applyFont="1" applyFill="1" applyBorder="1" applyAlignment="1">
      <alignment horizontal="centerContinuous" vertical="center"/>
    </xf>
    <xf numFmtId="171" fontId="16" fillId="0" borderId="0" xfId="2" applyNumberFormat="1" applyFont="1" applyFill="1" applyBorder="1" applyAlignment="1" applyProtection="1">
      <alignment horizontal="right"/>
    </xf>
    <xf numFmtId="171" fontId="16" fillId="0" borderId="0" xfId="2" applyNumberFormat="1" applyFont="1" applyFill="1" applyBorder="1" applyProtection="1">
      <protection locked="0"/>
    </xf>
    <xf numFmtId="165" fontId="16" fillId="7" borderId="0" xfId="2" applyNumberFormat="1" applyFont="1" applyFill="1" applyBorder="1" applyAlignment="1">
      <alignment horizontal="center" vertical="center"/>
    </xf>
    <xf numFmtId="167" fontId="74" fillId="0" borderId="0" xfId="2" applyNumberFormat="1" applyFont="1" applyFill="1" applyBorder="1" applyAlignment="1">
      <alignment horizontal="center" vertical="center"/>
    </xf>
    <xf numFmtId="167" fontId="74" fillId="0" borderId="13" xfId="2" applyNumberFormat="1" applyFont="1" applyFill="1" applyBorder="1" applyAlignment="1">
      <alignment horizontal="center" vertical="center"/>
    </xf>
    <xf numFmtId="170" fontId="16" fillId="0" borderId="0" xfId="2" applyNumberFormat="1" applyFont="1" applyFill="1" applyBorder="1" applyAlignment="1">
      <alignment horizontal="center"/>
    </xf>
    <xf numFmtId="165" fontId="16" fillId="0" borderId="0" xfId="2" applyNumberFormat="1" applyFont="1" applyFill="1" applyBorder="1" applyAlignment="1">
      <alignment horizontal="center" vertical="center"/>
    </xf>
    <xf numFmtId="166" fontId="16" fillId="7" borderId="0" xfId="2" applyNumberFormat="1" applyFont="1" applyFill="1" applyBorder="1"/>
    <xf numFmtId="170" fontId="16" fillId="0" borderId="0" xfId="2" applyNumberFormat="1" applyFont="1" applyFill="1" applyBorder="1" applyAlignment="1">
      <alignment horizontal="center" vertical="center"/>
    </xf>
    <xf numFmtId="169" fontId="16" fillId="0" borderId="0" xfId="2" applyNumberFormat="1" applyFont="1" applyFill="1" applyBorder="1" applyAlignment="1">
      <alignment horizontal="center" vertical="center"/>
    </xf>
    <xf numFmtId="166" fontId="16" fillId="0" borderId="0" xfId="2" applyNumberFormat="1" applyFont="1" applyFill="1" applyBorder="1"/>
    <xf numFmtId="165" fontId="73" fillId="7" borderId="0" xfId="2" applyNumberFormat="1" applyFont="1" applyFill="1" applyBorder="1" applyAlignment="1">
      <alignment horizontal="center" vertical="center"/>
    </xf>
    <xf numFmtId="165" fontId="73" fillId="7" borderId="8" xfId="2" applyNumberFormat="1" applyFont="1" applyFill="1" applyBorder="1" applyAlignment="1">
      <alignment horizontal="center" vertical="center"/>
    </xf>
    <xf numFmtId="165" fontId="16" fillId="7" borderId="8" xfId="2" applyNumberFormat="1" applyFont="1" applyFill="1" applyBorder="1" applyAlignment="1">
      <alignment horizontal="center" vertical="center"/>
    </xf>
    <xf numFmtId="165" fontId="73" fillId="0" borderId="8" xfId="2" applyNumberFormat="1" applyFont="1" applyFill="1" applyBorder="1" applyAlignment="1">
      <alignment horizontal="center" vertical="center"/>
    </xf>
    <xf numFmtId="167" fontId="74" fillId="0" borderId="8" xfId="2" applyNumberFormat="1" applyFont="1" applyFill="1" applyBorder="1" applyAlignment="1">
      <alignment horizontal="center" vertical="center"/>
    </xf>
    <xf numFmtId="0" fontId="16" fillId="7" borderId="0" xfId="2" applyFont="1" applyFill="1" applyBorder="1"/>
    <xf numFmtId="165" fontId="16" fillId="7" borderId="0" xfId="2" applyNumberFormat="1" applyFont="1" applyFill="1" applyBorder="1"/>
    <xf numFmtId="0" fontId="18" fillId="7" borderId="0" xfId="2" applyFont="1" applyFill="1" applyBorder="1"/>
    <xf numFmtId="0" fontId="20" fillId="7" borderId="0" xfId="2" applyFont="1" applyFill="1" applyBorder="1" applyAlignment="1">
      <alignment horizontal="centerContinuous"/>
    </xf>
    <xf numFmtId="0" fontId="19" fillId="7" borderId="0" xfId="2" applyFont="1" applyFill="1" applyBorder="1" applyAlignment="1">
      <alignment horizontal="centerContinuous" vertical="center"/>
    </xf>
    <xf numFmtId="0" fontId="16" fillId="7" borderId="26" xfId="2" applyFont="1" applyFill="1" applyBorder="1" applyAlignment="1">
      <alignment horizontal="center"/>
    </xf>
    <xf numFmtId="0" fontId="16" fillId="7" borderId="51" xfId="2" applyFont="1" applyFill="1" applyBorder="1" applyAlignment="1">
      <alignment horizontal="centerContinuous" vertical="center" wrapText="1"/>
    </xf>
    <xf numFmtId="0" fontId="18" fillId="7" borderId="19" xfId="2" applyFont="1" applyFill="1" applyBorder="1" applyAlignment="1">
      <alignment horizontal="centerContinuous" vertical="center" wrapText="1"/>
    </xf>
    <xf numFmtId="0" fontId="18" fillId="7" borderId="29" xfId="2" applyFont="1" applyFill="1" applyBorder="1" applyAlignment="1">
      <alignment horizontal="centerContinuous" vertical="center" wrapText="1"/>
    </xf>
    <xf numFmtId="0" fontId="16" fillId="7" borderId="35" xfId="2" applyFont="1" applyFill="1" applyBorder="1" applyAlignment="1">
      <alignment vertical="center"/>
    </xf>
    <xf numFmtId="0" fontId="16" fillId="7" borderId="44" xfId="2" applyFont="1" applyFill="1" applyBorder="1" applyAlignment="1">
      <alignment horizontal="center" vertical="center" wrapText="1"/>
    </xf>
    <xf numFmtId="0" fontId="16" fillId="7" borderId="37" xfId="2" applyFont="1" applyFill="1" applyBorder="1" applyAlignment="1">
      <alignment horizontal="center" vertical="center" wrapText="1"/>
    </xf>
    <xf numFmtId="0" fontId="16" fillId="7" borderId="43" xfId="2" applyFont="1" applyFill="1" applyBorder="1" applyAlignment="1">
      <alignment horizontal="center" vertical="center" wrapText="1"/>
    </xf>
    <xf numFmtId="0" fontId="19" fillId="7" borderId="12" xfId="2" applyFont="1" applyFill="1" applyBorder="1" applyAlignment="1">
      <alignment horizontal="centerContinuous" vertical="center"/>
    </xf>
    <xf numFmtId="0" fontId="66" fillId="7" borderId="12" xfId="2" applyFont="1" applyFill="1" applyBorder="1" applyAlignment="1">
      <alignment horizontal="centerContinuous" vertical="center"/>
    </xf>
    <xf numFmtId="0" fontId="66" fillId="7" borderId="0" xfId="2" applyFont="1" applyFill="1" applyBorder="1" applyAlignment="1">
      <alignment horizontal="centerContinuous" vertical="center"/>
    </xf>
    <xf numFmtId="0" fontId="66" fillId="7" borderId="13" xfId="2" applyFont="1" applyFill="1" applyBorder="1" applyAlignment="1">
      <alignment horizontal="centerContinuous" vertical="center"/>
    </xf>
    <xf numFmtId="0" fontId="16" fillId="7" borderId="12" xfId="2" applyNumberFormat="1" applyFont="1" applyFill="1" applyBorder="1" applyAlignment="1">
      <alignment vertical="center"/>
    </xf>
    <xf numFmtId="165" fontId="16" fillId="7" borderId="13" xfId="2" applyNumberFormat="1" applyFont="1" applyFill="1" applyBorder="1" applyAlignment="1">
      <alignment horizontal="center" vertical="center"/>
    </xf>
    <xf numFmtId="0" fontId="19" fillId="7" borderId="0" xfId="2" applyFont="1" applyFill="1" applyBorder="1"/>
    <xf numFmtId="170" fontId="16" fillId="7" borderId="0" xfId="2" applyNumberFormat="1" applyFont="1" applyFill="1" applyBorder="1"/>
    <xf numFmtId="168" fontId="16" fillId="7" borderId="42" xfId="2" applyNumberFormat="1" applyFont="1" applyFill="1" applyBorder="1" applyAlignment="1">
      <alignment vertical="center"/>
    </xf>
    <xf numFmtId="165" fontId="16" fillId="7" borderId="41" xfId="2" applyNumberFormat="1" applyFont="1" applyFill="1" applyBorder="1" applyAlignment="1">
      <alignment horizontal="center" vertical="center"/>
    </xf>
    <xf numFmtId="165" fontId="73" fillId="7" borderId="41" xfId="2" applyNumberFormat="1" applyFont="1" applyFill="1" applyBorder="1" applyAlignment="1">
      <alignment horizontal="center" vertical="center"/>
    </xf>
    <xf numFmtId="165" fontId="73" fillId="7" borderId="40" xfId="2" applyNumberFormat="1" applyFont="1" applyFill="1" applyBorder="1" applyAlignment="1">
      <alignment horizontal="center" vertical="center"/>
    </xf>
    <xf numFmtId="168" fontId="16" fillId="7" borderId="12" xfId="2" applyNumberFormat="1" applyFont="1" applyFill="1" applyBorder="1" applyAlignment="1">
      <alignment vertical="center"/>
    </xf>
    <xf numFmtId="0" fontId="70" fillId="7" borderId="12" xfId="2" applyFont="1" applyFill="1" applyBorder="1" applyAlignment="1">
      <alignment horizontal="centerContinuous" vertical="center"/>
    </xf>
    <xf numFmtId="0" fontId="16" fillId="7" borderId="39" xfId="2" applyNumberFormat="1" applyFont="1" applyFill="1" applyBorder="1" applyAlignment="1">
      <alignment vertical="center"/>
    </xf>
    <xf numFmtId="165" fontId="16" fillId="7" borderId="20" xfId="2" applyNumberFormat="1" applyFont="1" applyFill="1" applyBorder="1" applyAlignment="1">
      <alignment horizontal="center" vertical="center"/>
    </xf>
    <xf numFmtId="165" fontId="16" fillId="7" borderId="36" xfId="2" applyNumberFormat="1" applyFont="1" applyFill="1" applyBorder="1" applyAlignment="1">
      <alignment horizontal="center" vertical="center"/>
    </xf>
    <xf numFmtId="165" fontId="73" fillId="7" borderId="13" xfId="2" applyNumberFormat="1" applyFont="1" applyFill="1" applyBorder="1" applyAlignment="1">
      <alignment horizontal="center" vertical="center"/>
    </xf>
    <xf numFmtId="0" fontId="16" fillId="7" borderId="42" xfId="2" applyNumberFormat="1" applyFont="1" applyFill="1" applyBorder="1" applyAlignment="1">
      <alignment vertical="center"/>
    </xf>
    <xf numFmtId="0" fontId="16" fillId="7" borderId="9" xfId="2" applyNumberFormat="1" applyFont="1" applyFill="1" applyBorder="1" applyAlignment="1">
      <alignment vertical="center"/>
    </xf>
    <xf numFmtId="165" fontId="73" fillId="7" borderId="15" xfId="2" applyNumberFormat="1" applyFont="1" applyFill="1" applyBorder="1" applyAlignment="1">
      <alignment horizontal="center" vertical="center"/>
    </xf>
    <xf numFmtId="0" fontId="16" fillId="7" borderId="0" xfId="2" applyFont="1" applyFill="1" applyBorder="1" applyAlignment="1">
      <alignment vertical="top"/>
    </xf>
    <xf numFmtId="0" fontId="64" fillId="0" borderId="0" xfId="2" applyFont="1" applyFill="1" applyAlignment="1">
      <alignment horizontal="centerContinuous" vertical="center" wrapText="1"/>
    </xf>
    <xf numFmtId="0" fontId="64" fillId="0" borderId="0" xfId="2" applyFont="1" applyFill="1" applyAlignment="1">
      <alignment horizontal="centerContinuous" vertical="center"/>
    </xf>
    <xf numFmtId="0" fontId="73" fillId="0" borderId="0" xfId="2" applyFont="1" applyFill="1" applyAlignment="1">
      <alignment horizontal="centerContinuous" vertical="center"/>
    </xf>
    <xf numFmtId="0" fontId="20" fillId="0" borderId="0" xfId="2" applyFont="1" applyFill="1" applyAlignment="1">
      <alignment horizontal="centerContinuous" vertical="center"/>
    </xf>
    <xf numFmtId="0" fontId="18" fillId="0" borderId="0" xfId="2" applyFont="1" applyFill="1" applyAlignment="1">
      <alignment horizontal="centerContinuous" vertical="center" wrapText="1"/>
    </xf>
    <xf numFmtId="0" fontId="16" fillId="0" borderId="28" xfId="2" applyFont="1" applyFill="1" applyBorder="1" applyAlignment="1">
      <alignment horizontal="centerContinuous" vertical="center"/>
    </xf>
    <xf numFmtId="0" fontId="16" fillId="0" borderId="17" xfId="2" applyFont="1" applyFill="1" applyBorder="1" applyAlignment="1">
      <alignment horizontal="centerContinuous" vertical="center"/>
    </xf>
    <xf numFmtId="0" fontId="16" fillId="0" borderId="46" xfId="2" applyFont="1" applyFill="1" applyBorder="1" applyAlignment="1">
      <alignment horizontal="centerContinuous" vertical="center"/>
    </xf>
    <xf numFmtId="0" fontId="16" fillId="0" borderId="49" xfId="2" applyFont="1" applyFill="1" applyBorder="1" applyAlignment="1">
      <alignment horizontal="centerContinuous" vertical="center"/>
    </xf>
    <xf numFmtId="0" fontId="16" fillId="0" borderId="33" xfId="2" applyFont="1" applyFill="1" applyBorder="1" applyAlignment="1">
      <alignment horizontal="centerContinuous" vertical="center" wrapText="1"/>
    </xf>
    <xf numFmtId="0" fontId="18" fillId="0" borderId="22" xfId="2" applyFont="1" applyFill="1" applyBorder="1" applyAlignment="1">
      <alignment horizontal="centerContinuous" vertical="center" wrapText="1"/>
    </xf>
    <xf numFmtId="0" fontId="16" fillId="0" borderId="44" xfId="2" applyFont="1" applyFill="1" applyBorder="1" applyAlignment="1">
      <alignment horizontal="center" vertical="center" wrapText="1"/>
    </xf>
    <xf numFmtId="0" fontId="16" fillId="0" borderId="37" xfId="2" applyFont="1" applyFill="1" applyBorder="1" applyAlignment="1">
      <alignment horizontal="center" vertical="center" wrapText="1"/>
    </xf>
    <xf numFmtId="0" fontId="19" fillId="0" borderId="23" xfId="2" applyFont="1" applyFill="1" applyBorder="1" applyAlignment="1">
      <alignment horizontal="centerContinuous" vertical="center"/>
    </xf>
    <xf numFmtId="0" fontId="70" fillId="0" borderId="0" xfId="2" applyFont="1" applyFill="1" applyBorder="1" applyAlignment="1">
      <alignment horizontal="centerContinuous" vertical="center"/>
    </xf>
    <xf numFmtId="0" fontId="16" fillId="0" borderId="0" xfId="2" applyFont="1" applyFill="1" applyBorder="1" applyAlignment="1">
      <alignment horizontal="centerContinuous" vertical="center"/>
    </xf>
    <xf numFmtId="0" fontId="16" fillId="0" borderId="13" xfId="2" applyFont="1" applyFill="1" applyBorder="1" applyAlignment="1">
      <alignment horizontal="centerContinuous" vertical="center"/>
    </xf>
    <xf numFmtId="0" fontId="16" fillId="0" borderId="30" xfId="2" applyFont="1" applyFill="1" applyBorder="1" applyAlignment="1">
      <alignment horizontal="left" vertical="center" indent="1"/>
    </xf>
    <xf numFmtId="165" fontId="16" fillId="0" borderId="0" xfId="2" applyNumberFormat="1" applyFont="1" applyFill="1" applyBorder="1" applyAlignment="1">
      <alignment horizontal="right" vertical="center"/>
    </xf>
    <xf numFmtId="165" fontId="16" fillId="0" borderId="13" xfId="2" applyNumberFormat="1" applyFont="1" applyFill="1" applyBorder="1" applyAlignment="1">
      <alignment horizontal="center" vertical="center"/>
    </xf>
    <xf numFmtId="0" fontId="16" fillId="0" borderId="53" xfId="2" applyFont="1" applyFill="1" applyBorder="1" applyAlignment="1">
      <alignment horizontal="left" vertical="center"/>
    </xf>
    <xf numFmtId="165" fontId="73" fillId="0" borderId="41" xfId="2" applyNumberFormat="1" applyFont="1" applyFill="1" applyBorder="1" applyAlignment="1">
      <alignment horizontal="left" vertical="center" indent="1"/>
    </xf>
    <xf numFmtId="165" fontId="73" fillId="0" borderId="41" xfId="2" applyNumberFormat="1" applyFont="1" applyFill="1" applyBorder="1" applyAlignment="1">
      <alignment horizontal="right" vertical="center" indent="1"/>
    </xf>
    <xf numFmtId="165" fontId="73" fillId="0" borderId="40" xfId="2" applyNumberFormat="1" applyFont="1" applyFill="1" applyBorder="1" applyAlignment="1">
      <alignment horizontal="right" vertical="center" indent="1"/>
    </xf>
    <xf numFmtId="0" fontId="19" fillId="0" borderId="12" xfId="2" applyFont="1" applyFill="1" applyBorder="1" applyAlignment="1">
      <alignment horizontal="centerContinuous" vertical="center"/>
    </xf>
    <xf numFmtId="165" fontId="73" fillId="0" borderId="41" xfId="2" applyNumberFormat="1" applyFont="1" applyFill="1" applyBorder="1" applyAlignment="1">
      <alignment horizontal="right" vertical="center"/>
    </xf>
    <xf numFmtId="165" fontId="73" fillId="0" borderId="41" xfId="2" applyNumberFormat="1" applyFont="1" applyFill="1" applyBorder="1" applyAlignment="1">
      <alignment horizontal="center" vertical="center"/>
    </xf>
    <xf numFmtId="165" fontId="73" fillId="0" borderId="40" xfId="2" applyNumberFormat="1" applyFont="1" applyFill="1" applyBorder="1" applyAlignment="1">
      <alignment horizontal="right" vertical="center"/>
    </xf>
    <xf numFmtId="166" fontId="16" fillId="0" borderId="0" xfId="2" applyNumberFormat="1" applyFont="1" applyFill="1" applyBorder="1" applyAlignment="1">
      <alignment horizontal="center"/>
    </xf>
    <xf numFmtId="0" fontId="16" fillId="0" borderId="30" xfId="2" applyFont="1" applyFill="1" applyBorder="1" applyAlignment="1">
      <alignment horizontal="left" vertical="center"/>
    </xf>
    <xf numFmtId="165" fontId="73" fillId="0" borderId="0" xfId="2" applyNumberFormat="1" applyFont="1" applyFill="1" applyBorder="1" applyAlignment="1">
      <alignment horizontal="center" vertical="center"/>
    </xf>
    <xf numFmtId="165" fontId="73" fillId="0" borderId="0" xfId="2" applyNumberFormat="1" applyFont="1" applyFill="1" applyBorder="1" applyAlignment="1">
      <alignment horizontal="left" vertical="center"/>
    </xf>
    <xf numFmtId="165" fontId="73" fillId="0" borderId="0" xfId="2" applyNumberFormat="1" applyFont="1" applyFill="1" applyBorder="1" applyAlignment="1">
      <alignment horizontal="right" vertical="center"/>
    </xf>
    <xf numFmtId="165" fontId="73" fillId="0" borderId="13" xfId="2" applyNumberFormat="1" applyFont="1" applyFill="1" applyBorder="1" applyAlignment="1">
      <alignment horizontal="right" vertical="center"/>
    </xf>
    <xf numFmtId="0" fontId="16" fillId="0" borderId="45" xfId="2" applyNumberFormat="1" applyFont="1" applyFill="1" applyBorder="1" applyAlignment="1">
      <alignment vertical="center"/>
    </xf>
    <xf numFmtId="166" fontId="73" fillId="0" borderId="41" xfId="2" applyNumberFormat="1" applyFont="1" applyFill="1" applyBorder="1" applyAlignment="1">
      <alignment horizontal="center" vertical="center"/>
    </xf>
    <xf numFmtId="166" fontId="73" fillId="0" borderId="41" xfId="2" applyNumberFormat="1" applyFont="1" applyFill="1" applyBorder="1" applyAlignment="1">
      <alignment horizontal="right" vertical="center"/>
    </xf>
    <xf numFmtId="0" fontId="73" fillId="0" borderId="41" xfId="2" applyFont="1" applyFill="1" applyBorder="1" applyAlignment="1">
      <alignment horizontal="center" vertical="center"/>
    </xf>
    <xf numFmtId="0" fontId="73" fillId="0" borderId="41" xfId="2" applyFont="1" applyFill="1" applyBorder="1" applyAlignment="1">
      <alignment horizontal="right" vertical="center"/>
    </xf>
    <xf numFmtId="166" fontId="16" fillId="0" borderId="41" xfId="2" applyNumberFormat="1" applyFont="1" applyFill="1" applyBorder="1" applyAlignment="1">
      <alignment horizontal="center" vertical="center"/>
    </xf>
    <xf numFmtId="166" fontId="73" fillId="0" borderId="40" xfId="2" applyNumberFormat="1" applyFont="1" applyFill="1" applyBorder="1" applyAlignment="1">
      <alignment horizontal="center" vertical="center"/>
    </xf>
    <xf numFmtId="0" fontId="16" fillId="0" borderId="56" xfId="2" applyNumberFormat="1" applyFont="1" applyFill="1" applyBorder="1" applyAlignment="1">
      <alignment vertical="center"/>
    </xf>
    <xf numFmtId="165" fontId="16" fillId="0" borderId="55" xfId="2" applyNumberFormat="1" applyFont="1" applyFill="1" applyBorder="1" applyAlignment="1">
      <alignment horizontal="center" vertical="center"/>
    </xf>
    <xf numFmtId="165" fontId="73" fillId="0" borderId="55" xfId="2" applyNumberFormat="1" applyFont="1" applyFill="1" applyBorder="1" applyAlignment="1">
      <alignment horizontal="center" vertical="center"/>
    </xf>
    <xf numFmtId="166" fontId="16" fillId="0" borderId="55" xfId="2" applyNumberFormat="1" applyFont="1" applyFill="1" applyBorder="1" applyAlignment="1">
      <alignment horizontal="center" vertical="center"/>
    </xf>
    <xf numFmtId="166" fontId="73" fillId="0" borderId="55" xfId="2" applyNumberFormat="1" applyFont="1" applyFill="1" applyBorder="1" applyAlignment="1">
      <alignment horizontal="center" vertical="center"/>
    </xf>
    <xf numFmtId="166" fontId="73" fillId="0" borderId="52" xfId="2" applyNumberFormat="1" applyFont="1" applyFill="1" applyBorder="1" applyAlignment="1">
      <alignment horizontal="center" vertical="center"/>
    </xf>
    <xf numFmtId="0" fontId="16" fillId="0" borderId="0" xfId="0" applyFont="1" applyFill="1" applyAlignment="1">
      <alignment vertical="top"/>
    </xf>
    <xf numFmtId="0" fontId="18" fillId="0" borderId="0" xfId="2" applyFont="1" applyFill="1" applyAlignment="1">
      <alignment vertical="top"/>
    </xf>
    <xf numFmtId="0" fontId="16" fillId="0" borderId="0" xfId="0" quotePrefix="1" applyFont="1" applyFill="1" applyAlignment="1">
      <alignment vertical="top"/>
    </xf>
    <xf numFmtId="0" fontId="16" fillId="0" borderId="0" xfId="2" applyFont="1" applyFill="1" applyAlignment="1">
      <alignment vertical="top"/>
    </xf>
    <xf numFmtId="165" fontId="18" fillId="0" borderId="0" xfId="2" applyNumberFormat="1" applyFont="1" applyFill="1" applyAlignment="1">
      <alignment vertical="top"/>
    </xf>
    <xf numFmtId="165" fontId="16" fillId="0" borderId="0" xfId="2" applyNumberFormat="1" applyFont="1" applyFill="1" applyAlignment="1">
      <alignment vertical="top"/>
    </xf>
    <xf numFmtId="166" fontId="16" fillId="0" borderId="0" xfId="2" applyNumberFormat="1" applyFont="1" applyFill="1" applyAlignment="1">
      <alignment vertical="top"/>
    </xf>
    <xf numFmtId="0" fontId="16" fillId="0" borderId="0" xfId="2" applyFont="1" applyFill="1"/>
    <xf numFmtId="166" fontId="16" fillId="0" borderId="0" xfId="2" applyNumberFormat="1" applyFont="1" applyFill="1"/>
    <xf numFmtId="165" fontId="16" fillId="0" borderId="0" xfId="2" applyNumberFormat="1" applyFont="1" applyFill="1"/>
    <xf numFmtId="165" fontId="16" fillId="0" borderId="0" xfId="2" applyNumberFormat="1" applyFont="1" applyFill="1" applyAlignment="1">
      <alignment vertical="center"/>
    </xf>
    <xf numFmtId="166" fontId="16" fillId="0" borderId="0" xfId="2" applyNumberFormat="1" applyFont="1" applyFill="1" applyAlignment="1">
      <alignment vertical="center"/>
    </xf>
    <xf numFmtId="170" fontId="16" fillId="0" borderId="0" xfId="2" applyNumberFormat="1" applyFont="1" applyFill="1"/>
    <xf numFmtId="170" fontId="19" fillId="0" borderId="0" xfId="2" applyNumberFormat="1" applyFont="1" applyFill="1"/>
    <xf numFmtId="170" fontId="16" fillId="0" borderId="0" xfId="2" applyNumberFormat="1" applyFont="1" applyFill="1" applyAlignment="1">
      <alignment horizontal="center"/>
    </xf>
    <xf numFmtId="0" fontId="16" fillId="0" borderId="20" xfId="2" applyFont="1" applyFill="1" applyBorder="1" applyAlignment="1">
      <alignment horizontal="center" vertical="center" wrapText="1"/>
    </xf>
    <xf numFmtId="0" fontId="16" fillId="0" borderId="32" xfId="2" applyFont="1" applyFill="1" applyBorder="1" applyAlignment="1">
      <alignment horizontal="center" vertical="center" wrapText="1"/>
    </xf>
    <xf numFmtId="0" fontId="26" fillId="0" borderId="0" xfId="2" applyNumberFormat="1" applyFont="1" applyAlignment="1">
      <alignment horizontal="centerContinuous" vertical="center" wrapText="1"/>
    </xf>
    <xf numFmtId="0" fontId="3" fillId="0" borderId="0" xfId="2" applyAlignment="1">
      <alignment horizontal="centerContinuous" vertical="center"/>
    </xf>
    <xf numFmtId="0" fontId="14" fillId="0" borderId="8" xfId="2" applyNumberFormat="1" applyFont="1" applyBorder="1" applyAlignment="1">
      <alignment horizontal="centerContinuous" vertical="center"/>
    </xf>
    <xf numFmtId="0" fontId="14" fillId="0" borderId="8" xfId="2" applyNumberFormat="1" applyFont="1" applyFill="1" applyBorder="1" applyAlignment="1">
      <alignment horizontal="centerContinuous" vertical="center"/>
    </xf>
    <xf numFmtId="0" fontId="14" fillId="0" borderId="1" xfId="2" applyNumberFormat="1" applyFont="1" applyBorder="1" applyAlignment="1">
      <alignment horizontal="centerContinuous" vertical="center"/>
    </xf>
    <xf numFmtId="0" fontId="14" fillId="0" borderId="28" xfId="2" applyNumberFormat="1" applyFont="1" applyBorder="1" applyAlignment="1">
      <alignment horizontal="centerContinuous" vertical="center"/>
    </xf>
    <xf numFmtId="0" fontId="14" fillId="0" borderId="18" xfId="2" applyNumberFormat="1" applyFont="1" applyFill="1" applyBorder="1" applyAlignment="1">
      <alignment horizontal="centerContinuous" vertical="center"/>
    </xf>
    <xf numFmtId="0" fontId="14" fillId="0" borderId="58" xfId="2" applyNumberFormat="1" applyFont="1" applyFill="1" applyBorder="1" applyAlignment="1">
      <alignment horizontal="center" vertical="center"/>
    </xf>
    <xf numFmtId="0" fontId="14" fillId="0" borderId="39" xfId="2" applyNumberFormat="1" applyFont="1" applyBorder="1" applyAlignment="1">
      <alignment horizontal="centerContinuous" vertical="center"/>
    </xf>
    <xf numFmtId="0" fontId="14" fillId="0" borderId="44" xfId="2" applyNumberFormat="1" applyFont="1" applyBorder="1" applyAlignment="1">
      <alignment horizontal="centerContinuous" vertical="center"/>
    </xf>
    <xf numFmtId="0" fontId="3" fillId="0" borderId="41" xfId="2" applyBorder="1" applyAlignment="1">
      <alignment horizontal="centerContinuous" vertical="top"/>
    </xf>
    <xf numFmtId="0" fontId="3" fillId="0" borderId="38" xfId="2" applyFill="1" applyBorder="1" applyAlignment="1">
      <alignment horizontal="centerContinuous" vertical="top"/>
    </xf>
    <xf numFmtId="0" fontId="14" fillId="0" borderId="59" xfId="2" applyNumberFormat="1" applyFont="1" applyFill="1" applyBorder="1" applyAlignment="1">
      <alignment horizontal="centerContinuous" vertical="center" wrapText="1"/>
    </xf>
    <xf numFmtId="0" fontId="86" fillId="0" borderId="12" xfId="2" applyNumberFormat="1" applyFont="1" applyBorder="1" applyAlignment="1">
      <alignment horizontal="centerContinuous" vertical="center"/>
    </xf>
    <xf numFmtId="197" fontId="14" fillId="0" borderId="0" xfId="2" applyNumberFormat="1" applyFont="1" applyBorder="1" applyAlignment="1">
      <alignment horizontal="centerContinuous" vertical="center"/>
    </xf>
    <xf numFmtId="198" fontId="14" fillId="0" borderId="0" xfId="2" applyNumberFormat="1" applyFont="1" applyBorder="1" applyAlignment="1">
      <alignment horizontal="centerContinuous" vertical="center"/>
    </xf>
    <xf numFmtId="198" fontId="14" fillId="0" borderId="0" xfId="2" applyNumberFormat="1" applyFont="1" applyFill="1" applyBorder="1" applyAlignment="1">
      <alignment horizontal="centerContinuous" vertical="center"/>
    </xf>
    <xf numFmtId="199" fontId="28" fillId="0" borderId="13" xfId="2" applyNumberFormat="1" applyFont="1" applyFill="1" applyBorder="1" applyAlignment="1">
      <alignment horizontal="centerContinuous" vertical="center"/>
    </xf>
    <xf numFmtId="0" fontId="14" fillId="0" borderId="12" xfId="2" applyNumberFormat="1" applyFont="1" applyBorder="1" applyAlignment="1">
      <alignment vertical="center"/>
    </xf>
    <xf numFmtId="190" fontId="14" fillId="0" borderId="0" xfId="2" applyNumberFormat="1" applyFont="1" applyBorder="1" applyAlignment="1">
      <alignment horizontal="right" vertical="center"/>
    </xf>
    <xf numFmtId="190" fontId="14" fillId="0" borderId="0" xfId="2" applyNumberFormat="1" applyFont="1" applyFill="1" applyBorder="1" applyAlignment="1">
      <alignment horizontal="right" vertical="center" indent="1"/>
    </xf>
    <xf numFmtId="199" fontId="28" fillId="0" borderId="60" xfId="2" applyNumberFormat="1" applyFont="1" applyFill="1" applyBorder="1" applyAlignment="1">
      <alignment horizontal="right" vertical="center" indent="3"/>
    </xf>
    <xf numFmtId="190" fontId="14" fillId="0" borderId="0" xfId="2" applyNumberFormat="1" applyFont="1" applyFill="1" applyBorder="1" applyAlignment="1">
      <alignment horizontal="right" vertical="center"/>
    </xf>
    <xf numFmtId="0" fontId="3" fillId="0" borderId="0" xfId="2" applyBorder="1"/>
    <xf numFmtId="0" fontId="25" fillId="0" borderId="12" xfId="2" applyNumberFormat="1" applyFont="1" applyBorder="1" applyAlignment="1">
      <alignment vertical="center"/>
    </xf>
    <xf numFmtId="190" fontId="25" fillId="0" borderId="0" xfId="2" applyNumberFormat="1" applyFont="1" applyBorder="1" applyAlignment="1">
      <alignment horizontal="right" vertical="center"/>
    </xf>
    <xf numFmtId="190" fontId="25" fillId="0" borderId="0" xfId="2" applyNumberFormat="1" applyFont="1" applyFill="1" applyBorder="1" applyAlignment="1">
      <alignment horizontal="right" vertical="center" indent="1"/>
    </xf>
    <xf numFmtId="199" fontId="29" fillId="0" borderId="60" xfId="2" applyNumberFormat="1" applyFont="1" applyFill="1" applyBorder="1" applyAlignment="1">
      <alignment horizontal="center" vertical="center"/>
    </xf>
    <xf numFmtId="166" fontId="3" fillId="0" borderId="0" xfId="2" applyNumberFormat="1"/>
    <xf numFmtId="197" fontId="86" fillId="0" borderId="0" xfId="2" applyNumberFormat="1" applyFont="1" applyBorder="1" applyAlignment="1">
      <alignment horizontal="centerContinuous" vertical="center"/>
    </xf>
    <xf numFmtId="198" fontId="86" fillId="0" borderId="0" xfId="2" applyNumberFormat="1" applyFont="1" applyBorder="1" applyAlignment="1">
      <alignment horizontal="centerContinuous" vertical="center"/>
    </xf>
    <xf numFmtId="198" fontId="86" fillId="0" borderId="0" xfId="2" applyNumberFormat="1" applyFont="1" applyFill="1" applyBorder="1" applyAlignment="1">
      <alignment horizontal="centerContinuous" vertical="center"/>
    </xf>
    <xf numFmtId="199" fontId="87" fillId="0" borderId="13" xfId="2" applyNumberFormat="1" applyFont="1" applyFill="1" applyBorder="1" applyAlignment="1">
      <alignment horizontal="centerContinuous" vertical="center"/>
    </xf>
    <xf numFmtId="199" fontId="28" fillId="0" borderId="60" xfId="2" applyNumberFormat="1" applyFont="1" applyFill="1" applyBorder="1" applyAlignment="1">
      <alignment horizontal="center" vertical="center"/>
    </xf>
    <xf numFmtId="190" fontId="3" fillId="0" borderId="0" xfId="2" applyNumberFormat="1"/>
    <xf numFmtId="190" fontId="25" fillId="0" borderId="14" xfId="2" applyNumberFormat="1" applyFont="1" applyBorder="1" applyAlignment="1">
      <alignment horizontal="right" vertical="center"/>
    </xf>
    <xf numFmtId="0" fontId="25" fillId="0" borderId="12" xfId="2" applyNumberFormat="1" applyFont="1" applyBorder="1" applyAlignment="1">
      <alignment vertical="center" wrapText="1"/>
    </xf>
    <xf numFmtId="197" fontId="25" fillId="0" borderId="0" xfId="2" applyNumberFormat="1" applyFont="1" applyBorder="1" applyAlignment="1">
      <alignment horizontal="right" vertical="center"/>
    </xf>
    <xf numFmtId="198" fontId="25" fillId="0" borderId="0" xfId="2" applyNumberFormat="1" applyFont="1" applyBorder="1" applyAlignment="1">
      <alignment horizontal="right" vertical="center"/>
    </xf>
    <xf numFmtId="198" fontId="25" fillId="0" borderId="0" xfId="2" applyNumberFormat="1" applyFont="1" applyFill="1" applyBorder="1" applyAlignment="1">
      <alignment horizontal="right" vertical="center" indent="1"/>
    </xf>
    <xf numFmtId="0" fontId="25" fillId="0" borderId="12" xfId="2" applyNumberFormat="1" applyFont="1" applyFill="1" applyBorder="1" applyAlignment="1">
      <alignment vertical="center"/>
    </xf>
    <xf numFmtId="190" fontId="25" fillId="0" borderId="0" xfId="2" applyNumberFormat="1" applyFont="1" applyFill="1" applyBorder="1" applyAlignment="1">
      <alignment horizontal="right" vertical="center"/>
    </xf>
    <xf numFmtId="0" fontId="14" fillId="0" borderId="12" xfId="2" applyNumberFormat="1" applyFont="1" applyFill="1" applyBorder="1" applyAlignment="1">
      <alignment vertical="center"/>
    </xf>
    <xf numFmtId="0" fontId="3" fillId="0" borderId="0" xfId="2" applyFill="1"/>
    <xf numFmtId="0" fontId="14" fillId="0" borderId="12" xfId="2" applyFont="1" applyBorder="1" applyAlignment="1">
      <alignment vertical="center" wrapText="1"/>
    </xf>
    <xf numFmtId="190" fontId="3" fillId="0" borderId="0" xfId="2" applyNumberFormat="1" applyBorder="1"/>
    <xf numFmtId="0" fontId="14" fillId="0" borderId="9" xfId="2" applyNumberFormat="1" applyFont="1" applyBorder="1" applyAlignment="1">
      <alignment vertical="center" wrapText="1"/>
    </xf>
    <xf numFmtId="190" fontId="14" fillId="0" borderId="8" xfId="2" applyNumberFormat="1" applyFont="1" applyBorder="1" applyAlignment="1">
      <alignment horizontal="right" vertical="center"/>
    </xf>
    <xf numFmtId="190" fontId="14" fillId="0" borderId="8" xfId="2" applyNumberFormat="1" applyFont="1" applyFill="1" applyBorder="1" applyAlignment="1">
      <alignment horizontal="right" vertical="center" indent="1"/>
    </xf>
    <xf numFmtId="199" fontId="28" fillId="0" borderId="61" xfId="2" applyNumberFormat="1" applyFont="1" applyFill="1" applyBorder="1" applyAlignment="1">
      <alignment horizontal="center" vertical="center"/>
    </xf>
    <xf numFmtId="0" fontId="88" fillId="0" borderId="0" xfId="2" applyFont="1" applyAlignment="1">
      <alignment horizontal="justify" vertical="center" readingOrder="1"/>
    </xf>
    <xf numFmtId="0" fontId="14" fillId="0" borderId="0" xfId="2" applyNumberFormat="1" applyFont="1" applyAlignment="1">
      <alignment vertical="center"/>
    </xf>
    <xf numFmtId="0" fontId="14" fillId="0" borderId="0" xfId="2" applyNumberFormat="1" applyFont="1" applyFill="1" applyAlignment="1">
      <alignment vertical="center"/>
    </xf>
    <xf numFmtId="0" fontId="88" fillId="0" borderId="0" xfId="2" applyFont="1" applyAlignment="1">
      <alignment horizontal="left" vertical="center" readingOrder="1"/>
    </xf>
    <xf numFmtId="0" fontId="14" fillId="0" borderId="0" xfId="2" applyNumberFormat="1" applyFont="1" applyFill="1" applyAlignment="1">
      <alignment horizontal="right" vertical="center"/>
    </xf>
    <xf numFmtId="0" fontId="14" fillId="0" borderId="0" xfId="2" quotePrefix="1" applyFont="1" applyAlignment="1">
      <alignment horizontal="left" vertical="center" readingOrder="1"/>
    </xf>
    <xf numFmtId="166" fontId="14" fillId="0" borderId="0" xfId="2" applyNumberFormat="1" applyFont="1" applyAlignment="1">
      <alignment vertical="center"/>
    </xf>
    <xf numFmtId="0" fontId="14" fillId="0" borderId="0" xfId="2" quotePrefix="1" applyNumberFormat="1" applyFont="1" applyAlignment="1">
      <alignment vertical="center"/>
    </xf>
    <xf numFmtId="190" fontId="3" fillId="0" borderId="0" xfId="2" applyNumberFormat="1" applyFill="1"/>
    <xf numFmtId="0" fontId="64" fillId="0" borderId="0" xfId="2" applyFont="1" applyAlignment="1">
      <alignment horizontal="centerContinuous" vertical="center" wrapText="1"/>
    </xf>
    <xf numFmtId="0" fontId="18" fillId="0" borderId="0" xfId="2" applyFont="1" applyAlignment="1">
      <alignment horizontal="centerContinuous" vertical="center" wrapText="1"/>
    </xf>
    <xf numFmtId="0" fontId="20" fillId="0" borderId="0" xfId="2" applyFont="1" applyAlignment="1">
      <alignment horizontal="centerContinuous" vertical="center" wrapText="1"/>
    </xf>
    <xf numFmtId="0" fontId="89" fillId="0" borderId="32" xfId="2" applyFont="1" applyBorder="1" applyAlignment="1">
      <alignment horizontal="center" vertical="center"/>
    </xf>
    <xf numFmtId="0" fontId="89" fillId="0" borderId="20" xfId="2" applyFont="1" applyBorder="1" applyAlignment="1">
      <alignment horizontal="center" vertical="center"/>
    </xf>
    <xf numFmtId="0" fontId="19" fillId="0" borderId="0" xfId="2" applyFont="1" applyBorder="1" applyAlignment="1">
      <alignment horizontal="left" vertical="center"/>
    </xf>
    <xf numFmtId="200" fontId="19" fillId="0" borderId="0" xfId="2" applyNumberFormat="1" applyFont="1" applyBorder="1" applyAlignment="1">
      <alignment horizontal="center" vertical="center"/>
    </xf>
    <xf numFmtId="200" fontId="19" fillId="0" borderId="0" xfId="2" applyNumberFormat="1" applyFont="1" applyFill="1" applyBorder="1" applyAlignment="1">
      <alignment horizontal="center" vertical="center"/>
    </xf>
    <xf numFmtId="200" fontId="19" fillId="0" borderId="0" xfId="2" applyNumberFormat="1" applyFont="1" applyFill="1" applyAlignment="1">
      <alignment horizontal="center" vertical="center"/>
    </xf>
    <xf numFmtId="0" fontId="16" fillId="0" borderId="0" xfId="2" applyFont="1" applyAlignment="1">
      <alignment vertical="center"/>
    </xf>
    <xf numFmtId="0" fontId="16" fillId="0" borderId="0" xfId="2" applyFont="1" applyAlignment="1">
      <alignment horizontal="left" vertical="center"/>
    </xf>
    <xf numFmtId="0" fontId="90" fillId="0" borderId="0" xfId="8" applyFont="1" applyAlignment="1">
      <alignment horizontal="centerContinuous" vertical="center"/>
    </xf>
    <xf numFmtId="0" fontId="16" fillId="0" borderId="0" xfId="8" applyFont="1" applyAlignment="1">
      <alignment horizontal="centerContinuous" vertical="center"/>
    </xf>
    <xf numFmtId="0" fontId="16" fillId="0" borderId="0" xfId="8" applyFont="1" applyAlignment="1">
      <alignment horizontal="center" vertical="center"/>
    </xf>
    <xf numFmtId="0" fontId="89" fillId="0" borderId="0" xfId="8" applyFont="1" applyAlignment="1">
      <alignment horizontal="centerContinuous" vertical="center"/>
    </xf>
    <xf numFmtId="0" fontId="19" fillId="0" borderId="0" xfId="8" applyFont="1" applyAlignment="1">
      <alignment horizontal="centerContinuous" vertical="center"/>
    </xf>
    <xf numFmtId="0" fontId="66" fillId="0" borderId="0" xfId="8" applyFont="1" applyAlignment="1">
      <alignment horizontal="centerContinuous" vertical="center"/>
    </xf>
    <xf numFmtId="14" fontId="66" fillId="0" borderId="0" xfId="8" applyNumberFormat="1" applyFont="1" applyAlignment="1">
      <alignment horizontal="centerContinuous" vertical="center"/>
    </xf>
    <xf numFmtId="0" fontId="16" fillId="0" borderId="13" xfId="8" applyFont="1" applyBorder="1" applyAlignment="1">
      <alignment vertical="center"/>
    </xf>
    <xf numFmtId="0" fontId="16" fillId="0" borderId="13" xfId="8" applyFont="1" applyBorder="1" applyAlignment="1">
      <alignment horizontal="centerContinuous" vertical="center"/>
    </xf>
    <xf numFmtId="0" fontId="16" fillId="0" borderId="11" xfId="8" applyFont="1" applyBorder="1" applyAlignment="1">
      <alignment horizontal="center" vertical="center"/>
    </xf>
    <xf numFmtId="0" fontId="16" fillId="0" borderId="10" xfId="8" applyFont="1" applyBorder="1" applyAlignment="1">
      <alignment horizontal="center" vertical="center"/>
    </xf>
    <xf numFmtId="0" fontId="16" fillId="0" borderId="14" xfId="8" applyFont="1" applyBorder="1" applyAlignment="1">
      <alignment horizontal="center" vertical="center"/>
    </xf>
    <xf numFmtId="201" fontId="16" fillId="0" borderId="0" xfId="8" applyNumberFormat="1" applyFont="1" applyBorder="1" applyAlignment="1">
      <alignment horizontal="center" vertical="center"/>
    </xf>
    <xf numFmtId="0" fontId="16" fillId="0" borderId="11" xfId="8" applyFont="1" applyBorder="1" applyAlignment="1">
      <alignment horizontal="left" vertical="center"/>
    </xf>
    <xf numFmtId="202" fontId="16" fillId="0" borderId="0" xfId="8" applyNumberFormat="1" applyFont="1" applyFill="1" applyBorder="1" applyAlignment="1">
      <alignment horizontal="center" vertical="center"/>
    </xf>
    <xf numFmtId="202" fontId="16" fillId="0" borderId="14" xfId="8" applyNumberFormat="1" applyFont="1" applyFill="1" applyBorder="1" applyAlignment="1">
      <alignment horizontal="center" vertical="center"/>
    </xf>
    <xf numFmtId="202" fontId="16" fillId="0" borderId="10" xfId="8" applyNumberFormat="1" applyFont="1" applyFill="1" applyBorder="1" applyAlignment="1">
      <alignment horizontal="center" vertical="center"/>
    </xf>
    <xf numFmtId="202" fontId="16" fillId="0" borderId="0" xfId="8" quotePrefix="1" applyNumberFormat="1" applyFont="1" applyFill="1" applyBorder="1" applyAlignment="1">
      <alignment horizontal="center" vertical="center"/>
    </xf>
    <xf numFmtId="202" fontId="16" fillId="0" borderId="54" xfId="8" quotePrefix="1" applyNumberFormat="1" applyFont="1" applyFill="1" applyBorder="1" applyAlignment="1">
      <alignment horizontal="center" vertical="center"/>
    </xf>
    <xf numFmtId="202" fontId="16" fillId="0" borderId="14" xfId="8" quotePrefix="1" applyNumberFormat="1" applyFont="1" applyFill="1" applyBorder="1" applyAlignment="1">
      <alignment horizontal="center" vertical="center"/>
    </xf>
    <xf numFmtId="202" fontId="16" fillId="0" borderId="14" xfId="8" applyNumberFormat="1" applyFont="1" applyBorder="1" applyAlignment="1">
      <alignment horizontal="center" vertical="center"/>
    </xf>
    <xf numFmtId="0" fontId="16" fillId="0" borderId="0" xfId="8" applyFont="1" applyBorder="1" applyAlignment="1">
      <alignment horizontal="left" vertical="center"/>
    </xf>
    <xf numFmtId="202" fontId="16" fillId="0" borderId="10" xfId="8" quotePrefix="1" applyNumberFormat="1" applyFont="1" applyFill="1" applyBorder="1" applyAlignment="1">
      <alignment horizontal="center" vertical="center"/>
    </xf>
    <xf numFmtId="202" fontId="16" fillId="0" borderId="13" xfId="8" quotePrefix="1" applyNumberFormat="1" applyFont="1" applyFill="1" applyBorder="1" applyAlignment="1">
      <alignment horizontal="center" vertical="center"/>
    </xf>
    <xf numFmtId="202" fontId="16" fillId="0" borderId="0" xfId="8" applyNumberFormat="1" applyFont="1" applyBorder="1" applyAlignment="1">
      <alignment horizontal="center" vertical="center"/>
    </xf>
    <xf numFmtId="202" fontId="16" fillId="0" borderId="10" xfId="8" quotePrefix="1" applyNumberFormat="1" applyFont="1" applyBorder="1" applyAlignment="1">
      <alignment horizontal="center" vertical="center"/>
    </xf>
    <xf numFmtId="202" fontId="16" fillId="0" borderId="0" xfId="8" quotePrefix="1" applyNumberFormat="1" applyFont="1" applyBorder="1" applyAlignment="1">
      <alignment horizontal="center" vertical="center"/>
    </xf>
    <xf numFmtId="202" fontId="16" fillId="0" borderId="14" xfId="8" quotePrefix="1" applyNumberFormat="1" applyFont="1" applyBorder="1" applyAlignment="1">
      <alignment horizontal="center" vertical="center"/>
    </xf>
    <xf numFmtId="49" fontId="73" fillId="0" borderId="0" xfId="8" applyNumberFormat="1" applyFont="1" applyBorder="1" applyAlignment="1">
      <alignment horizontal="center" vertical="center"/>
    </xf>
    <xf numFmtId="0" fontId="73" fillId="0" borderId="0" xfId="8" applyFont="1" applyBorder="1" applyAlignment="1">
      <alignment horizontal="left" vertical="center"/>
    </xf>
    <xf numFmtId="203" fontId="73" fillId="0" borderId="14" xfId="8" applyNumberFormat="1" applyFont="1" applyFill="1" applyBorder="1" applyAlignment="1">
      <alignment horizontal="center" vertical="center"/>
    </xf>
    <xf numFmtId="203" fontId="73" fillId="0" borderId="10" xfId="8" applyNumberFormat="1" applyFont="1" applyFill="1" applyBorder="1" applyAlignment="1">
      <alignment horizontal="center" vertical="center"/>
    </xf>
    <xf numFmtId="203" fontId="73" fillId="0" borderId="11" xfId="8" applyNumberFormat="1" applyFont="1" applyFill="1" applyBorder="1" applyAlignment="1">
      <alignment horizontal="center" vertical="center"/>
    </xf>
    <xf numFmtId="203" fontId="73" fillId="0" borderId="0" xfId="8" applyNumberFormat="1" applyFont="1" applyFill="1" applyBorder="1" applyAlignment="1">
      <alignment horizontal="center" vertical="center"/>
    </xf>
    <xf numFmtId="0" fontId="16" fillId="0" borderId="27" xfId="8" applyFont="1" applyBorder="1" applyAlignment="1">
      <alignment horizontal="left"/>
    </xf>
    <xf numFmtId="0" fontId="16" fillId="0" borderId="22" xfId="8" applyFont="1" applyBorder="1" applyAlignment="1">
      <alignment horizontal="left" vertical="center"/>
    </xf>
    <xf numFmtId="202" fontId="16" fillId="0" borderId="33" xfId="8" applyNumberFormat="1" applyFont="1" applyBorder="1" applyAlignment="1">
      <alignment horizontal="center" vertical="center"/>
    </xf>
    <xf numFmtId="202" fontId="16" fillId="0" borderId="22" xfId="8" applyNumberFormat="1" applyFont="1" applyBorder="1" applyAlignment="1">
      <alignment horizontal="center" vertical="center"/>
    </xf>
    <xf numFmtId="0" fontId="16" fillId="0" borderId="0" xfId="8" applyFont="1" applyBorder="1" applyAlignment="1">
      <alignment horizontal="center" vertical="center"/>
    </xf>
    <xf numFmtId="0" fontId="16" fillId="0" borderId="0" xfId="8" applyFont="1" applyAlignment="1">
      <alignment horizontal="left"/>
    </xf>
    <xf numFmtId="0" fontId="16" fillId="0" borderId="0" xfId="8" applyFont="1" applyAlignment="1">
      <alignment horizontal="left" vertical="center"/>
    </xf>
    <xf numFmtId="0" fontId="20" fillId="0" borderId="0" xfId="2" applyFont="1" applyFill="1" applyAlignment="1">
      <alignment horizontal="centerContinuous"/>
    </xf>
    <xf numFmtId="0" fontId="16" fillId="0" borderId="0" xfId="2" applyFont="1" applyFill="1" applyAlignment="1">
      <alignment horizontal="centerContinuous"/>
    </xf>
    <xf numFmtId="0" fontId="16" fillId="0" borderId="0" xfId="2" applyFont="1" applyFill="1" applyBorder="1" applyAlignment="1">
      <alignment horizontal="center"/>
    </xf>
    <xf numFmtId="0" fontId="73" fillId="0" borderId="0" xfId="2" applyFont="1" applyFill="1" applyBorder="1" applyAlignment="1">
      <alignment horizontal="center"/>
    </xf>
    <xf numFmtId="0" fontId="19" fillId="0" borderId="0" xfId="2" applyFont="1" applyFill="1" applyAlignment="1">
      <alignment horizontal="centerContinuous" vertical="center"/>
    </xf>
    <xf numFmtId="0" fontId="72" fillId="0" borderId="12" xfId="2" applyFont="1" applyFill="1" applyBorder="1" applyAlignment="1">
      <alignment horizontal="centerContinuous"/>
    </xf>
    <xf numFmtId="0" fontId="72" fillId="0" borderId="0" xfId="2" applyFont="1" applyFill="1" applyBorder="1" applyAlignment="1">
      <alignment horizontal="centerContinuous"/>
    </xf>
    <xf numFmtId="0" fontId="16" fillId="0" borderId="12" xfId="2" applyFont="1" applyFill="1" applyBorder="1" applyAlignment="1">
      <alignment horizontal="centerContinuous" vertical="center"/>
    </xf>
    <xf numFmtId="1" fontId="16" fillId="0" borderId="12" xfId="2" applyNumberFormat="1" applyFont="1" applyFill="1" applyBorder="1" applyAlignment="1">
      <alignment vertical="center"/>
    </xf>
    <xf numFmtId="174" fontId="16" fillId="0" borderId="0" xfId="2" applyNumberFormat="1" applyFont="1" applyFill="1" applyBorder="1" applyAlignment="1">
      <alignment horizontal="center" vertical="center"/>
    </xf>
    <xf numFmtId="204" fontId="16" fillId="0" borderId="10" xfId="2" applyNumberFormat="1" applyFont="1" applyFill="1" applyBorder="1" applyAlignment="1">
      <alignment horizontal="center" vertical="center"/>
    </xf>
    <xf numFmtId="204" fontId="16" fillId="0" borderId="60" xfId="2" applyNumberFormat="1" applyFont="1" applyFill="1" applyBorder="1" applyAlignment="1">
      <alignment horizontal="center" vertical="center"/>
    </xf>
    <xf numFmtId="0" fontId="74" fillId="0" borderId="12" xfId="2" applyFont="1" applyFill="1" applyBorder="1" applyAlignment="1">
      <alignment vertical="center"/>
    </xf>
    <xf numFmtId="205" fontId="74" fillId="0" borderId="0" xfId="2" applyNumberFormat="1" applyFont="1" applyFill="1" applyBorder="1" applyAlignment="1">
      <alignment horizontal="center" vertical="center"/>
    </xf>
    <xf numFmtId="205" fontId="74" fillId="0" borderId="10" xfId="2" applyNumberFormat="1" applyFont="1" applyFill="1" applyBorder="1" applyAlignment="1">
      <alignment horizontal="center" vertical="center"/>
    </xf>
    <xf numFmtId="204" fontId="16" fillId="0" borderId="14" xfId="2" applyNumberFormat="1" applyFont="1" applyFill="1" applyBorder="1" applyAlignment="1">
      <alignment horizontal="center" vertical="center"/>
    </xf>
    <xf numFmtId="205" fontId="74" fillId="0" borderId="11" xfId="2" applyNumberFormat="1" applyFont="1" applyFill="1" applyBorder="1" applyAlignment="1">
      <alignment horizontal="center" vertical="center"/>
    </xf>
    <xf numFmtId="174" fontId="16" fillId="0" borderId="63" xfId="2" applyNumberFormat="1" applyFont="1" applyFill="1" applyBorder="1" applyAlignment="1">
      <alignment horizontal="center" vertical="center"/>
    </xf>
    <xf numFmtId="204" fontId="16" fillId="0" borderId="11" xfId="2" applyNumberFormat="1" applyFont="1" applyFill="1" applyBorder="1" applyAlignment="1">
      <alignment horizontal="center" vertical="center"/>
    </xf>
    <xf numFmtId="204" fontId="16" fillId="0" borderId="0" xfId="2" applyNumberFormat="1" applyFont="1" applyFill="1" applyBorder="1" applyAlignment="1">
      <alignment horizontal="center" vertical="center"/>
    </xf>
    <xf numFmtId="3" fontId="16" fillId="0" borderId="0" xfId="2" applyNumberFormat="1" applyFont="1" applyFill="1" applyBorder="1" applyAlignment="1">
      <alignment horizontal="right" vertical="center"/>
    </xf>
    <xf numFmtId="165" fontId="16" fillId="0" borderId="0" xfId="2" applyNumberFormat="1" applyFont="1" applyFill="1" applyAlignment="1">
      <alignment horizontal="center" vertical="center"/>
    </xf>
    <xf numFmtId="0" fontId="66" fillId="0" borderId="0" xfId="2" applyFont="1" applyFill="1" applyBorder="1" applyAlignment="1">
      <alignment horizontal="left"/>
    </xf>
    <xf numFmtId="206" fontId="16" fillId="0" borderId="14" xfId="2" applyNumberFormat="1" applyFont="1" applyFill="1" applyBorder="1" applyAlignment="1">
      <alignment horizontal="center" vertical="center"/>
    </xf>
    <xf numFmtId="204" fontId="18" fillId="0" borderId="0" xfId="2" applyNumberFormat="1" applyFont="1" applyFill="1" applyBorder="1"/>
    <xf numFmtId="205" fontId="74" fillId="0" borderId="8" xfId="2" applyNumberFormat="1" applyFont="1" applyFill="1" applyBorder="1" applyAlignment="1">
      <alignment horizontal="center" vertical="center"/>
    </xf>
    <xf numFmtId="205" fontId="74" fillId="0" borderId="62" xfId="2" applyNumberFormat="1" applyFont="1" applyFill="1" applyBorder="1" applyAlignment="1">
      <alignment horizontal="center" vertical="center"/>
    </xf>
    <xf numFmtId="205" fontId="74" fillId="0" borderId="61" xfId="2" applyNumberFormat="1" applyFont="1" applyFill="1" applyBorder="1" applyAlignment="1">
      <alignment horizontal="center" vertical="center"/>
    </xf>
    <xf numFmtId="0" fontId="16" fillId="0" borderId="0" xfId="2" applyFont="1" applyFill="1" applyBorder="1" applyAlignment="1">
      <alignment vertical="center"/>
    </xf>
    <xf numFmtId="0" fontId="16" fillId="0" borderId="0" xfId="2" applyFont="1" applyFill="1" applyAlignment="1">
      <alignment horizontal="left" vertical="center"/>
    </xf>
    <xf numFmtId="0" fontId="16" fillId="0" borderId="0" xfId="2" applyFont="1" applyBorder="1" applyAlignment="1">
      <alignment horizontal="left" vertical="top" wrapText="1"/>
    </xf>
    <xf numFmtId="0" fontId="19" fillId="0" borderId="0" xfId="2" applyFont="1" applyFill="1" applyBorder="1"/>
    <xf numFmtId="0" fontId="93" fillId="0" borderId="0" xfId="2" applyFont="1" applyFill="1" applyBorder="1"/>
    <xf numFmtId="0" fontId="94" fillId="0" borderId="0" xfId="2" applyFont="1" applyFill="1" applyBorder="1"/>
    <xf numFmtId="166" fontId="94" fillId="0" borderId="0" xfId="2" applyNumberFormat="1" applyFont="1" applyFill="1" applyBorder="1"/>
    <xf numFmtId="0" fontId="95" fillId="0" borderId="0" xfId="2" applyFont="1" applyFill="1"/>
    <xf numFmtId="204" fontId="95" fillId="0" borderId="0" xfId="2" applyNumberFormat="1" applyFont="1" applyFill="1"/>
    <xf numFmtId="207" fontId="95" fillId="0" borderId="0" xfId="3" applyNumberFormat="1" applyFont="1" applyFill="1"/>
    <xf numFmtId="173" fontId="16" fillId="0" borderId="0" xfId="2" applyNumberFormat="1" applyFont="1" applyFill="1" applyBorder="1" applyAlignment="1">
      <alignment horizontal="right" vertical="center"/>
    </xf>
    <xf numFmtId="0" fontId="20" fillId="0" borderId="0" xfId="2" applyFont="1" applyFill="1" applyAlignment="1">
      <alignment horizontal="centerContinuous" wrapText="1"/>
    </xf>
    <xf numFmtId="0" fontId="16" fillId="0" borderId="0" xfId="2" applyFont="1" applyBorder="1" applyAlignment="1">
      <alignment horizontal="center"/>
    </xf>
    <xf numFmtId="0" fontId="16" fillId="0" borderId="0" xfId="2" applyFont="1" applyBorder="1"/>
    <xf numFmtId="0" fontId="73" fillId="0" borderId="0" xfId="2" applyFont="1" applyBorder="1" applyAlignment="1">
      <alignment horizontal="center"/>
    </xf>
    <xf numFmtId="0" fontId="19" fillId="0" borderId="0" xfId="2" applyFont="1" applyFill="1" applyBorder="1" applyAlignment="1">
      <alignment horizontal="centerContinuous" vertical="center"/>
    </xf>
    <xf numFmtId="0" fontId="16" fillId="0" borderId="25" xfId="2" applyFont="1" applyFill="1" applyBorder="1" applyAlignment="1">
      <alignment horizontal="center" vertical="center" wrapText="1"/>
    </xf>
    <xf numFmtId="0" fontId="16" fillId="0" borderId="59" xfId="2" applyFont="1" applyFill="1" applyBorder="1" applyAlignment="1">
      <alignment horizontal="center" vertical="center" wrapText="1"/>
    </xf>
    <xf numFmtId="1" fontId="16" fillId="0" borderId="0" xfId="2" applyNumberFormat="1" applyFont="1" applyFill="1" applyBorder="1" applyAlignment="1">
      <alignment horizontal="center" vertical="center"/>
    </xf>
    <xf numFmtId="173" fontId="16" fillId="0" borderId="14" xfId="2" applyNumberFormat="1" applyFont="1" applyFill="1" applyBorder="1" applyAlignment="1">
      <alignment horizontal="center" vertical="center"/>
    </xf>
    <xf numFmtId="173" fontId="16" fillId="0" borderId="0" xfId="2" applyNumberFormat="1" applyFont="1" applyFill="1" applyBorder="1" applyAlignment="1">
      <alignment horizontal="center" vertical="center"/>
    </xf>
    <xf numFmtId="173" fontId="16" fillId="0" borderId="47" xfId="2" applyNumberFormat="1" applyFont="1" applyFill="1" applyBorder="1" applyAlignment="1">
      <alignment horizontal="center" vertical="center"/>
    </xf>
    <xf numFmtId="173" fontId="16" fillId="0" borderId="11" xfId="2" applyNumberFormat="1" applyFont="1" applyFill="1" applyBorder="1" applyAlignment="1">
      <alignment horizontal="center" vertical="center"/>
    </xf>
    <xf numFmtId="173" fontId="16" fillId="0" borderId="60" xfId="2" applyNumberFormat="1" applyFont="1" applyFill="1" applyBorder="1" applyAlignment="1">
      <alignment horizontal="center" vertical="center"/>
    </xf>
    <xf numFmtId="0" fontId="16" fillId="0" borderId="0" xfId="2" applyNumberFormat="1" applyFont="1" applyFill="1"/>
    <xf numFmtId="205" fontId="74" fillId="0" borderId="14" xfId="2" applyNumberFormat="1" applyFont="1" applyFill="1" applyBorder="1" applyAlignment="1">
      <alignment horizontal="center" vertical="center"/>
    </xf>
    <xf numFmtId="0" fontId="84" fillId="0" borderId="0" xfId="0" applyFont="1" applyAlignment="1">
      <alignment vertical="center" readingOrder="1"/>
    </xf>
    <xf numFmtId="0" fontId="96" fillId="0" borderId="0" xfId="0" applyFont="1" applyAlignment="1">
      <alignment vertical="center" readingOrder="1"/>
    </xf>
    <xf numFmtId="208" fontId="18" fillId="0" borderId="0" xfId="2" applyNumberFormat="1" applyFont="1" applyFill="1"/>
    <xf numFmtId="166" fontId="19" fillId="0" borderId="0" xfId="2" applyNumberFormat="1" applyFont="1" applyFill="1"/>
    <xf numFmtId="0" fontId="66" fillId="0" borderId="0" xfId="2" applyFont="1" applyFill="1" applyAlignment="1">
      <alignment horizontal="centerContinuous" vertical="center"/>
    </xf>
    <xf numFmtId="1" fontId="16" fillId="0" borderId="0" xfId="2" applyNumberFormat="1" applyFont="1" applyFill="1" applyBorder="1" applyAlignment="1">
      <alignment vertical="center"/>
    </xf>
    <xf numFmtId="206" fontId="16" fillId="0" borderId="0" xfId="2" applyNumberFormat="1" applyFont="1" applyAlignment="1">
      <alignment horizontal="center" vertical="center"/>
    </xf>
    <xf numFmtId="0" fontId="97" fillId="0" borderId="0" xfId="2" applyFont="1" applyFill="1" applyAlignment="1">
      <alignment horizontal="centerContinuous"/>
    </xf>
    <xf numFmtId="0" fontId="18" fillId="0" borderId="0" xfId="2" applyFont="1" applyFill="1" applyAlignment="1">
      <alignment horizontal="centerContinuous"/>
    </xf>
    <xf numFmtId="0" fontId="37" fillId="0" borderId="0" xfId="20" applyFont="1" applyAlignment="1">
      <alignment horizontal="centerContinuous"/>
    </xf>
    <xf numFmtId="0" fontId="37" fillId="0" borderId="0" xfId="20" applyFont="1"/>
    <xf numFmtId="0" fontId="99" fillId="0" borderId="0" xfId="20" applyFont="1"/>
    <xf numFmtId="0" fontId="68" fillId="0" borderId="0" xfId="2" applyFont="1" applyFill="1" applyAlignment="1">
      <alignment horizontal="centerContinuous" vertical="center"/>
    </xf>
    <xf numFmtId="0" fontId="37" fillId="0" borderId="0" xfId="20" applyFont="1" applyAlignment="1">
      <alignment horizontal="centerContinuous" vertical="center"/>
    </xf>
    <xf numFmtId="49" fontId="37" fillId="0" borderId="0" xfId="20" applyNumberFormat="1" applyFont="1"/>
    <xf numFmtId="0" fontId="100" fillId="0" borderId="1" xfId="20" applyFont="1" applyFill="1" applyBorder="1" applyAlignment="1">
      <alignment horizontal="center" vertical="center" wrapText="1"/>
    </xf>
    <xf numFmtId="0" fontId="36" fillId="0" borderId="29" xfId="20" applyFont="1" applyFill="1" applyBorder="1"/>
    <xf numFmtId="209" fontId="16" fillId="0" borderId="28" xfId="20" applyNumberFormat="1" applyFont="1" applyFill="1" applyBorder="1" applyAlignment="1">
      <alignment horizontal="centerContinuous" vertical="center" wrapText="1"/>
    </xf>
    <xf numFmtId="0" fontId="18" fillId="0" borderId="46" xfId="20" applyFont="1" applyFill="1" applyBorder="1" applyAlignment="1">
      <alignment horizontal="centerContinuous" vertical="center"/>
    </xf>
    <xf numFmtId="0" fontId="18" fillId="0" borderId="49" xfId="20" applyFont="1" applyFill="1" applyBorder="1" applyAlignment="1">
      <alignment horizontal="centerContinuous" vertical="center"/>
    </xf>
    <xf numFmtId="0" fontId="16" fillId="0" borderId="2" xfId="20" applyFont="1" applyFill="1" applyBorder="1" applyAlignment="1">
      <alignment horizontal="center" vertical="center" wrapText="1"/>
    </xf>
    <xf numFmtId="0" fontId="18" fillId="0" borderId="0" xfId="20" applyFont="1" applyFill="1"/>
    <xf numFmtId="0" fontId="36" fillId="0" borderId="0" xfId="20" applyFont="1" applyFill="1"/>
    <xf numFmtId="0" fontId="16" fillId="0" borderId="9" xfId="20" applyFont="1" applyFill="1" applyBorder="1" applyAlignment="1">
      <alignment horizontal="center" vertical="top" wrapText="1"/>
    </xf>
    <xf numFmtId="0" fontId="102" fillId="0" borderId="15" xfId="20" applyFont="1" applyFill="1" applyBorder="1" applyAlignment="1">
      <alignment vertical="center" wrapText="1"/>
    </xf>
    <xf numFmtId="209" fontId="16" fillId="0" borderId="31" xfId="20" applyNumberFormat="1" applyFont="1" applyFill="1" applyBorder="1" applyAlignment="1">
      <alignment horizontal="center" vertical="center" wrapText="1"/>
    </xf>
    <xf numFmtId="209" fontId="16" fillId="0" borderId="7" xfId="20" applyNumberFormat="1" applyFont="1" applyFill="1" applyBorder="1" applyAlignment="1">
      <alignment horizontal="center" vertical="center" wrapText="1"/>
    </xf>
    <xf numFmtId="209" fontId="16" fillId="0" borderId="8" xfId="20" applyNumberFormat="1" applyFont="1" applyFill="1" applyBorder="1" applyAlignment="1">
      <alignment horizontal="center" vertical="center" wrapText="1"/>
    </xf>
    <xf numFmtId="0" fontId="102" fillId="0" borderId="9" xfId="20" applyFont="1" applyFill="1" applyBorder="1" applyAlignment="1">
      <alignment horizontal="center" vertical="center" wrapText="1"/>
    </xf>
    <xf numFmtId="0" fontId="90" fillId="0" borderId="12" xfId="20" applyFont="1" applyFill="1" applyBorder="1" applyAlignment="1">
      <alignment horizontal="centerContinuous" vertical="center"/>
    </xf>
    <xf numFmtId="0" fontId="105" fillId="0" borderId="0" xfId="20" applyFont="1" applyFill="1" applyBorder="1" applyAlignment="1">
      <alignment horizontal="centerContinuous" vertical="center"/>
    </xf>
    <xf numFmtId="0" fontId="72" fillId="0" borderId="0" xfId="20" applyFont="1" applyFill="1" applyBorder="1" applyAlignment="1">
      <alignment horizontal="centerContinuous" vertical="center"/>
    </xf>
    <xf numFmtId="0" fontId="73" fillId="0" borderId="0" xfId="20" applyFont="1" applyFill="1" applyBorder="1" applyAlignment="1">
      <alignment horizontal="left" vertical="center" wrapText="1"/>
    </xf>
    <xf numFmtId="0" fontId="106" fillId="0" borderId="0" xfId="20" applyFont="1" applyFill="1" applyBorder="1" applyAlignment="1">
      <alignment horizontal="center" vertical="center"/>
    </xf>
    <xf numFmtId="209" fontId="16" fillId="0" borderId="0" xfId="20" applyNumberFormat="1" applyFont="1" applyFill="1" applyBorder="1" applyAlignment="1">
      <alignment horizontal="center" vertical="center"/>
    </xf>
    <xf numFmtId="209" fontId="73" fillId="0" borderId="0" xfId="20" applyNumberFormat="1" applyFont="1" applyFill="1" applyBorder="1" applyAlignment="1">
      <alignment horizontal="center"/>
    </xf>
    <xf numFmtId="0" fontId="107" fillId="0" borderId="20" xfId="20" applyFont="1" applyFill="1" applyBorder="1" applyAlignment="1">
      <alignment horizontal="left" vertical="center" wrapText="1"/>
    </xf>
    <xf numFmtId="0" fontId="106" fillId="0" borderId="20" xfId="20" applyFont="1" applyFill="1" applyBorder="1" applyAlignment="1">
      <alignment horizontal="center" vertical="center"/>
    </xf>
    <xf numFmtId="209" fontId="16" fillId="0" borderId="20" xfId="20" applyNumberFormat="1" applyFont="1" applyFill="1" applyBorder="1" applyAlignment="1">
      <alignment horizontal="center" vertical="center"/>
    </xf>
    <xf numFmtId="209" fontId="73" fillId="0" borderId="22" xfId="20" applyNumberFormat="1" applyFont="1" applyFill="1" applyBorder="1" applyAlignment="1">
      <alignment horizontal="center"/>
    </xf>
    <xf numFmtId="209" fontId="73" fillId="0" borderId="20" xfId="20" applyNumberFormat="1" applyFont="1" applyFill="1" applyBorder="1" applyAlignment="1">
      <alignment horizontal="center"/>
    </xf>
    <xf numFmtId="0" fontId="70" fillId="0" borderId="0" xfId="20" applyFont="1" applyFill="1" applyBorder="1" applyAlignment="1">
      <alignment horizontal="left" vertical="center" wrapText="1"/>
    </xf>
    <xf numFmtId="0" fontId="108" fillId="0" borderId="20" xfId="20" applyFont="1" applyFill="1" applyBorder="1" applyAlignment="1">
      <alignment horizontal="left" vertical="center" wrapText="1"/>
    </xf>
    <xf numFmtId="0" fontId="102" fillId="0" borderId="0" xfId="20" applyFont="1" applyFill="1" applyBorder="1" applyAlignment="1">
      <alignment horizontal="left" vertical="center" wrapText="1"/>
    </xf>
    <xf numFmtId="1" fontId="73" fillId="0" borderId="22" xfId="20" applyNumberFormat="1" applyFont="1" applyFill="1" applyBorder="1" applyAlignment="1">
      <alignment vertical="center" wrapText="1"/>
    </xf>
    <xf numFmtId="209" fontId="74" fillId="0" borderId="0" xfId="20" applyNumberFormat="1" applyFont="1" applyFill="1" applyBorder="1" applyAlignment="1">
      <alignment horizontal="center" vertical="center"/>
    </xf>
    <xf numFmtId="1" fontId="107" fillId="0" borderId="20" xfId="20" applyNumberFormat="1" applyFont="1" applyFill="1" applyBorder="1" applyAlignment="1">
      <alignment vertical="center" wrapText="1"/>
    </xf>
    <xf numFmtId="209" fontId="74" fillId="0" borderId="20" xfId="20" applyNumberFormat="1" applyFont="1" applyFill="1" applyBorder="1" applyAlignment="1">
      <alignment horizontal="center" vertical="center"/>
    </xf>
    <xf numFmtId="1" fontId="73" fillId="0" borderId="0" xfId="20" applyNumberFormat="1" applyFont="1" applyFill="1" applyBorder="1" applyAlignment="1">
      <alignment vertical="center" wrapText="1"/>
    </xf>
    <xf numFmtId="1" fontId="107" fillId="0" borderId="8" xfId="20" applyNumberFormat="1" applyFont="1" applyFill="1" applyBorder="1" applyAlignment="1">
      <alignment vertical="center" wrapText="1"/>
    </xf>
    <xf numFmtId="0" fontId="106" fillId="0" borderId="8" xfId="20" applyFont="1" applyFill="1" applyBorder="1" applyAlignment="1">
      <alignment horizontal="center" vertical="center"/>
    </xf>
    <xf numFmtId="209" fontId="74" fillId="0" borderId="8" xfId="20" applyNumberFormat="1" applyFont="1" applyFill="1" applyBorder="1" applyAlignment="1">
      <alignment horizontal="center" vertical="center"/>
    </xf>
    <xf numFmtId="209" fontId="73" fillId="0" borderId="8" xfId="20" applyNumberFormat="1" applyFont="1" applyFill="1" applyBorder="1" applyAlignment="1">
      <alignment horizontal="center"/>
    </xf>
    <xf numFmtId="1" fontId="107" fillId="0" borderId="0" xfId="20" applyNumberFormat="1" applyFont="1" applyFill="1" applyBorder="1" applyAlignment="1">
      <alignment vertical="center" wrapText="1"/>
    </xf>
    <xf numFmtId="0" fontId="18" fillId="0" borderId="0" xfId="20" applyFont="1" applyFill="1" applyBorder="1"/>
    <xf numFmtId="0" fontId="84" fillId="0" borderId="0" xfId="20" applyFont="1" applyAlignment="1">
      <alignment vertical="top"/>
    </xf>
    <xf numFmtId="209" fontId="18" fillId="0" borderId="0" xfId="20" applyNumberFormat="1" applyFont="1" applyFill="1"/>
    <xf numFmtId="0" fontId="18" fillId="0" borderId="0" xfId="20" applyFont="1" applyFill="1" applyAlignment="1">
      <alignment vertical="center"/>
    </xf>
    <xf numFmtId="0" fontId="16" fillId="0" borderId="0" xfId="20" applyFont="1" applyFill="1" applyBorder="1" applyAlignment="1">
      <alignment horizontal="center" vertical="center"/>
    </xf>
    <xf numFmtId="209" fontId="16" fillId="0" borderId="13" xfId="20" applyNumberFormat="1" applyFont="1" applyFill="1" applyBorder="1" applyAlignment="1">
      <alignment horizontal="center" vertical="center"/>
    </xf>
    <xf numFmtId="0" fontId="16" fillId="0" borderId="0" xfId="20" applyFont="1" applyFill="1"/>
    <xf numFmtId="0" fontId="73" fillId="0" borderId="0" xfId="20" applyFont="1" applyFill="1" applyBorder="1" applyAlignment="1">
      <alignment horizontal="left" vertical="center"/>
    </xf>
    <xf numFmtId="2" fontId="18" fillId="0" borderId="0" xfId="20" applyNumberFormat="1" applyFont="1" applyFill="1"/>
    <xf numFmtId="1" fontId="16" fillId="0" borderId="0" xfId="20" applyNumberFormat="1" applyFont="1" applyFill="1" applyBorder="1" applyAlignment="1">
      <alignment vertical="center" wrapText="1"/>
    </xf>
    <xf numFmtId="0" fontId="88" fillId="0" borderId="0" xfId="20" applyFont="1"/>
    <xf numFmtId="0" fontId="20" fillId="0" borderId="0" xfId="20" applyFont="1" applyFill="1" applyAlignment="1">
      <alignment vertical="center"/>
    </xf>
    <xf numFmtId="0" fontId="56" fillId="0" borderId="0" xfId="20" applyFont="1" applyFill="1" applyAlignment="1">
      <alignment vertical="center"/>
    </xf>
    <xf numFmtId="0" fontId="37" fillId="0" borderId="0" xfId="2" applyFont="1" applyAlignment="1">
      <alignment horizontal="centerContinuous"/>
    </xf>
    <xf numFmtId="0" fontId="37" fillId="0" borderId="0" xfId="2" applyFont="1"/>
    <xf numFmtId="0" fontId="99" fillId="0" borderId="0" xfId="2" applyFont="1"/>
    <xf numFmtId="0" fontId="37" fillId="0" borderId="0" xfId="2" applyFont="1" applyAlignment="1">
      <alignment horizontal="centerContinuous" vertical="center"/>
    </xf>
    <xf numFmtId="49" fontId="37" fillId="0" borderId="0" xfId="2" applyNumberFormat="1" applyFont="1"/>
    <xf numFmtId="0" fontId="15" fillId="0" borderId="0" xfId="2" applyFont="1"/>
    <xf numFmtId="0" fontId="100" fillId="0" borderId="1" xfId="2" applyFont="1" applyFill="1" applyBorder="1" applyAlignment="1">
      <alignment horizontal="center" vertical="center" wrapText="1"/>
    </xf>
    <xf numFmtId="0" fontId="36" fillId="0" borderId="29" xfId="2" applyFont="1" applyFill="1" applyBorder="1"/>
    <xf numFmtId="209" fontId="16" fillId="0" borderId="28" xfId="2" applyNumberFormat="1" applyFont="1" applyFill="1" applyBorder="1" applyAlignment="1">
      <alignment horizontal="centerContinuous" vertical="center" wrapText="1"/>
    </xf>
    <xf numFmtId="0" fontId="18" fillId="0" borderId="46" xfId="2" applyFont="1" applyFill="1" applyBorder="1" applyAlignment="1">
      <alignment horizontal="centerContinuous" vertical="center"/>
    </xf>
    <xf numFmtId="0" fontId="18" fillId="0" borderId="49" xfId="2" applyFont="1" applyFill="1" applyBorder="1" applyAlignment="1">
      <alignment horizontal="centerContinuous" vertical="center"/>
    </xf>
    <xf numFmtId="0" fontId="16" fillId="0" borderId="2" xfId="2" applyFont="1" applyFill="1" applyBorder="1" applyAlignment="1">
      <alignment horizontal="center" vertical="center" wrapText="1"/>
    </xf>
    <xf numFmtId="0" fontId="36" fillId="0" borderId="0" xfId="2" applyFont="1" applyFill="1"/>
    <xf numFmtId="0" fontId="16" fillId="0" borderId="9" xfId="2" applyFont="1" applyFill="1" applyBorder="1" applyAlignment="1">
      <alignment horizontal="center" vertical="top" wrapText="1"/>
    </xf>
    <xf numFmtId="0" fontId="102" fillId="0" borderId="15" xfId="2" applyFont="1" applyFill="1" applyBorder="1" applyAlignment="1">
      <alignment vertical="center" wrapText="1"/>
    </xf>
    <xf numFmtId="209" fontId="16" fillId="0" borderId="31" xfId="2" applyNumberFormat="1" applyFont="1" applyFill="1" applyBorder="1" applyAlignment="1">
      <alignment horizontal="center" vertical="center" wrapText="1"/>
    </xf>
    <xf numFmtId="209" fontId="16" fillId="0" borderId="7" xfId="2" applyNumberFormat="1" applyFont="1" applyFill="1" applyBorder="1" applyAlignment="1">
      <alignment horizontal="center" vertical="center" wrapText="1"/>
    </xf>
    <xf numFmtId="209" fontId="16" fillId="0" borderId="8" xfId="2" applyNumberFormat="1" applyFont="1" applyFill="1" applyBorder="1" applyAlignment="1">
      <alignment horizontal="center" vertical="center" wrapText="1"/>
    </xf>
    <xf numFmtId="0" fontId="102" fillId="0" borderId="9" xfId="2" applyFont="1" applyFill="1" applyBorder="1" applyAlignment="1">
      <alignment horizontal="center" vertical="center" wrapText="1"/>
    </xf>
    <xf numFmtId="0" fontId="90" fillId="0" borderId="12" xfId="2" applyFont="1" applyFill="1" applyBorder="1" applyAlignment="1">
      <alignment horizontal="centerContinuous" vertical="center"/>
    </xf>
    <xf numFmtId="0" fontId="110" fillId="0" borderId="0" xfId="2" applyFont="1" applyFill="1" applyBorder="1" applyAlignment="1">
      <alignment horizontal="centerContinuous" vertical="center"/>
    </xf>
    <xf numFmtId="0" fontId="72" fillId="0" borderId="0" xfId="2" applyFont="1" applyFill="1" applyBorder="1" applyAlignment="1">
      <alignment horizontal="centerContinuous" vertical="center"/>
    </xf>
    <xf numFmtId="0" fontId="72" fillId="0" borderId="27" xfId="2" applyFont="1" applyFill="1" applyBorder="1" applyAlignment="1">
      <alignment horizontal="centerContinuous" vertical="center"/>
    </xf>
    <xf numFmtId="0" fontId="73" fillId="0" borderId="0" xfId="2" applyFont="1" applyFill="1" applyBorder="1" applyAlignment="1">
      <alignment horizontal="left" vertical="center" wrapText="1"/>
    </xf>
    <xf numFmtId="0" fontId="111" fillId="0" borderId="0" xfId="2" applyFont="1" applyFill="1" applyBorder="1" applyAlignment="1">
      <alignment horizontal="center" vertical="center"/>
    </xf>
    <xf numFmtId="209" fontId="16" fillId="0" borderId="0" xfId="2" applyNumberFormat="1" applyFont="1" applyFill="1" applyBorder="1" applyAlignment="1">
      <alignment horizontal="center" vertical="center"/>
    </xf>
    <xf numFmtId="209" fontId="73" fillId="0" borderId="0" xfId="2" applyNumberFormat="1" applyFont="1" applyFill="1" applyBorder="1" applyAlignment="1">
      <alignment horizontal="center"/>
    </xf>
    <xf numFmtId="0" fontId="107" fillId="0" borderId="20" xfId="2" applyFont="1" applyFill="1" applyBorder="1" applyAlignment="1">
      <alignment horizontal="left" vertical="center" wrapText="1"/>
    </xf>
    <xf numFmtId="0" fontId="111" fillId="0" borderId="20" xfId="2" applyFont="1" applyFill="1" applyBorder="1" applyAlignment="1">
      <alignment horizontal="center" vertical="center"/>
    </xf>
    <xf numFmtId="209" fontId="16" fillId="0" borderId="20" xfId="2" applyNumberFormat="1" applyFont="1" applyFill="1" applyBorder="1" applyAlignment="1">
      <alignment horizontal="center" vertical="center"/>
    </xf>
    <xf numFmtId="209" fontId="73" fillId="0" borderId="20" xfId="2" applyNumberFormat="1" applyFont="1" applyFill="1" applyBorder="1" applyAlignment="1">
      <alignment horizontal="center"/>
    </xf>
    <xf numFmtId="0" fontId="102" fillId="0" borderId="0" xfId="2" applyFont="1" applyFill="1" applyBorder="1" applyAlignment="1">
      <alignment horizontal="left" vertical="center" wrapText="1"/>
    </xf>
    <xf numFmtId="1" fontId="73" fillId="0" borderId="22" xfId="2" applyNumberFormat="1" applyFont="1" applyFill="1" applyBorder="1" applyAlignment="1">
      <alignment vertical="center" wrapText="1"/>
    </xf>
    <xf numFmtId="209" fontId="74" fillId="0" borderId="0" xfId="2" applyNumberFormat="1" applyFont="1" applyFill="1" applyBorder="1" applyAlignment="1">
      <alignment horizontal="center" vertical="center"/>
    </xf>
    <xf numFmtId="1" fontId="107" fillId="0" borderId="20" xfId="2" applyNumberFormat="1" applyFont="1" applyFill="1" applyBorder="1" applyAlignment="1">
      <alignment vertical="center" wrapText="1"/>
    </xf>
    <xf numFmtId="209" fontId="74" fillId="0" borderId="20" xfId="2" applyNumberFormat="1" applyFont="1" applyFill="1" applyBorder="1" applyAlignment="1">
      <alignment horizontal="center" vertical="center"/>
    </xf>
    <xf numFmtId="1" fontId="73" fillId="0" borderId="0" xfId="2" applyNumberFormat="1" applyFont="1" applyFill="1" applyBorder="1" applyAlignment="1">
      <alignment vertical="center" wrapText="1"/>
    </xf>
    <xf numFmtId="1" fontId="107" fillId="0" borderId="8" xfId="2" applyNumberFormat="1" applyFont="1" applyFill="1" applyBorder="1" applyAlignment="1">
      <alignment vertical="center" wrapText="1"/>
    </xf>
    <xf numFmtId="0" fontId="111" fillId="0" borderId="8" xfId="2" applyFont="1" applyFill="1" applyBorder="1" applyAlignment="1">
      <alignment horizontal="center" vertical="center"/>
    </xf>
    <xf numFmtId="209" fontId="74" fillId="0" borderId="8" xfId="2" applyNumberFormat="1" applyFont="1" applyFill="1" applyBorder="1" applyAlignment="1">
      <alignment horizontal="center" vertical="center"/>
    </xf>
    <xf numFmtId="209" fontId="73" fillId="0" borderId="8" xfId="2" applyNumberFormat="1" applyFont="1" applyFill="1" applyBorder="1" applyAlignment="1">
      <alignment horizontal="center"/>
    </xf>
    <xf numFmtId="1" fontId="107" fillId="0" borderId="0" xfId="2" applyNumberFormat="1" applyFont="1" applyFill="1" applyBorder="1" applyAlignment="1">
      <alignment vertical="center" wrapText="1"/>
    </xf>
    <xf numFmtId="0" fontId="84" fillId="0" borderId="0" xfId="0" applyFont="1" applyAlignment="1">
      <alignment vertical="top"/>
    </xf>
    <xf numFmtId="0" fontId="111" fillId="0" borderId="0" xfId="2" applyFont="1" applyFill="1" applyAlignment="1">
      <alignment horizontal="center" vertical="center"/>
    </xf>
    <xf numFmtId="209" fontId="74" fillId="0" borderId="0" xfId="2" applyNumberFormat="1" applyFont="1" applyFill="1" applyAlignment="1">
      <alignment horizontal="center" vertical="center"/>
    </xf>
    <xf numFmtId="209" fontId="73" fillId="0" borderId="0" xfId="2" applyNumberFormat="1" applyFont="1" applyFill="1" applyAlignment="1">
      <alignment horizontal="center"/>
    </xf>
    <xf numFmtId="0" fontId="18" fillId="0" borderId="0" xfId="2" applyFont="1" applyFill="1" applyAlignment="1">
      <alignment vertical="center"/>
    </xf>
    <xf numFmtId="0" fontId="16" fillId="0" borderId="0" xfId="2" applyFont="1" applyFill="1" applyBorder="1" applyAlignment="1">
      <alignment horizontal="center" vertical="center"/>
    </xf>
    <xf numFmtId="209" fontId="16" fillId="0" borderId="13" xfId="2" applyNumberFormat="1" applyFont="1" applyFill="1" applyBorder="1" applyAlignment="1">
      <alignment horizontal="center" vertical="center"/>
    </xf>
    <xf numFmtId="0" fontId="16" fillId="0" borderId="0" xfId="0" applyFont="1" applyFill="1"/>
    <xf numFmtId="0" fontId="73" fillId="0" borderId="0" xfId="2" applyFont="1" applyFill="1" applyBorder="1" applyAlignment="1">
      <alignment horizontal="left" vertical="center"/>
    </xf>
    <xf numFmtId="2" fontId="18" fillId="0" borderId="0" xfId="2" applyNumberFormat="1" applyFont="1" applyFill="1"/>
    <xf numFmtId="1" fontId="16" fillId="0" borderId="0" xfId="2" applyNumberFormat="1" applyFont="1" applyFill="1" applyBorder="1" applyAlignment="1">
      <alignment vertical="center" wrapText="1"/>
    </xf>
    <xf numFmtId="0" fontId="14" fillId="0" borderId="0" xfId="0" applyFont="1" applyAlignment="1">
      <alignment vertical="center" readingOrder="1"/>
    </xf>
    <xf numFmtId="209" fontId="18" fillId="0" borderId="0" xfId="2" applyNumberFormat="1" applyFont="1" applyFill="1"/>
    <xf numFmtId="0" fontId="20" fillId="0" borderId="0" xfId="2" applyFont="1" applyFill="1" applyAlignment="1">
      <alignment vertical="center"/>
    </xf>
    <xf numFmtId="0" fontId="56" fillId="0" borderId="0" xfId="2" applyFont="1" applyFill="1" applyAlignment="1">
      <alignment vertical="center"/>
    </xf>
    <xf numFmtId="0" fontId="74" fillId="0" borderId="9" xfId="2" applyFont="1" applyFill="1" applyBorder="1" applyAlignment="1">
      <alignment vertical="center"/>
    </xf>
    <xf numFmtId="174" fontId="112" fillId="0" borderId="0" xfId="2" applyNumberFormat="1" applyFont="1" applyFill="1"/>
    <xf numFmtId="210" fontId="18" fillId="0" borderId="0" xfId="2" applyNumberFormat="1" applyFont="1" applyFill="1"/>
    <xf numFmtId="204" fontId="16" fillId="0" borderId="60" xfId="2" applyNumberFormat="1" applyFont="1" applyFill="1" applyBorder="1" applyAlignment="1">
      <alignment horizontal="centerContinuous" vertical="center"/>
    </xf>
    <xf numFmtId="0" fontId="72" fillId="0" borderId="12" xfId="2" applyFont="1" applyFill="1" applyBorder="1" applyAlignment="1">
      <alignment horizontal="centerContinuous" vertical="center"/>
    </xf>
    <xf numFmtId="0" fontId="72" fillId="0" borderId="13" xfId="2" applyFont="1" applyFill="1" applyBorder="1" applyAlignment="1">
      <alignment horizontal="centerContinuous" vertical="center"/>
    </xf>
    <xf numFmtId="205" fontId="74" fillId="0" borderId="60" xfId="2" applyNumberFormat="1" applyFont="1" applyFill="1" applyBorder="1" applyAlignment="1">
      <alignment horizontal="center" vertical="center"/>
    </xf>
    <xf numFmtId="0" fontId="16" fillId="0" borderId="0" xfId="2" applyFont="1" applyBorder="1" applyAlignment="1">
      <alignment vertical="top"/>
    </xf>
    <xf numFmtId="0" fontId="16" fillId="0" borderId="0" xfId="2" applyFont="1" applyBorder="1" applyAlignment="1">
      <alignment vertical="top" wrapText="1"/>
    </xf>
    <xf numFmtId="173" fontId="102" fillId="0" borderId="0" xfId="2" applyNumberFormat="1" applyFont="1" applyFill="1" applyAlignment="1">
      <alignment horizontal="right" vertical="center"/>
    </xf>
    <xf numFmtId="0" fontId="102" fillId="0" borderId="0" xfId="2" applyNumberFormat="1" applyFont="1" applyFill="1" applyAlignment="1">
      <alignment horizontal="right" vertical="center"/>
    </xf>
    <xf numFmtId="3" fontId="102" fillId="0" borderId="0" xfId="2" applyNumberFormat="1" applyFont="1" applyFill="1" applyAlignment="1">
      <alignment horizontal="right" vertical="center"/>
    </xf>
    <xf numFmtId="173" fontId="107" fillId="0" borderId="0" xfId="2" applyNumberFormat="1" applyFont="1" applyFill="1" applyAlignment="1">
      <alignment horizontal="right" vertical="center"/>
    </xf>
    <xf numFmtId="3" fontId="107" fillId="0" borderId="0" xfId="2" applyNumberFormat="1" applyFont="1" applyFill="1" applyAlignment="1">
      <alignment horizontal="right" vertical="center"/>
    </xf>
    <xf numFmtId="0" fontId="72" fillId="0" borderId="0" xfId="2" applyFont="1" applyFill="1" applyAlignment="1">
      <alignment horizontal="centerContinuous" vertical="center"/>
    </xf>
    <xf numFmtId="0" fontId="70" fillId="0" borderId="0" xfId="2" applyFont="1" applyFill="1" applyAlignment="1">
      <alignment horizontal="centerContinuous" vertical="center"/>
    </xf>
    <xf numFmtId="0" fontId="18" fillId="0" borderId="0" xfId="2" applyFont="1" applyFill="1" applyAlignment="1">
      <alignment horizontal="centerContinuous" vertical="top"/>
    </xf>
    <xf numFmtId="49" fontId="16" fillId="0" borderId="1" xfId="2" applyNumberFormat="1" applyFont="1" applyFill="1" applyBorder="1" applyAlignment="1">
      <alignment horizontal="centerContinuous" vertical="center"/>
    </xf>
    <xf numFmtId="0" fontId="16" fillId="0" borderId="18" xfId="2" applyFont="1" applyFill="1" applyBorder="1" applyAlignment="1">
      <alignment horizontal="centerContinuous" vertical="center"/>
    </xf>
    <xf numFmtId="0" fontId="16" fillId="0" borderId="65" xfId="2" applyFont="1" applyFill="1" applyBorder="1" applyAlignment="1">
      <alignment horizontal="centerContinuous" vertical="center"/>
    </xf>
    <xf numFmtId="0" fontId="16" fillId="0" borderId="46" xfId="2" applyFont="1" applyFill="1" applyBorder="1" applyAlignment="1">
      <alignment horizontal="center" vertical="center"/>
    </xf>
    <xf numFmtId="0" fontId="16" fillId="0" borderId="18" xfId="2" applyFont="1" applyFill="1" applyBorder="1" applyAlignment="1">
      <alignment horizontal="center" vertical="center"/>
    </xf>
    <xf numFmtId="0" fontId="16" fillId="0" borderId="49" xfId="2" applyFont="1" applyFill="1" applyBorder="1" applyAlignment="1">
      <alignment horizontal="center" vertical="center"/>
    </xf>
    <xf numFmtId="0" fontId="16" fillId="0" borderId="28" xfId="2" applyFont="1" applyFill="1" applyBorder="1" applyAlignment="1">
      <alignment horizontal="center" vertical="center"/>
    </xf>
    <xf numFmtId="0" fontId="16" fillId="0" borderId="48" xfId="2" applyFont="1" applyFill="1" applyBorder="1" applyAlignment="1">
      <alignment horizontal="center" vertical="center"/>
    </xf>
    <xf numFmtId="49" fontId="16" fillId="0" borderId="39" xfId="2" applyNumberFormat="1" applyFont="1" applyFill="1" applyBorder="1" applyAlignment="1">
      <alignment horizontal="centerContinuous" vertical="top"/>
    </xf>
    <xf numFmtId="0" fontId="16" fillId="0" borderId="24" xfId="2" applyFont="1" applyFill="1" applyBorder="1" applyAlignment="1">
      <alignment horizontal="center" vertical="center"/>
    </xf>
    <xf numFmtId="49" fontId="16" fillId="0" borderId="12" xfId="2" applyNumberFormat="1" applyFont="1" applyFill="1" applyBorder="1" applyAlignment="1">
      <alignment vertical="center"/>
    </xf>
    <xf numFmtId="211" fontId="16" fillId="0" borderId="14" xfId="2" applyNumberFormat="1" applyFont="1" applyFill="1" applyBorder="1" applyAlignment="1">
      <alignment vertical="center"/>
    </xf>
    <xf numFmtId="211" fontId="16" fillId="0" borderId="11" xfId="2" applyNumberFormat="1" applyFont="1" applyFill="1" applyBorder="1" applyAlignment="1">
      <alignment vertical="center"/>
    </xf>
    <xf numFmtId="211" fontId="16" fillId="0" borderId="0" xfId="2" applyNumberFormat="1" applyFont="1" applyFill="1" applyBorder="1" applyAlignment="1">
      <alignment vertical="center"/>
    </xf>
    <xf numFmtId="166" fontId="16" fillId="0" borderId="14" xfId="2" applyNumberFormat="1" applyFont="1" applyFill="1" applyBorder="1" applyAlignment="1">
      <alignment horizontal="center"/>
    </xf>
    <xf numFmtId="166" fontId="16" fillId="0" borderId="13" xfId="2" applyNumberFormat="1" applyFont="1" applyFill="1" applyBorder="1" applyAlignment="1">
      <alignment horizontal="center"/>
    </xf>
    <xf numFmtId="49" fontId="16" fillId="0" borderId="9" xfId="2" applyNumberFormat="1" applyFont="1" applyFill="1" applyBorder="1" applyAlignment="1">
      <alignment vertical="center"/>
    </xf>
    <xf numFmtId="211" fontId="16" fillId="0" borderId="16" xfId="2" applyNumberFormat="1" applyFont="1" applyFill="1" applyBorder="1" applyAlignment="1">
      <alignment vertical="center"/>
    </xf>
    <xf numFmtId="211" fontId="16" fillId="0" borderId="7" xfId="2" applyNumberFormat="1" applyFont="1" applyFill="1" applyBorder="1" applyAlignment="1">
      <alignment vertical="center"/>
    </xf>
    <xf numFmtId="211" fontId="16" fillId="0" borderId="8" xfId="2" applyNumberFormat="1" applyFont="1" applyFill="1" applyBorder="1" applyAlignment="1">
      <alignment vertical="center"/>
    </xf>
    <xf numFmtId="166" fontId="16" fillId="0" borderId="16" xfId="2" applyNumberFormat="1" applyFont="1" applyFill="1" applyBorder="1" applyAlignment="1">
      <alignment horizontal="center"/>
    </xf>
    <xf numFmtId="166" fontId="16" fillId="0" borderId="8" xfId="2" applyNumberFormat="1" applyFont="1" applyFill="1" applyBorder="1" applyAlignment="1">
      <alignment horizontal="center"/>
    </xf>
    <xf numFmtId="166" fontId="16" fillId="0" borderId="15" xfId="2" applyNumberFormat="1" applyFont="1" applyFill="1" applyBorder="1" applyAlignment="1">
      <alignment horizontal="center"/>
    </xf>
    <xf numFmtId="49" fontId="16" fillId="0" borderId="0" xfId="2" applyNumberFormat="1" applyFont="1" applyFill="1" applyAlignment="1">
      <alignment vertical="center"/>
    </xf>
    <xf numFmtId="0" fontId="16" fillId="0" borderId="0" xfId="2" applyFont="1" applyFill="1" applyAlignment="1">
      <alignment horizontal="right" vertical="center"/>
    </xf>
    <xf numFmtId="0" fontId="66" fillId="0" borderId="0" xfId="2" applyFont="1" applyFill="1"/>
    <xf numFmtId="0" fontId="75" fillId="0" borderId="0" xfId="2" applyNumberFormat="1" applyFont="1" applyFill="1" applyBorder="1" applyAlignment="1">
      <alignment horizontal="centerContinuous" vertical="center" wrapText="1"/>
    </xf>
    <xf numFmtId="0" fontId="16" fillId="0" borderId="30" xfId="2" applyNumberFormat="1" applyFont="1" applyFill="1" applyBorder="1" applyAlignment="1">
      <alignment vertical="center"/>
    </xf>
    <xf numFmtId="0" fontId="16" fillId="0" borderId="31" xfId="2" applyNumberFormat="1" applyFont="1" applyFill="1" applyBorder="1" applyAlignment="1">
      <alignment vertical="center"/>
    </xf>
    <xf numFmtId="0" fontId="16" fillId="0" borderId="0" xfId="2" applyNumberFormat="1" applyFont="1" applyFill="1" applyBorder="1" applyAlignment="1">
      <alignment vertical="top"/>
    </xf>
    <xf numFmtId="0" fontId="16" fillId="0" borderId="0" xfId="2" applyNumberFormat="1" applyFont="1" applyFill="1" applyAlignment="1">
      <alignment vertical="top"/>
    </xf>
    <xf numFmtId="0" fontId="16" fillId="0" borderId="0" xfId="2" applyNumberFormat="1" applyFont="1" applyFill="1" applyBorder="1" applyAlignment="1">
      <alignment horizontal="left" vertical="top"/>
    </xf>
    <xf numFmtId="0" fontId="18" fillId="0" borderId="0" xfId="2" applyNumberFormat="1" applyFont="1" applyFill="1"/>
    <xf numFmtId="0" fontId="19" fillId="0" borderId="0" xfId="2" applyFont="1" applyFill="1"/>
    <xf numFmtId="49" fontId="20" fillId="0" borderId="0" xfId="2" applyNumberFormat="1" applyFont="1" applyFill="1" applyAlignment="1">
      <alignment horizontal="centerContinuous" wrapText="1"/>
    </xf>
    <xf numFmtId="49" fontId="19" fillId="0" borderId="0" xfId="2" applyNumberFormat="1" applyFont="1" applyFill="1" applyAlignment="1">
      <alignment horizontal="centerContinuous" vertical="center"/>
    </xf>
    <xf numFmtId="0" fontId="16" fillId="0" borderId="27" xfId="2" applyFont="1" applyFill="1" applyBorder="1" applyAlignment="1">
      <alignment horizontal="centerContinuous" vertical="center"/>
    </xf>
    <xf numFmtId="0" fontId="18" fillId="0" borderId="19" xfId="2" applyFont="1" applyFill="1" applyBorder="1" applyAlignment="1">
      <alignment horizontal="centerContinuous" vertical="center"/>
    </xf>
    <xf numFmtId="0" fontId="16" fillId="0" borderId="27" xfId="2" applyFont="1" applyFill="1" applyBorder="1" applyAlignment="1">
      <alignment horizontal="centerContinuous" vertical="center" wrapText="1"/>
    </xf>
    <xf numFmtId="0" fontId="18" fillId="0" borderId="29" xfId="2" applyFont="1" applyFill="1" applyBorder="1" applyAlignment="1">
      <alignment horizontal="centerContinuous" vertical="center"/>
    </xf>
    <xf numFmtId="0" fontId="19" fillId="0" borderId="0" xfId="2" applyFont="1" applyFill="1" applyAlignment="1"/>
    <xf numFmtId="0" fontId="18" fillId="0" borderId="0" xfId="2" applyFont="1" applyFill="1" applyAlignment="1"/>
    <xf numFmtId="0" fontId="70" fillId="0" borderId="13" xfId="2" applyFont="1" applyFill="1" applyBorder="1" applyAlignment="1">
      <alignment horizontal="centerContinuous" vertical="center"/>
    </xf>
    <xf numFmtId="0" fontId="16" fillId="0" borderId="30" xfId="2" applyNumberFormat="1" applyFont="1" applyFill="1" applyBorder="1" applyAlignment="1">
      <alignment horizontal="left" vertical="center"/>
    </xf>
    <xf numFmtId="171" fontId="16" fillId="0" borderId="0" xfId="2" applyNumberFormat="1" applyFont="1" applyFill="1" applyProtection="1">
      <protection locked="0"/>
    </xf>
    <xf numFmtId="0" fontId="16" fillId="0" borderId="35" xfId="2" applyNumberFormat="1" applyFont="1" applyFill="1" applyBorder="1" applyAlignment="1">
      <alignment horizontal="left" vertical="center"/>
    </xf>
    <xf numFmtId="165" fontId="16" fillId="0" borderId="20" xfId="2" applyNumberFormat="1" applyFont="1" applyFill="1" applyBorder="1" applyAlignment="1">
      <alignment horizontal="center" vertical="center"/>
    </xf>
    <xf numFmtId="167" fontId="74" fillId="0" borderId="20" xfId="2" applyNumberFormat="1" applyFont="1" applyFill="1" applyBorder="1" applyAlignment="1">
      <alignment horizontal="center" vertical="center"/>
    </xf>
    <xf numFmtId="167" fontId="74" fillId="0" borderId="36" xfId="2" applyNumberFormat="1" applyFont="1" applyFill="1" applyBorder="1" applyAlignment="1">
      <alignment horizontal="center" vertical="center"/>
    </xf>
    <xf numFmtId="0" fontId="16" fillId="0" borderId="53" xfId="2" applyNumberFormat="1" applyFont="1" applyFill="1" applyBorder="1" applyAlignment="1">
      <alignment horizontal="left" vertical="center"/>
    </xf>
    <xf numFmtId="167" fontId="76" fillId="0" borderId="41" xfId="2" applyNumberFormat="1" applyFont="1" applyFill="1" applyBorder="1" applyAlignment="1">
      <alignment horizontal="center" vertical="center"/>
    </xf>
    <xf numFmtId="167" fontId="76" fillId="0" borderId="40" xfId="2" applyNumberFormat="1" applyFont="1" applyFill="1" applyBorder="1" applyAlignment="1">
      <alignment horizontal="center" vertical="center"/>
    </xf>
    <xf numFmtId="166" fontId="74" fillId="0" borderId="0" xfId="2" applyNumberFormat="1" applyFont="1" applyFill="1" applyBorder="1"/>
    <xf numFmtId="166" fontId="74" fillId="0" borderId="13" xfId="2" applyNumberFormat="1" applyFont="1" applyFill="1" applyBorder="1"/>
    <xf numFmtId="170" fontId="16" fillId="0" borderId="12" xfId="2" applyNumberFormat="1" applyFont="1" applyFill="1" applyBorder="1" applyAlignment="1">
      <alignment horizontal="center" vertical="center"/>
    </xf>
    <xf numFmtId="166" fontId="16" fillId="0" borderId="20" xfId="2" applyNumberFormat="1" applyFont="1" applyFill="1" applyBorder="1"/>
    <xf numFmtId="166" fontId="74" fillId="0" borderId="20" xfId="2" applyNumberFormat="1" applyFont="1" applyFill="1" applyBorder="1"/>
    <xf numFmtId="166" fontId="74" fillId="0" borderId="36" xfId="2" applyNumberFormat="1" applyFont="1" applyFill="1" applyBorder="1"/>
    <xf numFmtId="165" fontId="73" fillId="0" borderId="20" xfId="2" applyNumberFormat="1" applyFont="1" applyFill="1" applyBorder="1" applyAlignment="1">
      <alignment horizontal="center" vertical="center"/>
    </xf>
    <xf numFmtId="167" fontId="76" fillId="0" borderId="0" xfId="2" applyNumberFormat="1" applyFont="1" applyFill="1" applyBorder="1" applyAlignment="1">
      <alignment horizontal="center" vertical="center"/>
    </xf>
    <xf numFmtId="167" fontId="76" fillId="0" borderId="36" xfId="2" applyNumberFormat="1" applyFont="1" applyFill="1" applyBorder="1" applyAlignment="1">
      <alignment horizontal="center" vertical="center"/>
    </xf>
    <xf numFmtId="165" fontId="16" fillId="0" borderId="41" xfId="2" applyNumberFormat="1" applyFont="1" applyFill="1" applyBorder="1" applyAlignment="1">
      <alignment horizontal="center" vertical="center"/>
    </xf>
    <xf numFmtId="167" fontId="74" fillId="0" borderId="41" xfId="2" applyNumberFormat="1" applyFont="1" applyFill="1" applyBorder="1" applyAlignment="1">
      <alignment horizontal="center" vertical="center"/>
    </xf>
    <xf numFmtId="0" fontId="16" fillId="0" borderId="31" xfId="2" applyNumberFormat="1" applyFont="1" applyFill="1" applyBorder="1" applyAlignment="1">
      <alignment horizontal="left" vertical="center"/>
    </xf>
    <xf numFmtId="165" fontId="16" fillId="0" borderId="8" xfId="2" applyNumberFormat="1" applyFont="1" applyFill="1" applyBorder="1" applyAlignment="1">
      <alignment horizontal="center" vertical="center"/>
    </xf>
    <xf numFmtId="167" fontId="76" fillId="0" borderId="52" xfId="2" applyNumberFormat="1" applyFont="1" applyFill="1" applyBorder="1" applyAlignment="1">
      <alignment horizontal="center" vertical="center"/>
    </xf>
    <xf numFmtId="0" fontId="84" fillId="0" borderId="0" xfId="0" applyFont="1" applyAlignment="1">
      <alignment horizontal="left" vertical="center" readingOrder="1"/>
    </xf>
    <xf numFmtId="165" fontId="16" fillId="0" borderId="0" xfId="2" applyNumberFormat="1" applyFont="1" applyFill="1" applyAlignment="1">
      <alignment horizontal="center"/>
    </xf>
    <xf numFmtId="0" fontId="16" fillId="0" borderId="0" xfId="2" applyFont="1" applyFill="1" applyAlignment="1">
      <alignment horizontal="right"/>
    </xf>
    <xf numFmtId="0" fontId="84" fillId="0" borderId="0" xfId="0" quotePrefix="1" applyFont="1" applyAlignment="1">
      <alignment horizontal="left" vertical="center" readingOrder="1"/>
    </xf>
    <xf numFmtId="0" fontId="113" fillId="0" borderId="0" xfId="0" applyFont="1" applyAlignment="1">
      <alignment horizontal="centerContinuous"/>
    </xf>
    <xf numFmtId="0" fontId="113" fillId="0" borderId="0" xfId="0" applyFont="1" applyAlignment="1">
      <alignment horizontal="centerContinuous" vertical="center"/>
    </xf>
    <xf numFmtId="0" fontId="3" fillId="0" borderId="0" xfId="0" applyFont="1"/>
    <xf numFmtId="212" fontId="114" fillId="0" borderId="0" xfId="0" applyNumberFormat="1" applyFont="1" applyAlignment="1">
      <alignment horizontal="left" vertical="center"/>
    </xf>
    <xf numFmtId="0" fontId="3" fillId="0" borderId="0" xfId="0" applyFont="1" applyAlignment="1">
      <alignment horizontal="centerContinuous" vertical="center"/>
    </xf>
    <xf numFmtId="0" fontId="3" fillId="0" borderId="20" xfId="0" applyFont="1" applyBorder="1" applyAlignment="1">
      <alignment horizontal="center" vertical="center"/>
    </xf>
    <xf numFmtId="0" fontId="3" fillId="0" borderId="66" xfId="0" applyFont="1" applyBorder="1" applyAlignment="1">
      <alignment horizontal="center" vertical="center"/>
    </xf>
    <xf numFmtId="0" fontId="3" fillId="0" borderId="25" xfId="0" applyFont="1" applyFill="1" applyBorder="1" applyAlignment="1">
      <alignment horizontal="center" vertical="center"/>
    </xf>
    <xf numFmtId="49" fontId="3" fillId="0" borderId="25" xfId="0" applyNumberFormat="1" applyFont="1" applyFill="1" applyBorder="1" applyAlignment="1">
      <alignment horizontal="center" vertical="center"/>
    </xf>
    <xf numFmtId="0" fontId="3" fillId="0" borderId="14" xfId="0" applyFont="1" applyFill="1" applyBorder="1" applyAlignment="1">
      <alignment horizontal="center" vertical="center" wrapText="1"/>
    </xf>
    <xf numFmtId="0" fontId="3" fillId="0" borderId="0" xfId="0" applyFont="1" applyAlignment="1">
      <alignment wrapText="1"/>
    </xf>
    <xf numFmtId="0" fontId="3" fillId="0" borderId="67" xfId="0" applyFont="1" applyBorder="1"/>
    <xf numFmtId="0" fontId="26" fillId="0" borderId="11" xfId="0" applyFont="1" applyBorder="1"/>
    <xf numFmtId="213" fontId="26" fillId="0" borderId="0" xfId="0" applyNumberFormat="1" applyFont="1" applyFill="1" applyBorder="1" applyAlignment="1">
      <alignment horizontal="center" vertical="top"/>
    </xf>
    <xf numFmtId="213" fontId="3" fillId="0" borderId="0" xfId="0" applyNumberFormat="1" applyFont="1" applyFill="1" applyBorder="1" applyAlignment="1">
      <alignment horizontal="centerContinuous"/>
    </xf>
    <xf numFmtId="213" fontId="26" fillId="0" borderId="33" xfId="0" applyNumberFormat="1" applyFont="1" applyFill="1" applyBorder="1" applyAlignment="1">
      <alignment horizontal="center" vertical="top"/>
    </xf>
    <xf numFmtId="0" fontId="116" fillId="0" borderId="68" xfId="0" applyFont="1" applyBorder="1"/>
    <xf numFmtId="0" fontId="3" fillId="0" borderId="11" xfId="0" applyFont="1" applyBorder="1"/>
    <xf numFmtId="213" fontId="3" fillId="0" borderId="0" xfId="0" applyNumberFormat="1" applyFont="1" applyFill="1" applyBorder="1" applyAlignment="1">
      <alignment horizontal="center" vertical="top"/>
    </xf>
    <xf numFmtId="213" fontId="3" fillId="0" borderId="14" xfId="0" applyNumberFormat="1" applyFont="1" applyFill="1" applyBorder="1" applyAlignment="1">
      <alignment horizontal="center" vertical="top"/>
    </xf>
    <xf numFmtId="0" fontId="3" fillId="0" borderId="68" xfId="0" applyFont="1" applyBorder="1"/>
    <xf numFmtId="213" fontId="26" fillId="0" borderId="14" xfId="0" applyNumberFormat="1" applyFont="1" applyFill="1" applyBorder="1" applyAlignment="1">
      <alignment horizontal="center" vertical="top"/>
    </xf>
    <xf numFmtId="213" fontId="26" fillId="0" borderId="0" xfId="0" applyNumberFormat="1" applyFont="1" applyBorder="1" applyAlignment="1">
      <alignment horizontal="center" vertical="top"/>
    </xf>
    <xf numFmtId="213" fontId="3" fillId="0" borderId="0" xfId="0" applyNumberFormat="1" applyFont="1" applyBorder="1" applyAlignment="1">
      <alignment horizontal="center" vertical="top"/>
    </xf>
    <xf numFmtId="0" fontId="3" fillId="0" borderId="0" xfId="0" applyFont="1" applyBorder="1"/>
    <xf numFmtId="166" fontId="3" fillId="0" borderId="0" xfId="0" applyNumberFormat="1" applyFont="1" applyBorder="1" applyAlignment="1">
      <alignment horizontal="center" vertical="top"/>
    </xf>
    <xf numFmtId="0" fontId="3" fillId="0" borderId="0" xfId="0" applyFont="1" applyFill="1" applyBorder="1" applyAlignment="1">
      <alignment horizontal="centerContinuous"/>
    </xf>
    <xf numFmtId="166" fontId="3" fillId="0" borderId="0" xfId="0" applyNumberFormat="1" applyFont="1" applyFill="1" applyBorder="1" applyAlignment="1">
      <alignment horizontal="center" vertical="top"/>
    </xf>
    <xf numFmtId="0" fontId="117" fillId="0" borderId="0" xfId="0" applyFont="1"/>
    <xf numFmtId="0" fontId="116" fillId="0" borderId="0" xfId="0" applyFont="1" applyBorder="1"/>
    <xf numFmtId="166" fontId="116" fillId="0" borderId="0" xfId="0" applyNumberFormat="1" applyFont="1" applyBorder="1"/>
    <xf numFmtId="0" fontId="116" fillId="0" borderId="0" xfId="0" applyFont="1"/>
    <xf numFmtId="0" fontId="116" fillId="0" borderId="0" xfId="0" applyFont="1" applyFill="1"/>
    <xf numFmtId="166" fontId="116" fillId="0" borderId="0" xfId="0" applyNumberFormat="1" applyFont="1" applyFill="1" applyBorder="1" applyAlignment="1">
      <alignment horizontal="left"/>
    </xf>
    <xf numFmtId="166" fontId="116" fillId="0" borderId="0" xfId="0" applyNumberFormat="1" applyFont="1" applyBorder="1" applyAlignment="1">
      <alignment horizontal="left"/>
    </xf>
    <xf numFmtId="0" fontId="113" fillId="0" borderId="0" xfId="2" applyFont="1" applyAlignment="1">
      <alignment horizontal="centerContinuous" wrapText="1"/>
    </xf>
    <xf numFmtId="0" fontId="113" fillId="0" borderId="0" xfId="2" applyFont="1" applyAlignment="1">
      <alignment horizontal="centerContinuous" vertical="center"/>
    </xf>
    <xf numFmtId="212" fontId="114" fillId="0" borderId="0" xfId="4" applyNumberFormat="1" applyFont="1" applyAlignment="1">
      <alignment horizontal="left" vertical="center"/>
    </xf>
    <xf numFmtId="0" fontId="3" fillId="0" borderId="0" xfId="4" applyFont="1"/>
    <xf numFmtId="0" fontId="3" fillId="0" borderId="0" xfId="2" applyFont="1" applyAlignment="1">
      <alignment horizontal="centerContinuous" vertical="center"/>
    </xf>
    <xf numFmtId="0" fontId="3" fillId="0" borderId="11" xfId="2" applyFont="1" applyBorder="1" applyAlignment="1">
      <alignment horizontal="centerContinuous" vertical="center"/>
    </xf>
    <xf numFmtId="0" fontId="3" fillId="0" borderId="25" xfId="2" applyFont="1" applyBorder="1" applyAlignment="1">
      <alignment horizontal="centerContinuous" vertical="center"/>
    </xf>
    <xf numFmtId="0" fontId="3" fillId="0" borderId="20" xfId="2" applyFont="1" applyBorder="1" applyAlignment="1">
      <alignment horizontal="centerContinuous" vertical="center"/>
    </xf>
    <xf numFmtId="0" fontId="3" fillId="0" borderId="24" xfId="2" applyFont="1" applyBorder="1" applyAlignment="1">
      <alignment horizontal="centerContinuous" vertical="center"/>
    </xf>
    <xf numFmtId="0" fontId="3" fillId="0" borderId="47" xfId="2" applyFont="1" applyBorder="1" applyAlignment="1">
      <alignment horizontal="left" vertical="top"/>
    </xf>
    <xf numFmtId="0" fontId="3" fillId="0" borderId="10" xfId="2" applyFont="1" applyBorder="1" applyAlignment="1">
      <alignment horizontal="center" vertical="top"/>
    </xf>
    <xf numFmtId="213" fontId="3" fillId="0" borderId="0" xfId="2" applyNumberFormat="1" applyFont="1" applyBorder="1" applyAlignment="1">
      <alignment horizontal="center" vertical="top"/>
    </xf>
    <xf numFmtId="0" fontId="116" fillId="0" borderId="11" xfId="2" applyFont="1" applyBorder="1" applyAlignment="1">
      <alignment horizontal="left" vertical="top"/>
    </xf>
    <xf numFmtId="213" fontId="3" fillId="0" borderId="0" xfId="2" applyNumberFormat="1" applyFont="1" applyFill="1" applyBorder="1" applyAlignment="1">
      <alignment horizontal="center" vertical="top"/>
    </xf>
    <xf numFmtId="0" fontId="118" fillId="0" borderId="11" xfId="2" applyFont="1" applyBorder="1" applyAlignment="1">
      <alignment horizontal="left" vertical="top"/>
    </xf>
    <xf numFmtId="213" fontId="3" fillId="0" borderId="0" xfId="2" applyNumberFormat="1" applyFont="1" applyBorder="1" applyAlignment="1">
      <alignment horizontal="right" vertical="top"/>
    </xf>
    <xf numFmtId="0" fontId="117" fillId="0" borderId="0" xfId="4" applyFont="1"/>
    <xf numFmtId="0" fontId="13" fillId="0" borderId="0" xfId="2" applyFont="1" applyAlignment="1">
      <alignment horizontal="left" vertical="center"/>
    </xf>
    <xf numFmtId="0" fontId="3" fillId="0" borderId="0" xfId="2" applyFont="1" applyAlignment="1">
      <alignment horizontal="left" vertical="center"/>
    </xf>
    <xf numFmtId="0" fontId="3" fillId="0" borderId="0" xfId="4" applyFont="1" applyAlignment="1">
      <alignment horizontal="left" vertical="center"/>
    </xf>
    <xf numFmtId="0" fontId="117" fillId="0" borderId="0" xfId="4" applyFont="1" applyAlignment="1">
      <alignment horizontal="left" vertical="center"/>
    </xf>
    <xf numFmtId="0" fontId="3" fillId="0" borderId="0" xfId="2" applyFont="1" applyBorder="1"/>
    <xf numFmtId="0" fontId="116" fillId="0" borderId="0" xfId="4" applyFont="1" applyBorder="1"/>
    <xf numFmtId="0" fontId="116" fillId="0" borderId="0" xfId="4" applyFont="1"/>
    <xf numFmtId="0" fontId="3" fillId="0" borderId="0" xfId="4" applyFont="1" applyBorder="1"/>
    <xf numFmtId="0" fontId="3" fillId="0" borderId="11" xfId="2" applyFont="1" applyBorder="1" applyAlignment="1">
      <alignment horizontal="left" vertical="top"/>
    </xf>
    <xf numFmtId="0" fontId="13" fillId="0" borderId="11" xfId="2" applyFont="1" applyBorder="1"/>
    <xf numFmtId="166" fontId="3" fillId="0" borderId="10" xfId="2" applyNumberFormat="1" applyFont="1" applyFill="1" applyBorder="1" applyAlignment="1">
      <alignment horizontal="right" vertical="top"/>
    </xf>
    <xf numFmtId="166" fontId="3" fillId="0" borderId="0" xfId="2" applyNumberFormat="1" applyFont="1" applyFill="1" applyBorder="1" applyAlignment="1">
      <alignment horizontal="right" vertical="top"/>
    </xf>
    <xf numFmtId="0" fontId="116" fillId="0" borderId="0" xfId="2" applyFont="1" applyBorder="1"/>
    <xf numFmtId="0" fontId="13" fillId="0" borderId="11" xfId="2" applyFont="1" applyBorder="1" applyAlignment="1"/>
    <xf numFmtId="0" fontId="116" fillId="0" borderId="0" xfId="2" applyFont="1" applyFill="1"/>
    <xf numFmtId="166" fontId="116" fillId="0" borderId="0" xfId="2" applyNumberFormat="1" applyFont="1" applyFill="1" applyBorder="1" applyAlignment="1">
      <alignment horizontal="left"/>
    </xf>
    <xf numFmtId="0" fontId="116" fillId="0" borderId="0" xfId="2" applyFont="1"/>
    <xf numFmtId="166" fontId="116" fillId="0" borderId="0" xfId="2" applyNumberFormat="1" applyFont="1" applyBorder="1" applyAlignment="1">
      <alignment horizontal="left"/>
    </xf>
    <xf numFmtId="0" fontId="3" fillId="0" borderId="0" xfId="2" applyFont="1" applyAlignment="1"/>
    <xf numFmtId="166" fontId="61" fillId="7" borderId="0" xfId="21" applyNumberFormat="1" applyFont="1" applyFill="1" applyAlignment="1">
      <alignment horizontal="centerContinuous"/>
    </xf>
    <xf numFmtId="166" fontId="123" fillId="7" borderId="0" xfId="21" applyNumberFormat="1" applyFont="1" applyFill="1" applyAlignment="1">
      <alignment horizontal="centerContinuous"/>
    </xf>
    <xf numFmtId="0" fontId="3" fillId="7" borderId="0" xfId="21" applyFont="1" applyFill="1" applyAlignment="1">
      <alignment horizontal="centerContinuous"/>
    </xf>
    <xf numFmtId="49" fontId="123" fillId="7" borderId="0" xfId="21" applyNumberFormat="1" applyFont="1" applyFill="1" applyAlignment="1">
      <alignment horizontal="right" vertical="center"/>
    </xf>
    <xf numFmtId="1" fontId="123" fillId="7" borderId="0" xfId="21" applyNumberFormat="1" applyFont="1" applyFill="1" applyAlignment="1">
      <alignment horizontal="left" vertical="center"/>
    </xf>
    <xf numFmtId="0" fontId="3" fillId="7" borderId="0" xfId="21" applyFont="1" applyFill="1"/>
    <xf numFmtId="0" fontId="3" fillId="7" borderId="0" xfId="2" applyFont="1" applyFill="1"/>
    <xf numFmtId="0" fontId="3" fillId="7" borderId="0" xfId="21" applyFont="1" applyFill="1" applyAlignment="1">
      <alignment horizontal="centerContinuous" vertical="center"/>
    </xf>
    <xf numFmtId="0" fontId="3" fillId="7" borderId="0" xfId="21" applyFont="1" applyFill="1" applyBorder="1" applyAlignment="1">
      <alignment horizontal="centerContinuous" vertical="center"/>
    </xf>
    <xf numFmtId="0" fontId="3" fillId="7" borderId="0" xfId="21" applyFont="1" applyFill="1" applyBorder="1"/>
    <xf numFmtId="166" fontId="3" fillId="7" borderId="32" xfId="21" applyNumberFormat="1" applyFont="1" applyFill="1" applyBorder="1" applyAlignment="1">
      <alignment horizontal="center" vertical="center"/>
    </xf>
    <xf numFmtId="0" fontId="3" fillId="7" borderId="20" xfId="21" applyFont="1" applyFill="1" applyBorder="1" applyAlignment="1">
      <alignment vertical="center"/>
    </xf>
    <xf numFmtId="0" fontId="26" fillId="7" borderId="25" xfId="21" applyFont="1" applyFill="1" applyBorder="1" applyAlignment="1">
      <alignment vertical="center"/>
    </xf>
    <xf numFmtId="166" fontId="3" fillId="7" borderId="25" xfId="21" applyNumberFormat="1" applyFont="1" applyFill="1" applyBorder="1" applyAlignment="1">
      <alignment horizontal="center" vertical="center"/>
    </xf>
    <xf numFmtId="166" fontId="3" fillId="7" borderId="20" xfId="21" applyNumberFormat="1" applyFont="1" applyFill="1" applyBorder="1" applyAlignment="1">
      <alignment horizontal="center" vertical="center"/>
    </xf>
    <xf numFmtId="166" fontId="3" fillId="7" borderId="24" xfId="21" applyNumberFormat="1" applyFont="1" applyFill="1" applyBorder="1" applyAlignment="1">
      <alignment horizontal="center" wrapText="1"/>
    </xf>
    <xf numFmtId="166" fontId="26" fillId="7" borderId="11" xfId="21" applyNumberFormat="1" applyFont="1" applyFill="1" applyBorder="1" applyAlignment="1">
      <alignment horizontal="left" vertical="center"/>
    </xf>
    <xf numFmtId="0" fontId="3" fillId="7" borderId="54" xfId="21" applyFont="1" applyFill="1" applyBorder="1" applyAlignment="1">
      <alignment horizontal="left"/>
    </xf>
    <xf numFmtId="213" fontId="3" fillId="7" borderId="0" xfId="21" applyNumberFormat="1" applyFont="1" applyFill="1" applyBorder="1" applyAlignment="1">
      <alignment horizontal="center"/>
    </xf>
    <xf numFmtId="213" fontId="3" fillId="7" borderId="47" xfId="21" applyNumberFormat="1" applyFont="1" applyFill="1" applyBorder="1" applyAlignment="1">
      <alignment horizontal="center"/>
    </xf>
    <xf numFmtId="166" fontId="124" fillId="7" borderId="11" xfId="21" applyNumberFormat="1" applyFont="1" applyFill="1" applyBorder="1" applyAlignment="1">
      <alignment horizontal="left" vertical="center"/>
    </xf>
    <xf numFmtId="0" fontId="116" fillId="7" borderId="10" xfId="21" applyFont="1" applyFill="1" applyBorder="1" applyAlignment="1">
      <alignment horizontal="left"/>
    </xf>
    <xf numFmtId="213" fontId="3" fillId="7" borderId="11" xfId="21" applyNumberFormat="1" applyFont="1" applyFill="1" applyBorder="1" applyAlignment="1">
      <alignment horizontal="center"/>
    </xf>
    <xf numFmtId="166" fontId="3" fillId="7" borderId="0" xfId="21" applyNumberFormat="1" applyFont="1" applyFill="1"/>
    <xf numFmtId="0" fontId="3" fillId="7" borderId="10" xfId="21" applyFont="1" applyFill="1" applyBorder="1" applyAlignment="1">
      <alignment horizontal="left"/>
    </xf>
    <xf numFmtId="0" fontId="26" fillId="7" borderId="10" xfId="21" applyFont="1" applyFill="1" applyBorder="1" applyAlignment="1">
      <alignment horizontal="left"/>
    </xf>
    <xf numFmtId="0" fontId="26" fillId="7" borderId="0" xfId="21" applyFont="1" applyFill="1" applyBorder="1"/>
    <xf numFmtId="213" fontId="26" fillId="7" borderId="0" xfId="21" applyNumberFormat="1" applyFont="1" applyFill="1" applyBorder="1" applyAlignment="1">
      <alignment horizontal="center"/>
    </xf>
    <xf numFmtId="213" fontId="26" fillId="7" borderId="11" xfId="21" applyNumberFormat="1" applyFont="1" applyFill="1" applyBorder="1" applyAlignment="1">
      <alignment horizontal="center"/>
    </xf>
    <xf numFmtId="213" fontId="3" fillId="7" borderId="0" xfId="21" applyNumberFormat="1" applyFont="1" applyFill="1"/>
    <xf numFmtId="166" fontId="124" fillId="7" borderId="32" xfId="21" applyNumberFormat="1" applyFont="1" applyFill="1" applyBorder="1" applyAlignment="1">
      <alignment horizontal="left" vertical="center"/>
    </xf>
    <xf numFmtId="0" fontId="124" fillId="7" borderId="25" xfId="21" applyFont="1" applyFill="1" applyBorder="1"/>
    <xf numFmtId="0" fontId="3" fillId="7" borderId="20" xfId="21" applyFont="1" applyFill="1" applyBorder="1"/>
    <xf numFmtId="213" fontId="3" fillId="7" borderId="20" xfId="21" applyNumberFormat="1" applyFont="1" applyFill="1" applyBorder="1" applyAlignment="1">
      <alignment horizontal="center"/>
    </xf>
    <xf numFmtId="213" fontId="3" fillId="7" borderId="32" xfId="21" applyNumberFormat="1" applyFont="1" applyFill="1" applyBorder="1" applyAlignment="1">
      <alignment horizontal="center"/>
    </xf>
    <xf numFmtId="166" fontId="26" fillId="7" borderId="11" xfId="21" applyNumberFormat="1" applyFont="1" applyFill="1" applyBorder="1" applyAlignment="1">
      <alignment horizontal="left" vertical="center" wrapText="1"/>
    </xf>
    <xf numFmtId="0" fontId="3" fillId="7" borderId="10" xfId="21" applyFont="1" applyFill="1" applyBorder="1"/>
    <xf numFmtId="0" fontId="116" fillId="7" borderId="0" xfId="21" applyFont="1" applyFill="1" applyBorder="1"/>
    <xf numFmtId="0" fontId="26" fillId="7" borderId="25" xfId="21" applyFont="1" applyFill="1" applyBorder="1"/>
    <xf numFmtId="0" fontId="116" fillId="7" borderId="20" xfId="21" applyFont="1" applyFill="1" applyBorder="1"/>
    <xf numFmtId="213" fontId="26" fillId="7" borderId="20" xfId="21" applyNumberFormat="1" applyFont="1" applyFill="1" applyBorder="1" applyAlignment="1">
      <alignment horizontal="center"/>
    </xf>
    <xf numFmtId="213" fontId="26" fillId="7" borderId="32" xfId="21" applyNumberFormat="1" applyFont="1" applyFill="1" applyBorder="1" applyAlignment="1">
      <alignment horizontal="center"/>
    </xf>
    <xf numFmtId="166" fontId="26" fillId="7" borderId="11" xfId="21" applyNumberFormat="1" applyFont="1" applyFill="1" applyBorder="1" applyAlignment="1">
      <alignment horizontal="left" vertical="top" wrapText="1"/>
    </xf>
    <xf numFmtId="213" fontId="118" fillId="7" borderId="0" xfId="21" applyNumberFormat="1" applyFont="1" applyFill="1" applyBorder="1" applyAlignment="1">
      <alignment horizontal="center"/>
    </xf>
    <xf numFmtId="213" fontId="118" fillId="7" borderId="11" xfId="21" applyNumberFormat="1" applyFont="1" applyFill="1" applyBorder="1" applyAlignment="1">
      <alignment horizontal="center"/>
    </xf>
    <xf numFmtId="213" fontId="3" fillId="0" borderId="0" xfId="21" applyNumberFormat="1" applyFont="1" applyFill="1" applyBorder="1" applyAlignment="1">
      <alignment horizontal="center"/>
    </xf>
    <xf numFmtId="213" fontId="3" fillId="7" borderId="0" xfId="21" applyNumberFormat="1" applyFont="1" applyFill="1" applyBorder="1" applyAlignment="1">
      <alignment horizontal="center" vertical="center"/>
    </xf>
    <xf numFmtId="213" fontId="3" fillId="7" borderId="11" xfId="21" applyNumberFormat="1" applyFont="1" applyFill="1" applyBorder="1" applyAlignment="1">
      <alignment horizontal="center" vertical="center"/>
    </xf>
    <xf numFmtId="0" fontId="114" fillId="7" borderId="0" xfId="2" applyFont="1" applyFill="1"/>
    <xf numFmtId="166" fontId="114" fillId="7" borderId="0" xfId="2" applyNumberFormat="1" applyFont="1" applyFill="1"/>
    <xf numFmtId="166" fontId="114" fillId="7" borderId="0" xfId="2" applyNumberFormat="1" applyFont="1" applyFill="1" applyAlignment="1">
      <alignment horizontal="center"/>
    </xf>
    <xf numFmtId="166" fontId="3" fillId="7" borderId="0" xfId="21" applyNumberFormat="1" applyFont="1" applyFill="1" applyAlignment="1">
      <alignment horizontal="center"/>
    </xf>
    <xf numFmtId="0" fontId="114" fillId="7" borderId="0" xfId="2" applyFont="1" applyFill="1" applyAlignment="1">
      <alignment wrapText="1"/>
    </xf>
    <xf numFmtId="0" fontId="126" fillId="7" borderId="0" xfId="21" applyFont="1" applyFill="1"/>
    <xf numFmtId="166" fontId="114" fillId="7" borderId="0" xfId="21" applyNumberFormat="1" applyFont="1" applyFill="1"/>
    <xf numFmtId="166" fontId="114" fillId="7" borderId="0" xfId="21" applyNumberFormat="1" applyFont="1" applyFill="1" applyAlignment="1">
      <alignment horizontal="center"/>
    </xf>
    <xf numFmtId="166" fontId="13" fillId="7" borderId="0" xfId="2" applyNumberFormat="1" applyFont="1" applyFill="1" applyAlignment="1">
      <alignment horizontal="center"/>
    </xf>
    <xf numFmtId="166" fontId="116" fillId="7" borderId="0" xfId="21" applyNumberFormat="1" applyFont="1" applyFill="1"/>
    <xf numFmtId="166" fontId="13" fillId="7" borderId="0" xfId="5" applyNumberFormat="1" applyFont="1" applyFill="1" applyAlignment="1">
      <alignment horizontal="center"/>
    </xf>
    <xf numFmtId="166" fontId="127" fillId="7" borderId="0" xfId="21" applyNumberFormat="1" applyFont="1" applyFill="1"/>
    <xf numFmtId="0" fontId="113" fillId="7" borderId="0" xfId="2" applyFont="1" applyFill="1" applyAlignment="1">
      <alignment horizontal="centerContinuous" wrapText="1"/>
    </xf>
    <xf numFmtId="0" fontId="113" fillId="7" borderId="0" xfId="2" applyFont="1" applyFill="1" applyAlignment="1">
      <alignment horizontal="centerContinuous" vertical="center"/>
    </xf>
    <xf numFmtId="0" fontId="3" fillId="7" borderId="0" xfId="2" applyFont="1" applyFill="1" applyAlignment="1">
      <alignment horizontal="centerContinuous" vertical="center"/>
    </xf>
    <xf numFmtId="0" fontId="3" fillId="7" borderId="11" xfId="2" applyFont="1" applyFill="1" applyBorder="1" applyAlignment="1">
      <alignment horizontal="centerContinuous" vertical="center"/>
    </xf>
    <xf numFmtId="0" fontId="3" fillId="7" borderId="25" xfId="2" applyFont="1" applyFill="1" applyBorder="1" applyAlignment="1">
      <alignment horizontal="centerContinuous" vertical="center"/>
    </xf>
    <xf numFmtId="0" fontId="3" fillId="7" borderId="25" xfId="2" applyFont="1" applyFill="1" applyBorder="1" applyAlignment="1">
      <alignment horizontal="center" vertical="center"/>
    </xf>
    <xf numFmtId="49" fontId="3" fillId="7" borderId="25" xfId="2" applyNumberFormat="1" applyFont="1" applyFill="1" applyBorder="1" applyAlignment="1">
      <alignment horizontal="center" vertical="center"/>
    </xf>
    <xf numFmtId="0" fontId="3" fillId="7" borderId="47" xfId="2" applyFont="1" applyFill="1" applyBorder="1" applyAlignment="1">
      <alignment horizontal="left" vertical="top"/>
    </xf>
    <xf numFmtId="0" fontId="3" fillId="7" borderId="10" xfId="2" applyFont="1" applyFill="1" applyBorder="1" applyAlignment="1">
      <alignment horizontal="center" vertical="top"/>
    </xf>
    <xf numFmtId="213" fontId="3" fillId="7" borderId="0" xfId="2" applyNumberFormat="1" applyFont="1" applyFill="1" applyBorder="1" applyAlignment="1">
      <alignment horizontal="center" vertical="top"/>
    </xf>
    <xf numFmtId="0" fontId="116" fillId="7" borderId="11" xfId="2" applyFont="1" applyFill="1" applyBorder="1" applyAlignment="1">
      <alignment horizontal="left" vertical="top"/>
    </xf>
    <xf numFmtId="0" fontId="118" fillId="7" borderId="11" xfId="2" applyFont="1" applyFill="1" applyBorder="1" applyAlignment="1">
      <alignment horizontal="left" vertical="top"/>
    </xf>
    <xf numFmtId="0" fontId="13" fillId="7" borderId="0" xfId="2" applyFont="1" applyFill="1" applyAlignment="1">
      <alignment horizontal="left" vertical="center"/>
    </xf>
    <xf numFmtId="0" fontId="3" fillId="7" borderId="0" xfId="2" applyFont="1" applyFill="1" applyAlignment="1">
      <alignment horizontal="left" vertical="center"/>
    </xf>
    <xf numFmtId="0" fontId="3" fillId="7" borderId="0" xfId="2" applyFont="1" applyFill="1" applyBorder="1"/>
    <xf numFmtId="166" fontId="64" fillId="0" borderId="0" xfId="22" applyNumberFormat="1" applyFont="1" applyBorder="1" applyAlignment="1">
      <alignment horizontal="centerContinuous" vertical="center" wrapText="1"/>
    </xf>
    <xf numFmtId="166" fontId="75" fillId="0" borderId="0" xfId="22" applyNumberFormat="1" applyFont="1" applyBorder="1" applyAlignment="1">
      <alignment horizontal="centerContinuous" vertical="center"/>
    </xf>
    <xf numFmtId="0" fontId="18" fillId="0" borderId="0" xfId="4" applyFont="1"/>
    <xf numFmtId="0" fontId="51" fillId="0" borderId="0" xfId="6" applyFont="1"/>
    <xf numFmtId="0" fontId="18" fillId="0" borderId="0" xfId="22" applyNumberFormat="1" applyFont="1" applyBorder="1" applyAlignment="1">
      <alignment horizontal="centerContinuous" vertical="center"/>
    </xf>
    <xf numFmtId="166" fontId="15" fillId="0" borderId="0" xfId="22" applyNumberFormat="1" applyFont="1" applyBorder="1" applyAlignment="1">
      <alignment horizontal="centerContinuous" vertical="center"/>
    </xf>
    <xf numFmtId="49" fontId="18" fillId="0" borderId="64" xfId="4" applyNumberFormat="1" applyFont="1" applyBorder="1" applyAlignment="1">
      <alignment horizontal="center" vertical="center"/>
    </xf>
    <xf numFmtId="0" fontId="18" fillId="0" borderId="58" xfId="4" applyFont="1" applyFill="1" applyBorder="1" applyAlignment="1">
      <alignment horizontal="center" vertical="center" wrapText="1"/>
    </xf>
    <xf numFmtId="0" fontId="18" fillId="0" borderId="0" xfId="4" applyFont="1" applyFill="1" applyBorder="1" applyAlignment="1">
      <alignment vertical="center"/>
    </xf>
    <xf numFmtId="0" fontId="75" fillId="0" borderId="24" xfId="4" applyFont="1" applyBorder="1" applyAlignment="1">
      <alignment horizontal="centerContinuous" vertical="top"/>
    </xf>
    <xf numFmtId="0" fontId="18" fillId="0" borderId="20" xfId="4" applyFont="1" applyBorder="1" applyAlignment="1">
      <alignment horizontal="centerContinuous"/>
    </xf>
    <xf numFmtId="166" fontId="18" fillId="0" borderId="20" xfId="4" applyNumberFormat="1" applyFont="1" applyBorder="1" applyAlignment="1">
      <alignment horizontal="centerContinuous"/>
    </xf>
    <xf numFmtId="0" fontId="18" fillId="0" borderId="38" xfId="4" applyFont="1" applyBorder="1" applyAlignment="1">
      <alignment horizontal="centerContinuous"/>
    </xf>
    <xf numFmtId="0" fontId="18" fillId="0" borderId="36" xfId="4" applyFont="1" applyFill="1" applyBorder="1" applyAlignment="1">
      <alignment horizontal="center" vertical="center" wrapText="1"/>
    </xf>
    <xf numFmtId="0" fontId="51" fillId="0" borderId="0" xfId="6" applyFont="1" applyFill="1" applyBorder="1" applyAlignment="1"/>
    <xf numFmtId="0" fontId="18" fillId="0" borderId="39" xfId="4" applyFont="1" applyBorder="1" applyAlignment="1">
      <alignment vertical="center"/>
    </xf>
    <xf numFmtId="0" fontId="15" fillId="0" borderId="24" xfId="4" applyFont="1" applyBorder="1" applyAlignment="1">
      <alignment horizontal="centerContinuous" vertical="top"/>
    </xf>
    <xf numFmtId="0" fontId="18" fillId="0" borderId="32" xfId="4" applyFont="1" applyBorder="1" applyAlignment="1">
      <alignment horizontal="centerContinuous"/>
    </xf>
    <xf numFmtId="0" fontId="18" fillId="0" borderId="36" xfId="4" applyFont="1" applyBorder="1" applyAlignment="1">
      <alignment horizontal="center" vertical="top"/>
    </xf>
    <xf numFmtId="0" fontId="20" fillId="0" borderId="12" xfId="4" applyFont="1" applyBorder="1" applyAlignment="1">
      <alignment horizontal="left" vertical="center"/>
    </xf>
    <xf numFmtId="0" fontId="18" fillId="0" borderId="0" xfId="4" applyFont="1" applyBorder="1" applyAlignment="1">
      <alignment horizontal="centerContinuous" vertical="top"/>
    </xf>
    <xf numFmtId="0" fontId="18" fillId="0" borderId="0" xfId="4" applyFont="1" applyBorder="1" applyAlignment="1">
      <alignment horizontal="centerContinuous"/>
    </xf>
    <xf numFmtId="166" fontId="18" fillId="0" borderId="0" xfId="4" applyNumberFormat="1" applyFont="1" applyBorder="1" applyAlignment="1">
      <alignment horizontal="centerContinuous"/>
    </xf>
    <xf numFmtId="0" fontId="18" fillId="0" borderId="60" xfId="4" applyFont="1" applyBorder="1" applyAlignment="1">
      <alignment horizontal="center" vertical="top"/>
    </xf>
    <xf numFmtId="0" fontId="20" fillId="0" borderId="0" xfId="4" applyFont="1" applyFill="1" applyBorder="1" applyAlignment="1">
      <alignment horizontal="left" vertical="center"/>
    </xf>
    <xf numFmtId="0" fontId="18" fillId="0" borderId="12" xfId="4" quotePrefix="1" applyNumberFormat="1" applyFont="1" applyBorder="1" applyAlignment="1">
      <alignment vertical="center"/>
    </xf>
    <xf numFmtId="166" fontId="20" fillId="0" borderId="0" xfId="4" applyNumberFormat="1" applyFont="1" applyFill="1" applyBorder="1" applyAlignment="1">
      <alignment horizontal="center"/>
    </xf>
    <xf numFmtId="166" fontId="20" fillId="0" borderId="60" xfId="4" applyNumberFormat="1" applyFont="1" applyFill="1" applyBorder="1" applyAlignment="1">
      <alignment horizontal="center"/>
    </xf>
    <xf numFmtId="166" fontId="18" fillId="0" borderId="0" xfId="4" applyNumberFormat="1" applyFont="1"/>
    <xf numFmtId="0" fontId="18" fillId="0" borderId="0" xfId="4" quotePrefix="1" applyNumberFormat="1" applyFont="1" applyFill="1" applyBorder="1" applyAlignment="1">
      <alignment vertical="center"/>
    </xf>
    <xf numFmtId="0" fontId="18" fillId="0" borderId="12" xfId="4" applyNumberFormat="1" applyFont="1" applyBorder="1" applyAlignment="1">
      <alignment vertical="center"/>
    </xf>
    <xf numFmtId="166" fontId="18" fillId="0" borderId="0" xfId="4" applyNumberFormat="1" applyFont="1" applyFill="1" applyBorder="1" applyAlignment="1">
      <alignment horizontal="center"/>
    </xf>
    <xf numFmtId="166" fontId="18" fillId="0" borderId="60" xfId="4" applyNumberFormat="1" applyFont="1" applyFill="1" applyBorder="1" applyAlignment="1">
      <alignment horizontal="center"/>
    </xf>
    <xf numFmtId="0" fontId="18" fillId="0" borderId="0" xfId="4" applyNumberFormat="1" applyFont="1" applyFill="1" applyBorder="1" applyAlignment="1">
      <alignment vertical="center"/>
    </xf>
    <xf numFmtId="0" fontId="18" fillId="0" borderId="12" xfId="4" applyFont="1" applyBorder="1" applyAlignment="1">
      <alignment horizontal="left"/>
    </xf>
    <xf numFmtId="0" fontId="18" fillId="0" borderId="0" xfId="4" applyFont="1" applyFill="1" applyBorder="1" applyAlignment="1">
      <alignment horizontal="left"/>
    </xf>
    <xf numFmtId="0" fontId="18" fillId="0" borderId="12" xfId="4" applyFont="1" applyBorder="1" applyAlignment="1"/>
    <xf numFmtId="0" fontId="18" fillId="0" borderId="0" xfId="4" applyFont="1" applyFill="1" applyBorder="1" applyAlignment="1"/>
    <xf numFmtId="0" fontId="56" fillId="0" borderId="12" xfId="4" applyFont="1" applyBorder="1" applyAlignment="1">
      <alignment horizontal="left"/>
    </xf>
    <xf numFmtId="166" fontId="80" fillId="0" borderId="0" xfId="4" applyNumberFormat="1" applyFont="1" applyFill="1" applyBorder="1" applyAlignment="1">
      <alignment horizontal="center"/>
    </xf>
    <xf numFmtId="166" fontId="80" fillId="0" borderId="60" xfId="4" applyNumberFormat="1" applyFont="1" applyFill="1" applyBorder="1" applyAlignment="1">
      <alignment horizontal="center"/>
    </xf>
    <xf numFmtId="0" fontId="56" fillId="0" borderId="0" xfId="4" applyFont="1" applyFill="1" applyBorder="1" applyAlignment="1">
      <alignment horizontal="left"/>
    </xf>
    <xf numFmtId="0" fontId="56" fillId="0" borderId="9" xfId="4" applyFont="1" applyBorder="1"/>
    <xf numFmtId="166" fontId="56" fillId="0" borderId="8" xfId="4" applyNumberFormat="1" applyFont="1" applyFill="1" applyBorder="1" applyAlignment="1">
      <alignment horizontal="center"/>
    </xf>
    <xf numFmtId="166" fontId="56" fillId="0" borderId="7" xfId="4" applyNumberFormat="1" applyFont="1" applyFill="1" applyBorder="1" applyAlignment="1">
      <alignment horizontal="center"/>
    </xf>
    <xf numFmtId="166" fontId="56" fillId="0" borderId="15" xfId="4" applyNumberFormat="1" applyFont="1" applyFill="1" applyBorder="1" applyAlignment="1">
      <alignment horizontal="center"/>
    </xf>
    <xf numFmtId="0" fontId="56" fillId="0" borderId="0" xfId="4" applyFont="1" applyFill="1" applyBorder="1"/>
    <xf numFmtId="0" fontId="57" fillId="0" borderId="0" xfId="6" applyFont="1" applyAlignment="1">
      <alignment horizontal="left" vertical="center" readingOrder="1"/>
    </xf>
    <xf numFmtId="0" fontId="18" fillId="0" borderId="0" xfId="4" applyFont="1" applyBorder="1"/>
    <xf numFmtId="166" fontId="18" fillId="0" borderId="0" xfId="4" applyNumberFormat="1" applyFont="1" applyBorder="1"/>
    <xf numFmtId="0" fontId="36" fillId="0" borderId="0" xfId="4" applyFont="1" applyBorder="1"/>
    <xf numFmtId="166" fontId="36" fillId="0" borderId="0" xfId="4" applyNumberFormat="1" applyFont="1" applyBorder="1"/>
    <xf numFmtId="0" fontId="36" fillId="0" borderId="0" xfId="4" applyFont="1"/>
    <xf numFmtId="0" fontId="19" fillId="0" borderId="0" xfId="4" applyFont="1" applyBorder="1" applyAlignment="1">
      <alignment horizontal="left"/>
    </xf>
    <xf numFmtId="0" fontId="112" fillId="0" borderId="0" xfId="4" applyFont="1" applyBorder="1"/>
    <xf numFmtId="166" fontId="112" fillId="0" borderId="0" xfId="4" applyNumberFormat="1" applyFont="1" applyBorder="1"/>
    <xf numFmtId="0" fontId="112" fillId="0" borderId="0" xfId="4" applyFont="1"/>
    <xf numFmtId="0" fontId="36" fillId="0" borderId="0" xfId="4" applyFont="1" applyFill="1" applyBorder="1"/>
    <xf numFmtId="166" fontId="36" fillId="0" borderId="0" xfId="4" applyNumberFormat="1" applyFont="1" applyFill="1" applyBorder="1"/>
    <xf numFmtId="0" fontId="112" fillId="0" borderId="0" xfId="4" applyFont="1" applyFill="1" applyBorder="1"/>
    <xf numFmtId="0" fontId="19" fillId="0" borderId="0" xfId="23" applyFont="1" applyAlignment="1">
      <alignment horizontal="right"/>
    </xf>
    <xf numFmtId="166" fontId="112" fillId="0" borderId="0" xfId="4" applyNumberFormat="1" applyFont="1"/>
    <xf numFmtId="166" fontId="18" fillId="0" borderId="0" xfId="4" applyNumberFormat="1" applyFont="1" applyFill="1" applyBorder="1"/>
    <xf numFmtId="0" fontId="128" fillId="0" borderId="0" xfId="4" applyFont="1"/>
    <xf numFmtId="0" fontId="90" fillId="0" borderId="0" xfId="2" applyNumberFormat="1" applyFont="1" applyBorder="1" applyAlignment="1">
      <alignment horizontal="centerContinuous" vertical="center" wrapText="1"/>
    </xf>
    <xf numFmtId="0" fontId="16" fillId="0" borderId="0" xfId="2" applyNumberFormat="1" applyFont="1" applyBorder="1" applyAlignment="1">
      <alignment horizontal="centerContinuous" vertical="center"/>
    </xf>
    <xf numFmtId="0" fontId="19" fillId="0" borderId="0" xfId="2" applyNumberFormat="1" applyFont="1" applyBorder="1" applyAlignment="1">
      <alignment horizontal="centerContinuous" vertical="center"/>
    </xf>
    <xf numFmtId="0" fontId="16" fillId="0" borderId="51" xfId="2" applyNumberFormat="1" applyFont="1" applyBorder="1" applyAlignment="1">
      <alignment horizontal="centerContinuous" vertical="center" wrapText="1"/>
    </xf>
    <xf numFmtId="0" fontId="19" fillId="0" borderId="27" xfId="2" applyFont="1" applyBorder="1" applyAlignment="1">
      <alignment horizontal="centerContinuous" vertical="center"/>
    </xf>
    <xf numFmtId="0" fontId="19" fillId="0" borderId="27" xfId="2" applyFont="1" applyBorder="1" applyAlignment="1">
      <alignment horizontal="centerContinuous" vertical="center" wrapText="1"/>
    </xf>
    <xf numFmtId="0" fontId="19" fillId="0" borderId="29" xfId="2" applyFont="1" applyBorder="1" applyAlignment="1">
      <alignment horizontal="centerContinuous" vertical="center" wrapText="1"/>
    </xf>
    <xf numFmtId="0" fontId="16" fillId="0" borderId="18" xfId="8" applyFont="1" applyBorder="1" applyAlignment="1">
      <alignment horizontal="center" vertical="center"/>
    </xf>
    <xf numFmtId="0" fontId="16" fillId="0" borderId="49" xfId="8" applyFont="1" applyBorder="1" applyAlignment="1">
      <alignment horizontal="center" vertical="center"/>
    </xf>
    <xf numFmtId="0" fontId="16" fillId="0" borderId="17" xfId="8" applyFont="1" applyBorder="1" applyAlignment="1">
      <alignment horizontal="center" vertical="center"/>
    </xf>
    <xf numFmtId="214" fontId="16" fillId="0" borderId="30" xfId="2" applyNumberFormat="1" applyFont="1" applyBorder="1" applyAlignment="1">
      <alignment vertical="center"/>
    </xf>
    <xf numFmtId="202" fontId="16" fillId="0" borderId="60" xfId="8" applyNumberFormat="1" applyFont="1" applyFill="1" applyBorder="1" applyAlignment="1">
      <alignment horizontal="center" vertical="center"/>
    </xf>
    <xf numFmtId="166" fontId="16" fillId="0" borderId="0" xfId="2" applyNumberFormat="1" applyFont="1"/>
    <xf numFmtId="167" fontId="16" fillId="0" borderId="0" xfId="2" applyNumberFormat="1" applyFont="1" applyBorder="1" applyAlignment="1">
      <alignment horizontal="right" vertical="center"/>
    </xf>
    <xf numFmtId="167" fontId="16" fillId="0" borderId="0" xfId="2" applyNumberFormat="1" applyFont="1" applyBorder="1" applyAlignment="1">
      <alignment horizontal="left" vertical="center"/>
    </xf>
    <xf numFmtId="202" fontId="16" fillId="0" borderId="14" xfId="8" applyNumberFormat="1" applyFont="1" applyFill="1" applyBorder="1" applyAlignment="1">
      <alignment horizontal="left" vertical="center" indent="6"/>
    </xf>
    <xf numFmtId="202" fontId="16" fillId="0" borderId="60" xfId="8" applyNumberFormat="1" applyFont="1" applyFill="1" applyBorder="1" applyAlignment="1">
      <alignment horizontal="left" vertical="center" indent="6"/>
    </xf>
    <xf numFmtId="0" fontId="16" fillId="0" borderId="9" xfId="2" applyNumberFormat="1" applyFont="1" applyBorder="1" applyAlignment="1">
      <alignment horizontal="centerContinuous" vertical="center" wrapText="1"/>
    </xf>
    <xf numFmtId="202" fontId="16" fillId="0" borderId="16" xfId="8" applyNumberFormat="1" applyFont="1" applyFill="1" applyBorder="1" applyAlignment="1">
      <alignment horizontal="center" vertical="center"/>
    </xf>
    <xf numFmtId="167" fontId="16" fillId="0" borderId="0" xfId="2" applyNumberFormat="1" applyFont="1" applyFill="1" applyBorder="1" applyAlignment="1">
      <alignment horizontal="center" vertical="center"/>
    </xf>
    <xf numFmtId="167" fontId="16" fillId="0" borderId="0" xfId="2" applyNumberFormat="1" applyFont="1" applyBorder="1" applyAlignment="1">
      <alignment horizontal="center" vertical="center"/>
    </xf>
    <xf numFmtId="214" fontId="16" fillId="0" borderId="0" xfId="2" applyNumberFormat="1" applyFont="1" applyBorder="1" applyAlignment="1">
      <alignment vertical="center"/>
    </xf>
    <xf numFmtId="0" fontId="16" fillId="0" borderId="0" xfId="2" applyNumberFormat="1" applyFont="1" applyBorder="1" applyAlignment="1">
      <alignment vertical="center"/>
    </xf>
    <xf numFmtId="0" fontId="16" fillId="0" borderId="0" xfId="2" applyNumberFormat="1" applyFont="1" applyAlignment="1">
      <alignment vertical="center"/>
    </xf>
    <xf numFmtId="0" fontId="112" fillId="0" borderId="0" xfId="2" applyFont="1"/>
    <xf numFmtId="0" fontId="84" fillId="0" borderId="0" xfId="2" applyFont="1"/>
    <xf numFmtId="0" fontId="36" fillId="0" borderId="0" xfId="2" applyFont="1"/>
    <xf numFmtId="0" fontId="68" fillId="7" borderId="0" xfId="2" applyFont="1" applyFill="1"/>
    <xf numFmtId="0" fontId="36" fillId="7" borderId="0" xfId="2" applyFont="1" applyFill="1"/>
    <xf numFmtId="0" fontId="18" fillId="0" borderId="18" xfId="4" applyFont="1" applyBorder="1" applyAlignment="1">
      <alignment horizontal="center" vertical="center"/>
    </xf>
    <xf numFmtId="166" fontId="18" fillId="0" borderId="18" xfId="4" applyNumberFormat="1" applyFont="1" applyBorder="1" applyAlignment="1">
      <alignment horizontal="center" vertical="center"/>
    </xf>
    <xf numFmtId="166" fontId="15" fillId="0" borderId="8" xfId="22" applyNumberFormat="1" applyFont="1" applyBorder="1" applyAlignment="1">
      <alignment horizontal="centerContinuous" vertical="center"/>
    </xf>
    <xf numFmtId="0" fontId="18" fillId="0" borderId="26" xfId="4" applyFont="1" applyBorder="1"/>
    <xf numFmtId="0" fontId="18" fillId="0" borderId="12" xfId="4" applyFont="1" applyBorder="1" applyAlignment="1">
      <alignment horizontal="center" vertical="center"/>
    </xf>
    <xf numFmtId="0" fontId="16" fillId="0" borderId="40" xfId="2" applyFont="1" applyBorder="1" applyAlignment="1">
      <alignment horizontal="center" vertical="center"/>
    </xf>
    <xf numFmtId="0" fontId="20" fillId="0" borderId="0" xfId="0" applyFont="1" applyAlignment="1">
      <alignment horizontal="centerContinuous"/>
    </xf>
    <xf numFmtId="0" fontId="16" fillId="0" borderId="0" xfId="0" applyFont="1" applyAlignment="1">
      <alignment horizontal="centerContinuous"/>
    </xf>
    <xf numFmtId="0" fontId="19" fillId="0" borderId="0" xfId="0" applyFont="1" applyAlignment="1">
      <alignment horizontal="centerContinuous" vertical="center"/>
    </xf>
    <xf numFmtId="0" fontId="16" fillId="0" borderId="0" xfId="0" applyFont="1" applyAlignment="1">
      <alignment horizontal="centerContinuous" vertical="center"/>
    </xf>
    <xf numFmtId="0" fontId="16" fillId="0" borderId="18" xfId="0" applyFont="1" applyBorder="1" applyAlignment="1">
      <alignment horizontal="center" vertical="center"/>
    </xf>
    <xf numFmtId="0" fontId="16" fillId="0" borderId="49"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48" xfId="0" applyFont="1" applyBorder="1" applyAlignment="1">
      <alignment horizontal="center" vertical="center"/>
    </xf>
    <xf numFmtId="0" fontId="16" fillId="0" borderId="33" xfId="0" applyFont="1" applyBorder="1" applyAlignment="1">
      <alignment horizontal="centerContinuous" vertical="center"/>
    </xf>
    <xf numFmtId="0" fontId="16" fillId="0" borderId="22" xfId="0" applyFont="1" applyBorder="1" applyAlignment="1">
      <alignment horizontal="centerContinuous" vertical="center"/>
    </xf>
    <xf numFmtId="0" fontId="16" fillId="0" borderId="47" xfId="0" applyFont="1" applyBorder="1" applyAlignment="1">
      <alignment horizontal="centerContinuous" vertical="center"/>
    </xf>
    <xf numFmtId="0" fontId="16" fillId="0" borderId="59" xfId="0" applyFont="1" applyBorder="1" applyAlignment="1">
      <alignment horizontal="center" vertical="top"/>
    </xf>
    <xf numFmtId="0" fontId="16" fillId="0" borderId="44" xfId="0" applyFont="1" applyBorder="1" applyAlignment="1">
      <alignment horizontal="centerContinuous" vertical="center"/>
    </xf>
    <xf numFmtId="0" fontId="16" fillId="0" borderId="41" xfId="0" applyFont="1" applyBorder="1" applyAlignment="1">
      <alignment horizontal="centerContinuous" vertical="center"/>
    </xf>
    <xf numFmtId="0" fontId="16" fillId="0" borderId="38" xfId="0" applyFont="1" applyBorder="1" applyAlignment="1">
      <alignment horizontal="centerContinuous" vertical="center"/>
    </xf>
    <xf numFmtId="0" fontId="16" fillId="0" borderId="43" xfId="0" applyFont="1" applyBorder="1" applyAlignment="1">
      <alignment horizontal="center" vertical="top"/>
    </xf>
    <xf numFmtId="214" fontId="16" fillId="0" borderId="12" xfId="0" applyNumberFormat="1" applyFont="1" applyBorder="1" applyAlignment="1">
      <alignment horizontal="left"/>
    </xf>
    <xf numFmtId="169" fontId="96" fillId="0" borderId="0" xfId="0" applyNumberFormat="1" applyFont="1" applyBorder="1" applyAlignment="1">
      <alignment horizontal="right" vertical="center"/>
    </xf>
    <xf numFmtId="169" fontId="96" fillId="0" borderId="13" xfId="0" applyNumberFormat="1" applyFont="1" applyBorder="1" applyAlignment="1">
      <alignment horizontal="right" vertical="center"/>
    </xf>
    <xf numFmtId="0" fontId="37" fillId="0" borderId="0" xfId="0" applyFont="1" applyAlignment="1"/>
    <xf numFmtId="214" fontId="16" fillId="0" borderId="12" xfId="0" applyNumberFormat="1" applyFont="1" applyBorder="1" applyAlignment="1">
      <alignment horizontal="left" vertical="top"/>
    </xf>
    <xf numFmtId="0" fontId="96" fillId="0" borderId="0" xfId="0" applyFont="1" applyAlignment="1">
      <alignment vertical="top"/>
    </xf>
    <xf numFmtId="214" fontId="16" fillId="0" borderId="9" xfId="0" applyNumberFormat="1" applyFont="1" applyBorder="1" applyAlignment="1">
      <alignment horizontal="left" vertical="top"/>
    </xf>
    <xf numFmtId="169" fontId="96" fillId="0" borderId="8" xfId="0" applyNumberFormat="1" applyFont="1" applyBorder="1" applyAlignment="1">
      <alignment horizontal="right" vertical="center"/>
    </xf>
    <xf numFmtId="169" fontId="96" fillId="0" borderId="15" xfId="0" applyNumberFormat="1" applyFont="1" applyBorder="1" applyAlignment="1">
      <alignment horizontal="right" vertical="center"/>
    </xf>
    <xf numFmtId="0" fontId="16" fillId="0" borderId="0" xfId="0" applyFont="1" applyAlignment="1">
      <alignment vertical="center"/>
    </xf>
    <xf numFmtId="0" fontId="16" fillId="0" borderId="0" xfId="0" applyFont="1" applyAlignment="1">
      <alignment horizontal="left" vertical="center"/>
    </xf>
    <xf numFmtId="169" fontId="37" fillId="0" borderId="0" xfId="0" applyNumberFormat="1" applyFont="1"/>
    <xf numFmtId="0" fontId="26" fillId="0" borderId="0" xfId="2" applyNumberFormat="1" applyFont="1" applyFill="1" applyAlignment="1">
      <alignment horizontal="centerContinuous"/>
    </xf>
    <xf numFmtId="0" fontId="14" fillId="0" borderId="0" xfId="2" applyNumberFormat="1" applyFont="1" applyFill="1" applyAlignment="1">
      <alignment horizontal="centerContinuous"/>
    </xf>
    <xf numFmtId="0" fontId="129" fillId="0" borderId="0" xfId="2" applyFont="1" applyFill="1"/>
    <xf numFmtId="0" fontId="129" fillId="0" borderId="0" xfId="2" applyFont="1" applyFill="1" applyAlignment="1"/>
    <xf numFmtId="0" fontId="13" fillId="0" borderId="0" xfId="2" applyNumberFormat="1" applyFont="1" applyFill="1" applyAlignment="1">
      <alignment horizontal="centerContinuous" vertical="center"/>
    </xf>
    <xf numFmtId="0" fontId="13" fillId="0" borderId="0" xfId="2" applyFont="1" applyFill="1"/>
    <xf numFmtId="0" fontId="130" fillId="0" borderId="0" xfId="2" applyFont="1" applyFill="1"/>
    <xf numFmtId="0" fontId="130" fillId="0" borderId="0" xfId="2" applyFont="1" applyFill="1" applyAlignment="1"/>
    <xf numFmtId="0" fontId="13" fillId="0" borderId="0" xfId="2" applyNumberFormat="1" applyFont="1" applyFill="1" applyBorder="1" applyAlignment="1">
      <alignment horizontal="centerContinuous" vertical="center"/>
    </xf>
    <xf numFmtId="0" fontId="14" fillId="0" borderId="15" xfId="2" applyNumberFormat="1" applyFont="1" applyFill="1" applyBorder="1" applyAlignment="1">
      <alignment horizontal="center" vertical="center" wrapText="1"/>
    </xf>
    <xf numFmtId="0" fontId="14" fillId="0" borderId="7" xfId="2" applyNumberFormat="1" applyFont="1" applyFill="1" applyBorder="1" applyAlignment="1">
      <alignment horizontal="center" vertical="center"/>
    </xf>
    <xf numFmtId="0" fontId="14" fillId="0" borderId="62" xfId="2" applyNumberFormat="1" applyFont="1" applyFill="1" applyBorder="1" applyAlignment="1">
      <alignment horizontal="center" vertical="center"/>
    </xf>
    <xf numFmtId="0" fontId="14" fillId="0" borderId="62" xfId="2" applyNumberFormat="1" applyFont="1" applyFill="1" applyBorder="1" applyAlignment="1">
      <alignment horizontal="center" vertical="center" wrapText="1"/>
    </xf>
    <xf numFmtId="0" fontId="14" fillId="0" borderId="16" xfId="2" applyNumberFormat="1" applyFont="1" applyFill="1" applyBorder="1" applyAlignment="1">
      <alignment horizontal="center" vertical="center" wrapText="1"/>
    </xf>
    <xf numFmtId="0" fontId="5" fillId="0" borderId="0" xfId="7" applyFont="1" applyFill="1"/>
    <xf numFmtId="0" fontId="131" fillId="0" borderId="0" xfId="2" applyNumberFormat="1" applyFont="1" applyFill="1" applyBorder="1" applyAlignment="1">
      <alignment horizontal="centerContinuous" vertical="center"/>
    </xf>
    <xf numFmtId="0" fontId="129" fillId="0" borderId="0" xfId="2" applyFont="1" applyFill="1" applyBorder="1"/>
    <xf numFmtId="0" fontId="14" fillId="0" borderId="0" xfId="2" applyFont="1" applyFill="1" applyBorder="1" applyAlignment="1">
      <alignment horizontal="center"/>
    </xf>
    <xf numFmtId="0" fontId="14" fillId="0" borderId="0" xfId="2" applyFont="1" applyFill="1" applyBorder="1" applyAlignment="1"/>
    <xf numFmtId="0" fontId="14" fillId="0" borderId="0" xfId="2" applyFont="1" applyFill="1" applyBorder="1" applyAlignment="1">
      <alignment horizontal="left"/>
    </xf>
    <xf numFmtId="0" fontId="14" fillId="0" borderId="0" xfId="2" applyFont="1" applyFill="1" applyBorder="1" applyAlignment="1">
      <alignment horizontal="centerContinuous"/>
    </xf>
    <xf numFmtId="0" fontId="3" fillId="0" borderId="0" xfId="2" applyFont="1" applyFill="1" applyBorder="1"/>
    <xf numFmtId="172" fontId="14" fillId="0" borderId="0" xfId="2" applyNumberFormat="1" applyFont="1" applyFill="1" applyBorder="1" applyAlignment="1">
      <alignment horizontal="center" vertical="center"/>
    </xf>
    <xf numFmtId="172" fontId="14" fillId="0" borderId="11" xfId="2" applyNumberFormat="1" applyFont="1" applyFill="1" applyBorder="1" applyAlignment="1">
      <alignment horizontal="center" vertical="center"/>
    </xf>
    <xf numFmtId="172" fontId="14" fillId="0" borderId="14" xfId="2" applyNumberFormat="1" applyFont="1" applyFill="1" applyBorder="1" applyAlignment="1">
      <alignment horizontal="center" vertical="center"/>
    </xf>
    <xf numFmtId="0" fontId="131" fillId="0" borderId="0" xfId="2" applyFont="1" applyFill="1" applyBorder="1" applyAlignment="1">
      <alignment horizontal="centerContinuous"/>
    </xf>
    <xf numFmtId="0" fontId="14" fillId="0" borderId="0" xfId="2" quotePrefix="1" applyFont="1" applyFill="1" applyBorder="1" applyAlignment="1">
      <alignment horizontal="centerContinuous"/>
    </xf>
    <xf numFmtId="0" fontId="131" fillId="0" borderId="12" xfId="2" applyNumberFormat="1" applyFont="1" applyFill="1" applyBorder="1" applyAlignment="1">
      <alignment horizontal="centerContinuous" vertical="center"/>
    </xf>
    <xf numFmtId="0" fontId="131" fillId="0" borderId="30" xfId="2" applyNumberFormat="1" applyFont="1" applyFill="1" applyBorder="1" applyAlignment="1">
      <alignment horizontal="centerContinuous" vertical="center"/>
    </xf>
    <xf numFmtId="0" fontId="14" fillId="0" borderId="0" xfId="2" applyFont="1" applyFill="1"/>
    <xf numFmtId="0" fontId="131" fillId="0" borderId="11" xfId="2" applyNumberFormat="1" applyFont="1" applyFill="1" applyBorder="1" applyAlignment="1">
      <alignment horizontal="centerContinuous" vertical="center"/>
    </xf>
    <xf numFmtId="0" fontId="14" fillId="0" borderId="0" xfId="2" applyFont="1" applyFill="1" applyBorder="1" applyAlignment="1">
      <alignment horizontal="center" vertical="top"/>
    </xf>
    <xf numFmtId="0" fontId="14" fillId="0" borderId="0" xfId="2" applyFont="1" applyFill="1" applyBorder="1" applyAlignment="1">
      <alignment vertical="top"/>
    </xf>
    <xf numFmtId="0" fontId="14" fillId="0" borderId="0" xfId="2" applyFont="1" applyFill="1" applyBorder="1" applyAlignment="1">
      <alignment horizontal="left" vertical="top"/>
    </xf>
    <xf numFmtId="0" fontId="14" fillId="0" borderId="0" xfId="2" applyFont="1" applyFill="1" applyBorder="1" applyAlignment="1">
      <alignment horizontal="centerContinuous" vertical="top"/>
    </xf>
    <xf numFmtId="0" fontId="131" fillId="0" borderId="14" xfId="2" applyNumberFormat="1" applyFont="1" applyFill="1" applyBorder="1" applyAlignment="1">
      <alignment horizontal="centerContinuous" vertical="center"/>
    </xf>
    <xf numFmtId="166" fontId="14" fillId="0" borderId="0" xfId="2" applyNumberFormat="1" applyFont="1" applyFill="1"/>
    <xf numFmtId="0" fontId="14" fillId="0" borderId="0" xfId="2" applyNumberFormat="1" applyFont="1" applyFill="1" applyAlignment="1">
      <alignment vertical="top"/>
    </xf>
    <xf numFmtId="0" fontId="14" fillId="0" borderId="0" xfId="2" applyFont="1" applyFill="1" applyAlignment="1">
      <alignment horizontal="left"/>
    </xf>
    <xf numFmtId="215" fontId="13" fillId="0" borderId="0" xfId="2" applyNumberFormat="1" applyFont="1" applyFill="1"/>
    <xf numFmtId="216" fontId="13" fillId="0" borderId="0" xfId="2" applyNumberFormat="1" applyFont="1" applyFill="1"/>
    <xf numFmtId="0" fontId="20" fillId="0" borderId="0" xfId="2" applyNumberFormat="1" applyFont="1" applyFill="1" applyBorder="1" applyAlignment="1">
      <alignment horizontal="centerContinuous"/>
    </xf>
    <xf numFmtId="0" fontId="19" fillId="0" borderId="0" xfId="2" applyNumberFormat="1" applyFont="1" applyFill="1" applyBorder="1" applyAlignment="1">
      <alignment horizontal="centerContinuous"/>
    </xf>
    <xf numFmtId="0" fontId="70" fillId="0" borderId="0" xfId="2" applyNumberFormat="1" applyFont="1" applyFill="1" applyBorder="1" applyAlignment="1">
      <alignment horizontal="centerContinuous"/>
    </xf>
    <xf numFmtId="0" fontId="18" fillId="0" borderId="0" xfId="2" applyFont="1" applyFill="1" applyBorder="1" applyAlignment="1">
      <alignment horizontal="centerContinuous"/>
    </xf>
    <xf numFmtId="0" fontId="70" fillId="0" borderId="0" xfId="2" applyNumberFormat="1" applyFont="1" applyFill="1" applyBorder="1" applyAlignment="1">
      <alignment horizontal="centerContinuous" vertical="center"/>
    </xf>
    <xf numFmtId="0" fontId="90" fillId="0" borderId="0" xfId="2" applyNumberFormat="1" applyFont="1" applyFill="1" applyBorder="1" applyAlignment="1">
      <alignment horizontal="centerContinuous"/>
    </xf>
    <xf numFmtId="0" fontId="19" fillId="0" borderId="8" xfId="2" applyNumberFormat="1" applyFont="1" applyFill="1" applyBorder="1" applyAlignment="1">
      <alignment horizontal="centerContinuous" vertical="center"/>
    </xf>
    <xf numFmtId="0" fontId="70" fillId="0" borderId="8" xfId="2" applyNumberFormat="1" applyFont="1" applyFill="1" applyBorder="1" applyAlignment="1">
      <alignment horizontal="centerContinuous" vertical="center"/>
    </xf>
    <xf numFmtId="0" fontId="18" fillId="0" borderId="8" xfId="2" applyFont="1" applyFill="1" applyBorder="1" applyAlignment="1">
      <alignment horizontal="centerContinuous" vertical="center"/>
    </xf>
    <xf numFmtId="0" fontId="16" fillId="0" borderId="20" xfId="2" applyNumberFormat="1" applyFont="1" applyFill="1" applyBorder="1" applyAlignment="1">
      <alignment horizontal="centerContinuous" vertical="center"/>
    </xf>
    <xf numFmtId="0" fontId="16" fillId="0" borderId="36" xfId="2" applyNumberFormat="1" applyFont="1" applyFill="1" applyBorder="1" applyAlignment="1">
      <alignment horizontal="centerContinuous" vertical="center"/>
    </xf>
    <xf numFmtId="0" fontId="16" fillId="0" borderId="35" xfId="2" applyNumberFormat="1" applyFont="1" applyFill="1" applyBorder="1" applyAlignment="1">
      <alignment horizontal="centerContinuous" vertical="center"/>
    </xf>
    <xf numFmtId="0" fontId="16" fillId="0" borderId="44" xfId="2" applyNumberFormat="1" applyFont="1" applyFill="1" applyBorder="1" applyAlignment="1"/>
    <xf numFmtId="0" fontId="132" fillId="0" borderId="41" xfId="2" applyNumberFormat="1" applyFont="1" applyFill="1" applyBorder="1" applyAlignment="1"/>
    <xf numFmtId="0" fontId="16" fillId="0" borderId="38" xfId="2" applyNumberFormat="1" applyFont="1" applyFill="1" applyBorder="1" applyAlignment="1"/>
    <xf numFmtId="0" fontId="16" fillId="0" borderId="36" xfId="2" applyNumberFormat="1" applyFont="1" applyFill="1" applyBorder="1" applyAlignment="1"/>
    <xf numFmtId="0" fontId="45" fillId="0" borderId="0" xfId="7" applyFont="1" applyFill="1" applyBorder="1"/>
    <xf numFmtId="0" fontId="16" fillId="0" borderId="30" xfId="2" applyNumberFormat="1" applyFont="1" applyFill="1" applyBorder="1" applyAlignment="1">
      <alignment horizontal="left" vertical="center" indent="1"/>
    </xf>
    <xf numFmtId="166" fontId="16" fillId="0" borderId="0" xfId="2" applyNumberFormat="1" applyFont="1" applyFill="1" applyBorder="1" applyAlignment="1">
      <alignment horizontal="center" vertical="center"/>
    </xf>
    <xf numFmtId="208" fontId="16" fillId="0" borderId="13" xfId="2" applyNumberFormat="1" applyFont="1" applyFill="1" applyBorder="1" applyAlignment="1">
      <alignment horizontal="left" vertical="center"/>
    </xf>
    <xf numFmtId="0" fontId="19" fillId="0" borderId="39" xfId="2" applyNumberFormat="1" applyFont="1" applyFill="1" applyBorder="1" applyAlignment="1">
      <alignment horizontal="centerContinuous"/>
    </xf>
    <xf numFmtId="0" fontId="19" fillId="0" borderId="20" xfId="2" applyNumberFormat="1" applyFont="1" applyFill="1" applyBorder="1" applyAlignment="1">
      <alignment horizontal="centerContinuous"/>
    </xf>
    <xf numFmtId="0" fontId="19" fillId="0" borderId="36" xfId="2" applyNumberFormat="1" applyFont="1" applyFill="1" applyBorder="1" applyAlignment="1">
      <alignment horizontal="centerContinuous"/>
    </xf>
    <xf numFmtId="0" fontId="16" fillId="0" borderId="39" xfId="2" applyNumberFormat="1" applyFont="1" applyFill="1" applyBorder="1" applyAlignment="1">
      <alignment horizontal="centerContinuous" vertical="center"/>
    </xf>
    <xf numFmtId="0" fontId="16" fillId="0" borderId="32" xfId="2" applyNumberFormat="1" applyFont="1" applyFill="1" applyBorder="1" applyAlignment="1">
      <alignment horizontal="centerContinuous" vertical="center"/>
    </xf>
    <xf numFmtId="168" fontId="18" fillId="0" borderId="12" xfId="2" applyNumberFormat="1" applyFont="1" applyFill="1" applyBorder="1"/>
    <xf numFmtId="0" fontId="18" fillId="0" borderId="11" xfId="2" applyFont="1" applyFill="1" applyBorder="1"/>
    <xf numFmtId="165" fontId="16" fillId="0" borderId="0" xfId="2" applyNumberFormat="1" applyFont="1" applyFill="1" applyBorder="1" applyAlignment="1">
      <alignment horizontal="centerContinuous" vertical="center"/>
    </xf>
    <xf numFmtId="165" fontId="16" fillId="0" borderId="11" xfId="2" applyNumberFormat="1" applyFont="1" applyFill="1" applyBorder="1" applyAlignment="1">
      <alignment horizontal="centerContinuous" vertical="center"/>
    </xf>
    <xf numFmtId="0" fontId="16" fillId="0" borderId="0" xfId="2" applyNumberFormat="1" applyFont="1" applyFill="1" applyBorder="1" applyAlignment="1">
      <alignment horizontal="left" vertical="center" indent="1"/>
    </xf>
    <xf numFmtId="0" fontId="16" fillId="0" borderId="0" xfId="2" applyNumberFormat="1" applyFont="1" applyFill="1" applyBorder="1" applyAlignment="1">
      <alignment horizontal="left" vertical="center"/>
    </xf>
    <xf numFmtId="0" fontId="16" fillId="0" borderId="0" xfId="2" applyNumberFormat="1" applyFont="1" applyFill="1" applyBorder="1" applyAlignment="1">
      <alignment vertical="center"/>
    </xf>
    <xf numFmtId="0" fontId="16" fillId="0" borderId="11" xfId="2" applyNumberFormat="1" applyFont="1" applyFill="1" applyBorder="1" applyAlignment="1">
      <alignment vertical="center"/>
    </xf>
    <xf numFmtId="165" fontId="16" fillId="0" borderId="13" xfId="2" applyNumberFormat="1" applyFont="1" applyFill="1" applyBorder="1" applyAlignment="1">
      <alignment horizontal="centerContinuous" vertical="center"/>
    </xf>
    <xf numFmtId="0" fontId="16" fillId="0" borderId="12" xfId="2" applyNumberFormat="1" applyFont="1" applyFill="1" applyBorder="1" applyAlignment="1">
      <alignment horizontal="left" vertical="center" indent="1"/>
    </xf>
    <xf numFmtId="166" fontId="16" fillId="0" borderId="0" xfId="2" applyNumberFormat="1" applyFont="1" applyFill="1" applyBorder="1" applyAlignment="1">
      <alignment horizontal="right" vertical="center"/>
    </xf>
    <xf numFmtId="0" fontId="16" fillId="0" borderId="14" xfId="2" applyNumberFormat="1" applyFont="1" applyFill="1" applyBorder="1" applyAlignment="1">
      <alignment horizontal="left" vertical="center" indent="1"/>
    </xf>
    <xf numFmtId="0" fontId="95" fillId="0" borderId="0" xfId="2" applyNumberFormat="1" applyFont="1" applyFill="1" applyBorder="1" applyAlignment="1">
      <alignment horizontal="right" vertical="center"/>
    </xf>
    <xf numFmtId="0" fontId="18" fillId="0" borderId="12" xfId="2" applyNumberFormat="1" applyFont="1" applyFill="1" applyBorder="1" applyAlignment="1">
      <alignment horizontal="left" indent="1"/>
    </xf>
    <xf numFmtId="166" fontId="18" fillId="0" borderId="14" xfId="2" applyNumberFormat="1" applyFont="1" applyFill="1" applyBorder="1"/>
    <xf numFmtId="166" fontId="16" fillId="0" borderId="14" xfId="2" applyNumberFormat="1" applyFont="1" applyFill="1" applyBorder="1" applyAlignment="1">
      <alignment horizontal="right" vertical="center"/>
    </xf>
    <xf numFmtId="0" fontId="18" fillId="0" borderId="14" xfId="2" applyNumberFormat="1" applyFont="1" applyFill="1" applyBorder="1" applyAlignment="1">
      <alignment horizontal="left" indent="1"/>
    </xf>
    <xf numFmtId="0" fontId="18" fillId="0" borderId="0" xfId="2" applyNumberFormat="1" applyFont="1" applyFill="1" applyBorder="1" applyAlignment="1">
      <alignment horizontal="left"/>
    </xf>
    <xf numFmtId="165" fontId="18" fillId="0" borderId="11" xfId="2" applyNumberFormat="1" applyFont="1" applyFill="1" applyBorder="1" applyAlignment="1">
      <alignment horizontal="centerContinuous" vertical="center"/>
    </xf>
    <xf numFmtId="165" fontId="18" fillId="0" borderId="13" xfId="2" applyNumberFormat="1" applyFont="1" applyFill="1" applyBorder="1" applyAlignment="1">
      <alignment horizontal="centerContinuous" vertical="center"/>
    </xf>
    <xf numFmtId="165" fontId="18" fillId="0" borderId="0" xfId="2" applyNumberFormat="1" applyFont="1" applyFill="1" applyBorder="1" applyAlignment="1">
      <alignment horizontal="centerContinuous" vertical="center"/>
    </xf>
    <xf numFmtId="0" fontId="16" fillId="0" borderId="39" xfId="2" applyNumberFormat="1" applyFont="1" applyFill="1" applyBorder="1" applyAlignment="1">
      <alignment horizontal="left" vertical="center" indent="1"/>
    </xf>
    <xf numFmtId="0" fontId="18" fillId="0" borderId="20" xfId="2" applyFont="1" applyFill="1" applyBorder="1"/>
    <xf numFmtId="166" fontId="16" fillId="0" borderId="24" xfId="2" applyNumberFormat="1" applyFont="1" applyFill="1" applyBorder="1" applyAlignment="1">
      <alignment horizontal="right" vertical="center"/>
    </xf>
    <xf numFmtId="0" fontId="16" fillId="0" borderId="24" xfId="2" applyNumberFormat="1" applyFont="1" applyFill="1" applyBorder="1" applyAlignment="1">
      <alignment horizontal="left" vertical="center" indent="1"/>
    </xf>
    <xf numFmtId="0" fontId="16" fillId="0" borderId="20" xfId="2" applyNumberFormat="1" applyFont="1" applyFill="1" applyBorder="1" applyAlignment="1">
      <alignment horizontal="left" vertical="center"/>
    </xf>
    <xf numFmtId="0" fontId="16" fillId="0" borderId="20" xfId="2" applyNumberFormat="1" applyFont="1" applyFill="1" applyBorder="1" applyAlignment="1">
      <alignment vertical="center"/>
    </xf>
    <xf numFmtId="0" fontId="16" fillId="0" borderId="32" xfId="2" applyNumberFormat="1" applyFont="1" applyFill="1" applyBorder="1" applyAlignment="1">
      <alignment vertical="center"/>
    </xf>
    <xf numFmtId="165" fontId="16" fillId="0" borderId="20" xfId="2" applyNumberFormat="1" applyFont="1" applyFill="1" applyBorder="1" applyAlignment="1">
      <alignment horizontal="right" vertical="center"/>
    </xf>
    <xf numFmtId="165" fontId="16" fillId="0" borderId="32" xfId="2" applyNumberFormat="1" applyFont="1" applyFill="1" applyBorder="1" applyAlignment="1">
      <alignment horizontal="centerContinuous" vertical="center"/>
    </xf>
    <xf numFmtId="165" fontId="16" fillId="0" borderId="36" xfId="2" applyNumberFormat="1" applyFont="1" applyFill="1" applyBorder="1" applyAlignment="1">
      <alignment horizontal="centerContinuous" vertical="center"/>
    </xf>
    <xf numFmtId="0" fontId="19" fillId="0" borderId="46" xfId="2" applyNumberFormat="1" applyFont="1" applyFill="1" applyBorder="1" applyAlignment="1">
      <alignment horizontal="centerContinuous" vertical="center"/>
    </xf>
    <xf numFmtId="0" fontId="19" fillId="0" borderId="17" xfId="2" applyNumberFormat="1" applyFont="1" applyFill="1" applyBorder="1" applyAlignment="1">
      <alignment horizontal="centerContinuous" vertical="center"/>
    </xf>
    <xf numFmtId="0" fontId="64" fillId="0" borderId="0" xfId="15" applyFont="1" applyAlignment="1">
      <alignment horizontal="centerContinuous" vertical="center"/>
    </xf>
    <xf numFmtId="0" fontId="70" fillId="0" borderId="0" xfId="15" applyFont="1" applyAlignment="1">
      <alignment horizontal="centerContinuous" vertical="center"/>
    </xf>
    <xf numFmtId="0" fontId="19" fillId="0" borderId="0" xfId="15" applyFont="1" applyAlignment="1">
      <alignment horizontal="centerContinuous" vertical="center"/>
    </xf>
    <xf numFmtId="0" fontId="19" fillId="0" borderId="0" xfId="15" applyFont="1" applyFill="1" applyBorder="1" applyAlignment="1">
      <alignment horizontal="centerContinuous" vertical="center"/>
    </xf>
    <xf numFmtId="0" fontId="18" fillId="0" borderId="0" xfId="15" applyFont="1" applyBorder="1"/>
    <xf numFmtId="0" fontId="18" fillId="0" borderId="0" xfId="15" applyFont="1"/>
    <xf numFmtId="0" fontId="36" fillId="0" borderId="0" xfId="15" applyFont="1"/>
    <xf numFmtId="0" fontId="70" fillId="0" borderId="20" xfId="15" applyFont="1" applyBorder="1" applyAlignment="1">
      <alignment horizontal="centerContinuous" vertical="center"/>
    </xf>
    <xf numFmtId="0" fontId="19" fillId="0" borderId="20" xfId="15" applyFont="1" applyBorder="1" applyAlignment="1">
      <alignment horizontal="centerContinuous" vertical="center"/>
    </xf>
    <xf numFmtId="0" fontId="19" fillId="0" borderId="20" xfId="15" applyFont="1" applyFill="1" applyBorder="1" applyAlignment="1">
      <alignment horizontal="centerContinuous" vertical="center"/>
    </xf>
    <xf numFmtId="0" fontId="19" fillId="0" borderId="18" xfId="15" applyFont="1" applyBorder="1" applyAlignment="1">
      <alignment horizontal="center" vertical="center" wrapText="1"/>
    </xf>
    <xf numFmtId="0" fontId="19" fillId="0" borderId="17" xfId="15" applyFont="1" applyFill="1" applyBorder="1" applyAlignment="1">
      <alignment horizontal="center" vertical="center" wrapText="1"/>
    </xf>
    <xf numFmtId="0" fontId="19" fillId="0" borderId="16" xfId="15" applyFont="1" applyBorder="1" applyAlignment="1">
      <alignment horizontal="centerContinuous" vertical="center" wrapText="1"/>
    </xf>
    <xf numFmtId="0" fontId="19" fillId="0" borderId="8" xfId="15" applyFont="1" applyBorder="1" applyAlignment="1">
      <alignment horizontal="centerContinuous" vertical="center"/>
    </xf>
    <xf numFmtId="0" fontId="19" fillId="0" borderId="15" xfId="15" applyFont="1" applyFill="1" applyBorder="1" applyAlignment="1">
      <alignment horizontal="centerContinuous" vertical="center"/>
    </xf>
    <xf numFmtId="0" fontId="16" fillId="0" borderId="12" xfId="15" applyFont="1" applyBorder="1" applyAlignment="1"/>
    <xf numFmtId="0" fontId="70" fillId="0" borderId="12" xfId="15" applyFont="1" applyBorder="1" applyAlignment="1">
      <alignment horizontal="centerContinuous" vertical="center"/>
    </xf>
    <xf numFmtId="0" fontId="70" fillId="0" borderId="0" xfId="15" applyFont="1" applyBorder="1" applyAlignment="1">
      <alignment horizontal="centerContinuous" vertical="center"/>
    </xf>
    <xf numFmtId="0" fontId="70" fillId="0" borderId="13" xfId="15" applyFont="1" applyFill="1" applyBorder="1" applyAlignment="1">
      <alignment horizontal="centerContinuous" vertical="center"/>
    </xf>
    <xf numFmtId="165" fontId="18" fillId="0" borderId="0" xfId="15" applyNumberFormat="1" applyFont="1" applyBorder="1"/>
    <xf numFmtId="0" fontId="19" fillId="0" borderId="12" xfId="15" applyFont="1" applyBorder="1" applyAlignment="1">
      <alignment vertical="center"/>
    </xf>
    <xf numFmtId="0" fontId="19" fillId="0" borderId="11" xfId="15" applyFont="1" applyBorder="1" applyAlignment="1">
      <alignment vertical="center"/>
    </xf>
    <xf numFmtId="165" fontId="19" fillId="0" borderId="0" xfId="15" applyNumberFormat="1" applyFont="1" applyBorder="1" applyAlignment="1">
      <alignment horizontal="center" vertical="center"/>
    </xf>
    <xf numFmtId="165" fontId="19" fillId="0" borderId="14" xfId="15" applyNumberFormat="1" applyFont="1" applyBorder="1" applyAlignment="1">
      <alignment horizontal="center" vertical="center"/>
    </xf>
    <xf numFmtId="208" fontId="19" fillId="0" borderId="0" xfId="15" applyNumberFormat="1" applyFont="1" applyBorder="1" applyAlignment="1">
      <alignment horizontal="center" vertical="center"/>
    </xf>
    <xf numFmtId="165" fontId="19" fillId="0" borderId="11" xfId="15" applyNumberFormat="1" applyFont="1" applyBorder="1" applyAlignment="1">
      <alignment horizontal="center" vertical="center"/>
    </xf>
    <xf numFmtId="217" fontId="19" fillId="0" borderId="10" xfId="2" applyNumberFormat="1" applyFont="1" applyBorder="1" applyAlignment="1">
      <alignment vertical="center"/>
    </xf>
    <xf numFmtId="217" fontId="19" fillId="0" borderId="60" xfId="2" applyNumberFormat="1" applyFont="1" applyFill="1" applyBorder="1" applyAlignment="1">
      <alignment vertical="center"/>
    </xf>
    <xf numFmtId="0" fontId="68" fillId="0" borderId="12" xfId="15" applyFont="1" applyFill="1" applyBorder="1" applyAlignment="1">
      <alignment vertical="center"/>
    </xf>
    <xf numFmtId="0" fontId="68" fillId="0" borderId="11" xfId="15" applyFont="1" applyFill="1" applyBorder="1" applyAlignment="1">
      <alignment vertical="center"/>
    </xf>
    <xf numFmtId="0" fontId="68" fillId="0" borderId="12" xfId="15" applyFont="1" applyBorder="1" applyAlignment="1">
      <alignment vertical="center"/>
    </xf>
    <xf numFmtId="0" fontId="68" fillId="0" borderId="11" xfId="15" applyFont="1" applyBorder="1" applyAlignment="1">
      <alignment vertical="center"/>
    </xf>
    <xf numFmtId="0" fontId="70" fillId="0" borderId="11" xfId="15" applyFont="1" applyBorder="1" applyAlignment="1">
      <alignment horizontal="centerContinuous" vertical="center"/>
    </xf>
    <xf numFmtId="165" fontId="18" fillId="0" borderId="0" xfId="15" applyNumberFormat="1" applyFont="1"/>
    <xf numFmtId="0" fontId="19" fillId="0" borderId="11" xfId="15" applyFont="1" applyBorder="1" applyAlignment="1">
      <alignment horizontal="centerContinuous" vertical="center"/>
    </xf>
    <xf numFmtId="0" fontId="19" fillId="0" borderId="0" xfId="15" applyFont="1" applyBorder="1" applyAlignment="1">
      <alignment horizontal="centerContinuous" vertical="center"/>
    </xf>
    <xf numFmtId="0" fontId="19" fillId="0" borderId="13" xfId="15" applyFont="1" applyFill="1" applyBorder="1" applyAlignment="1">
      <alignment horizontal="centerContinuous" vertical="center"/>
    </xf>
    <xf numFmtId="0" fontId="68" fillId="0" borderId="11" xfId="15" applyFont="1" applyBorder="1" applyAlignment="1">
      <alignment horizontal="centerContinuous" vertical="center"/>
    </xf>
    <xf numFmtId="165" fontId="19" fillId="0" borderId="0" xfId="24" applyNumberFormat="1" applyFont="1" applyFill="1" applyBorder="1" applyAlignment="1">
      <alignment horizontal="center" vertical="center"/>
    </xf>
    <xf numFmtId="165" fontId="19" fillId="0" borderId="11" xfId="24" applyNumberFormat="1" applyFont="1" applyFill="1" applyBorder="1" applyAlignment="1">
      <alignment horizontal="center" vertical="center"/>
    </xf>
    <xf numFmtId="165" fontId="19" fillId="0" borderId="14" xfId="24" applyNumberFormat="1" applyFont="1" applyFill="1" applyBorder="1" applyAlignment="1">
      <alignment horizontal="center" vertical="center"/>
    </xf>
    <xf numFmtId="218" fontId="19" fillId="0" borderId="11" xfId="24" applyNumberFormat="1" applyFont="1" applyFill="1" applyBorder="1" applyAlignment="1">
      <alignment horizontal="right" vertical="center"/>
    </xf>
    <xf numFmtId="0" fontId="70" fillId="0" borderId="12" xfId="0" applyFont="1" applyBorder="1" applyAlignment="1">
      <alignment horizontal="centerContinuous" vertical="center"/>
    </xf>
    <xf numFmtId="165" fontId="19" fillId="0" borderId="0" xfId="15" applyNumberFormat="1" applyFont="1" applyBorder="1" applyAlignment="1">
      <alignment horizontal="centerContinuous" vertical="center"/>
    </xf>
    <xf numFmtId="165" fontId="19" fillId="0" borderId="11" xfId="15" applyNumberFormat="1" applyFont="1" applyBorder="1" applyAlignment="1">
      <alignment horizontal="centerContinuous" vertical="center"/>
    </xf>
    <xf numFmtId="208" fontId="19" fillId="0" borderId="13" xfId="15" applyNumberFormat="1" applyFont="1" applyFill="1" applyBorder="1" applyAlignment="1">
      <alignment horizontal="centerContinuous" vertical="center"/>
    </xf>
    <xf numFmtId="165" fontId="19" fillId="0" borderId="0" xfId="15" applyNumberFormat="1" applyFont="1" applyFill="1" applyBorder="1" applyAlignment="1">
      <alignment horizontal="center" vertical="center"/>
    </xf>
    <xf numFmtId="218" fontId="19" fillId="0" borderId="0" xfId="24" applyNumberFormat="1" applyFont="1" applyFill="1" applyBorder="1"/>
    <xf numFmtId="218" fontId="19" fillId="0" borderId="11" xfId="24" applyNumberFormat="1" applyFont="1" applyFill="1" applyBorder="1"/>
    <xf numFmtId="165" fontId="19" fillId="0" borderId="11" xfId="15" applyNumberFormat="1" applyFont="1" applyFill="1" applyBorder="1" applyAlignment="1">
      <alignment horizontal="center" vertical="center"/>
    </xf>
    <xf numFmtId="0" fontId="70" fillId="0" borderId="12" xfId="15" applyFont="1" applyFill="1" applyBorder="1" applyAlignment="1">
      <alignment horizontal="centerContinuous" vertical="center"/>
    </xf>
    <xf numFmtId="0" fontId="70" fillId="0" borderId="11" xfId="15" applyFont="1" applyFill="1" applyBorder="1" applyAlignment="1">
      <alignment horizontal="centerContinuous" vertical="center"/>
    </xf>
    <xf numFmtId="0" fontId="70" fillId="0" borderId="0" xfId="15" applyFont="1" applyFill="1" applyBorder="1" applyAlignment="1">
      <alignment horizontal="centerContinuous" vertical="center"/>
    </xf>
    <xf numFmtId="219" fontId="19" fillId="0" borderId="11" xfId="24" applyNumberFormat="1" applyFont="1" applyFill="1" applyBorder="1" applyAlignment="1">
      <alignment vertical="top"/>
    </xf>
    <xf numFmtId="0" fontId="19" fillId="0" borderId="11" xfId="15" applyFont="1" applyFill="1" applyBorder="1" applyAlignment="1">
      <alignment horizontal="centerContinuous" vertical="center"/>
    </xf>
    <xf numFmtId="165" fontId="19" fillId="0" borderId="0" xfId="15" applyNumberFormat="1" applyFont="1" applyFill="1" applyBorder="1" applyAlignment="1">
      <alignment horizontal="centerContinuous" vertical="center"/>
    </xf>
    <xf numFmtId="165" fontId="19" fillId="0" borderId="11" xfId="15" applyNumberFormat="1" applyFont="1" applyFill="1" applyBorder="1" applyAlignment="1">
      <alignment horizontal="centerContinuous" vertical="center"/>
    </xf>
    <xf numFmtId="0" fontId="19" fillId="0" borderId="12" xfId="15" applyFont="1" applyBorder="1" applyAlignment="1">
      <alignment horizontal="centerContinuous" vertical="center"/>
    </xf>
    <xf numFmtId="0" fontId="68" fillId="0" borderId="9" xfId="15" applyFont="1" applyBorder="1" applyAlignment="1">
      <alignment vertical="center"/>
    </xf>
    <xf numFmtId="0" fontId="68" fillId="0" borderId="7" xfId="15" applyFont="1" applyBorder="1" applyAlignment="1">
      <alignment horizontal="centerContinuous" vertical="center"/>
    </xf>
    <xf numFmtId="165" fontId="19" fillId="0" borderId="8" xfId="15" applyNumberFormat="1" applyFont="1" applyBorder="1" applyAlignment="1">
      <alignment horizontal="center" vertical="center"/>
    </xf>
    <xf numFmtId="165" fontId="19" fillId="0" borderId="8" xfId="15" applyNumberFormat="1" applyFont="1" applyFill="1" applyBorder="1" applyAlignment="1">
      <alignment horizontal="center" vertical="center"/>
    </xf>
    <xf numFmtId="165" fontId="19" fillId="0" borderId="7" xfId="15" applyNumberFormat="1" applyFont="1" applyBorder="1" applyAlignment="1">
      <alignment horizontal="center" vertical="center"/>
    </xf>
    <xf numFmtId="217" fontId="19" fillId="0" borderId="62" xfId="2" applyNumberFormat="1" applyFont="1" applyBorder="1" applyAlignment="1">
      <alignment vertical="center"/>
    </xf>
    <xf numFmtId="217" fontId="19" fillId="0" borderId="61" xfId="2" applyNumberFormat="1" applyFont="1" applyFill="1" applyBorder="1" applyAlignment="1">
      <alignment vertical="center"/>
    </xf>
    <xf numFmtId="0" fontId="19" fillId="0" borderId="0" xfId="15" applyFont="1"/>
    <xf numFmtId="0" fontId="19" fillId="0" borderId="0" xfId="15" applyFont="1" applyFill="1"/>
    <xf numFmtId="0" fontId="64" fillId="0" borderId="0" xfId="15" applyFont="1" applyAlignment="1">
      <alignment horizontal="centerContinuous" vertical="center" wrapText="1"/>
    </xf>
    <xf numFmtId="0" fontId="19" fillId="0" borderId="0" xfId="15" applyFont="1" applyBorder="1"/>
    <xf numFmtId="0" fontId="68" fillId="0" borderId="0" xfId="15" applyFont="1"/>
    <xf numFmtId="0" fontId="19" fillId="0" borderId="15" xfId="15" applyFont="1" applyFill="1" applyBorder="1" applyAlignment="1">
      <alignment horizontal="centerContinuous"/>
    </xf>
    <xf numFmtId="0" fontId="19" fillId="0" borderId="12" xfId="15" applyFont="1" applyBorder="1" applyAlignment="1"/>
    <xf numFmtId="0" fontId="70" fillId="0" borderId="23" xfId="2" applyFont="1" applyBorder="1" applyAlignment="1">
      <alignment horizontal="centerContinuous" vertical="center"/>
    </xf>
    <xf numFmtId="0" fontId="70" fillId="0" borderId="22" xfId="2" applyFont="1" applyBorder="1" applyAlignment="1">
      <alignment horizontal="centerContinuous" vertical="center"/>
    </xf>
    <xf numFmtId="0" fontId="70" fillId="0" borderId="21" xfId="2" applyFont="1" applyFill="1" applyBorder="1" applyAlignment="1">
      <alignment horizontal="centerContinuous" vertical="center"/>
    </xf>
    <xf numFmtId="0" fontId="19" fillId="0" borderId="0" xfId="2" applyFont="1"/>
    <xf numFmtId="0" fontId="68" fillId="0" borderId="0" xfId="2" applyFont="1"/>
    <xf numFmtId="0" fontId="19" fillId="0" borderId="11" xfId="15" applyFont="1" applyBorder="1" applyAlignment="1">
      <alignment horizontal="center" vertical="center"/>
    </xf>
    <xf numFmtId="217" fontId="19" fillId="0" borderId="0" xfId="2" applyNumberFormat="1" applyFont="1" applyBorder="1" applyAlignment="1">
      <alignment vertical="center"/>
    </xf>
    <xf numFmtId="217" fontId="19" fillId="0" borderId="11" xfId="2" applyNumberFormat="1" applyFont="1" applyBorder="1" applyAlignment="1">
      <alignment vertical="center"/>
    </xf>
    <xf numFmtId="217" fontId="19" fillId="0" borderId="0" xfId="2" applyNumberFormat="1" applyFont="1"/>
    <xf numFmtId="0" fontId="68" fillId="0" borderId="11" xfId="15" applyFont="1" applyFill="1" applyBorder="1" applyAlignment="1">
      <alignment horizontal="center" vertical="center"/>
    </xf>
    <xf numFmtId="210" fontId="19" fillId="0" borderId="0" xfId="2" applyNumberFormat="1" applyFont="1"/>
    <xf numFmtId="0" fontId="68" fillId="0" borderId="11" xfId="15" applyFont="1" applyBorder="1" applyAlignment="1">
      <alignment horizontal="center" vertical="center"/>
    </xf>
    <xf numFmtId="0" fontId="133" fillId="0" borderId="12" xfId="15" applyFont="1" applyBorder="1" applyAlignment="1">
      <alignment horizontal="centerContinuous" vertical="center"/>
    </xf>
    <xf numFmtId="0" fontId="68" fillId="0" borderId="0" xfId="15" applyFont="1" applyBorder="1" applyAlignment="1">
      <alignment horizontal="centerContinuous" vertical="center"/>
    </xf>
    <xf numFmtId="217" fontId="19" fillId="0" borderId="0" xfId="2" applyNumberFormat="1" applyFont="1" applyBorder="1" applyAlignment="1">
      <alignment horizontal="centerContinuous" vertical="center"/>
    </xf>
    <xf numFmtId="217" fontId="19" fillId="0" borderId="13" xfId="2" applyNumberFormat="1" applyFont="1" applyFill="1" applyBorder="1" applyAlignment="1">
      <alignment horizontal="centerContinuous" vertical="center"/>
    </xf>
    <xf numFmtId="0" fontId="70" fillId="0" borderId="85" xfId="2" applyFont="1" applyFill="1" applyBorder="1" applyAlignment="1">
      <alignment horizontal="centerContinuous" vertical="center"/>
    </xf>
    <xf numFmtId="217" fontId="19" fillId="0" borderId="0" xfId="2" applyNumberFormat="1" applyFont="1" applyFill="1" applyBorder="1" applyAlignment="1">
      <alignment vertical="center"/>
    </xf>
    <xf numFmtId="218" fontId="19" fillId="0" borderId="0" xfId="24" applyNumberFormat="1" applyFont="1" applyFill="1" applyBorder="1" applyAlignment="1">
      <alignment horizontal="right" vertical="center"/>
    </xf>
    <xf numFmtId="217" fontId="19" fillId="0" borderId="0" xfId="24" applyNumberFormat="1" applyFont="1" applyFill="1" applyBorder="1"/>
    <xf numFmtId="217" fontId="19" fillId="0" borderId="14" xfId="24" applyNumberFormat="1" applyFont="1" applyFill="1" applyBorder="1"/>
    <xf numFmtId="217" fontId="19" fillId="0" borderId="11" xfId="24" applyNumberFormat="1" applyFont="1" applyFill="1" applyBorder="1"/>
    <xf numFmtId="217" fontId="19" fillId="0" borderId="14" xfId="2" applyNumberFormat="1" applyFont="1" applyBorder="1" applyAlignment="1">
      <alignment vertical="center"/>
    </xf>
    <xf numFmtId="0" fontId="19" fillId="0" borderId="23" xfId="2" applyFont="1" applyBorder="1" applyAlignment="1">
      <alignment horizontal="centerContinuous" vertical="center"/>
    </xf>
    <xf numFmtId="0" fontId="19" fillId="0" borderId="22" xfId="2" applyFont="1" applyBorder="1" applyAlignment="1">
      <alignment horizontal="centerContinuous" vertical="center"/>
    </xf>
    <xf numFmtId="0" fontId="19" fillId="0" borderId="21" xfId="2" applyFont="1" applyFill="1" applyBorder="1" applyAlignment="1">
      <alignment horizontal="centerContinuous" vertical="center"/>
    </xf>
    <xf numFmtId="218" fontId="19" fillId="0" borderId="0" xfId="24" applyNumberFormat="1" applyFont="1" applyFill="1" applyBorder="1" applyAlignment="1">
      <alignment vertical="center"/>
    </xf>
    <xf numFmtId="0" fontId="68" fillId="0" borderId="7" xfId="15" applyFont="1" applyBorder="1" applyAlignment="1">
      <alignment horizontal="center" vertical="center"/>
    </xf>
    <xf numFmtId="217" fontId="19" fillId="0" borderId="8" xfId="2" applyNumberFormat="1" applyFont="1" applyBorder="1" applyAlignment="1">
      <alignment vertical="center"/>
    </xf>
    <xf numFmtId="217" fontId="19" fillId="0" borderId="7" xfId="2" applyNumberFormat="1" applyFont="1" applyBorder="1" applyAlignment="1">
      <alignment vertical="center"/>
    </xf>
    <xf numFmtId="0" fontId="16" fillId="0" borderId="0" xfId="15" applyFont="1" applyAlignment="1">
      <alignment horizontal="left" vertical="center"/>
    </xf>
    <xf numFmtId="0" fontId="19" fillId="0" borderId="0" xfId="2" applyFont="1" applyAlignment="1">
      <alignment horizontal="left" vertical="center"/>
    </xf>
    <xf numFmtId="0" fontId="19" fillId="0" borderId="0" xfId="2" applyFont="1" applyFill="1" applyAlignment="1">
      <alignment horizontal="left" vertical="center"/>
    </xf>
    <xf numFmtId="0" fontId="68" fillId="0" borderId="0" xfId="2" applyFont="1" applyAlignment="1">
      <alignment horizontal="left" vertical="center"/>
    </xf>
    <xf numFmtId="0" fontId="57" fillId="0" borderId="0" xfId="2" applyFont="1" applyAlignment="1">
      <alignment horizontal="left" vertical="center"/>
    </xf>
    <xf numFmtId="0" fontId="57" fillId="0" borderId="0" xfId="2" quotePrefix="1" applyFont="1" applyAlignment="1">
      <alignment horizontal="left" vertical="center"/>
    </xf>
    <xf numFmtId="0" fontId="42" fillId="0" borderId="0" xfId="1" applyFont="1" applyFill="1" applyAlignment="1">
      <alignment horizontal="left" indent="2"/>
    </xf>
    <xf numFmtId="0" fontId="18" fillId="0" borderId="0" xfId="2" applyFont="1" applyAlignment="1">
      <alignment horizontal="centerContinuous" vertical="center"/>
    </xf>
    <xf numFmtId="0" fontId="19" fillId="0" borderId="0" xfId="2" applyFont="1" applyAlignment="1">
      <alignment horizontal="centerContinuous" vertical="center" wrapText="1"/>
    </xf>
    <xf numFmtId="0" fontId="16" fillId="0" borderId="46" xfId="2" applyFont="1" applyBorder="1" applyAlignment="1">
      <alignment horizontal="centerContinuous" vertical="center"/>
    </xf>
    <xf numFmtId="0" fontId="16" fillId="0" borderId="28" xfId="2" applyFont="1" applyBorder="1" applyAlignment="1">
      <alignment horizontal="centerContinuous" vertical="center"/>
    </xf>
    <xf numFmtId="0" fontId="16" fillId="0" borderId="17" xfId="2" applyFont="1" applyBorder="1" applyAlignment="1">
      <alignment horizontal="centerContinuous" vertical="center"/>
    </xf>
    <xf numFmtId="0" fontId="16" fillId="0" borderId="20" xfId="2" applyFont="1" applyBorder="1" applyAlignment="1">
      <alignment horizontal="centerContinuous" vertical="center"/>
    </xf>
    <xf numFmtId="0" fontId="16" fillId="0" borderId="44" xfId="2" applyFont="1" applyBorder="1" applyAlignment="1">
      <alignment horizontal="centerContinuous" vertical="center"/>
    </xf>
    <xf numFmtId="0" fontId="16" fillId="0" borderId="37" xfId="2" applyFont="1" applyBorder="1" applyAlignment="1">
      <alignment horizontal="centerContinuous" vertical="center"/>
    </xf>
    <xf numFmtId="0" fontId="16" fillId="0" borderId="43" xfId="2" applyFont="1" applyBorder="1" applyAlignment="1">
      <alignment horizontal="centerContinuous" vertical="center"/>
    </xf>
    <xf numFmtId="0" fontId="16" fillId="0" borderId="30" xfId="2" applyFont="1" applyBorder="1" applyAlignment="1">
      <alignment vertical="center"/>
    </xf>
    <xf numFmtId="165" fontId="16" fillId="0" borderId="0" xfId="2" applyNumberFormat="1" applyFont="1" applyBorder="1" applyAlignment="1">
      <alignment horizontal="left" vertical="center" indent="1"/>
    </xf>
    <xf numFmtId="165" fontId="16" fillId="0" borderId="0" xfId="2" applyNumberFormat="1" applyFont="1" applyFill="1" applyBorder="1" applyAlignment="1">
      <alignment horizontal="left" vertical="center" indent="1"/>
    </xf>
    <xf numFmtId="166" fontId="84" fillId="0" borderId="0" xfId="2" applyNumberFormat="1" applyFont="1" applyBorder="1" applyAlignment="1">
      <alignment horizontal="left" indent="1"/>
    </xf>
    <xf numFmtId="165" fontId="16" fillId="0" borderId="13" xfId="2" applyNumberFormat="1" applyFont="1" applyBorder="1" applyAlignment="1">
      <alignment horizontal="left" vertical="center" indent="1"/>
    </xf>
    <xf numFmtId="49" fontId="16" fillId="0" borderId="30" xfId="2" applyNumberFormat="1" applyFont="1" applyBorder="1" applyAlignment="1">
      <alignment vertical="center"/>
    </xf>
    <xf numFmtId="49" fontId="16" fillId="0" borderId="35" xfId="2" applyNumberFormat="1" applyFont="1" applyBorder="1" applyAlignment="1">
      <alignment vertical="center"/>
    </xf>
    <xf numFmtId="165" fontId="16" fillId="0" borderId="20" xfId="2" applyNumberFormat="1" applyFont="1" applyBorder="1" applyAlignment="1">
      <alignment horizontal="left" vertical="center" indent="1"/>
    </xf>
    <xf numFmtId="166" fontId="84" fillId="0" borderId="20" xfId="2" applyNumberFormat="1" applyFont="1" applyBorder="1" applyAlignment="1">
      <alignment horizontal="left" indent="1"/>
    </xf>
    <xf numFmtId="165" fontId="16" fillId="0" borderId="36" xfId="2" applyNumberFormat="1" applyFont="1" applyBorder="1" applyAlignment="1">
      <alignment horizontal="left" vertical="center" indent="1"/>
    </xf>
    <xf numFmtId="0" fontId="16" fillId="0" borderId="35" xfId="2" applyFont="1" applyFill="1" applyBorder="1" applyAlignment="1">
      <alignment vertical="center"/>
    </xf>
    <xf numFmtId="165" fontId="16" fillId="0" borderId="41" xfId="2" applyNumberFormat="1" applyFont="1" applyBorder="1" applyAlignment="1">
      <alignment horizontal="left" vertical="center" indent="1"/>
    </xf>
    <xf numFmtId="0" fontId="16" fillId="0" borderId="31" xfId="2" applyFont="1" applyFill="1" applyBorder="1" applyAlignment="1">
      <alignment vertical="center"/>
    </xf>
    <xf numFmtId="165" fontId="16" fillId="0" borderId="8" xfId="2" applyNumberFormat="1" applyFont="1" applyFill="1" applyBorder="1" applyAlignment="1">
      <alignment horizontal="left" vertical="center" indent="1"/>
    </xf>
    <xf numFmtId="165" fontId="16" fillId="0" borderId="15" xfId="2" applyNumberFormat="1" applyFont="1" applyFill="1" applyBorder="1" applyAlignment="1">
      <alignment horizontal="center" vertical="center"/>
    </xf>
    <xf numFmtId="165" fontId="16" fillId="0" borderId="0" xfId="2" applyNumberFormat="1" applyFont="1" applyAlignment="1">
      <alignment vertical="center"/>
    </xf>
    <xf numFmtId="165" fontId="18" fillId="0" borderId="0" xfId="2" applyNumberFormat="1" applyFont="1"/>
    <xf numFmtId="165" fontId="16" fillId="0" borderId="0" xfId="2" applyNumberFormat="1" applyFont="1"/>
    <xf numFmtId="0" fontId="70" fillId="0" borderId="0" xfId="2" applyFont="1" applyFill="1"/>
    <xf numFmtId="0" fontId="19" fillId="0" borderId="0" xfId="2" applyFont="1" applyFill="1" applyAlignment="1">
      <alignment vertical="center"/>
    </xf>
    <xf numFmtId="209" fontId="19" fillId="0" borderId="0" xfId="2" applyNumberFormat="1" applyFont="1" applyFill="1" applyAlignment="1">
      <alignment vertical="center"/>
    </xf>
    <xf numFmtId="0" fontId="20" fillId="0" borderId="0" xfId="2" applyFont="1" applyAlignment="1">
      <alignment horizontal="centerContinuous" vertical="center"/>
    </xf>
    <xf numFmtId="0" fontId="20" fillId="0" borderId="0" xfId="2" applyFont="1" applyAlignment="1">
      <alignment vertical="center"/>
    </xf>
    <xf numFmtId="0" fontId="19" fillId="0" borderId="0" xfId="2" applyFont="1" applyAlignment="1">
      <alignment vertical="center"/>
    </xf>
    <xf numFmtId="0" fontId="18" fillId="0" borderId="1" xfId="2" applyFont="1" applyBorder="1" applyAlignment="1">
      <alignment horizontal="centerContinuous" vertical="center"/>
    </xf>
    <xf numFmtId="0" fontId="18" fillId="0" borderId="12" xfId="2" applyFont="1" applyBorder="1" applyAlignment="1">
      <alignment horizontal="centerContinuous" vertical="center"/>
    </xf>
    <xf numFmtId="0" fontId="16" fillId="0" borderId="14" xfId="2" applyFont="1" applyBorder="1" applyAlignment="1">
      <alignment horizontal="centerContinuous" vertical="center" wrapText="1"/>
    </xf>
    <xf numFmtId="0" fontId="18" fillId="0" borderId="0" xfId="2" applyFont="1" applyBorder="1" applyAlignment="1">
      <alignment horizontal="centerContinuous" vertical="center" wrapText="1"/>
    </xf>
    <xf numFmtId="0" fontId="18" fillId="0" borderId="11" xfId="2" applyFont="1" applyBorder="1" applyAlignment="1">
      <alignment horizontal="centerContinuous" vertical="center" wrapText="1"/>
    </xf>
    <xf numFmtId="0" fontId="16" fillId="0" borderId="33" xfId="2" applyFont="1" applyBorder="1" applyAlignment="1">
      <alignment horizontal="centerContinuous" vertical="center"/>
    </xf>
    <xf numFmtId="0" fontId="18" fillId="0" borderId="22" xfId="2" applyFont="1" applyBorder="1" applyAlignment="1">
      <alignment horizontal="centerContinuous" vertical="center"/>
    </xf>
    <xf numFmtId="0" fontId="18" fillId="0" borderId="47" xfId="2" applyFont="1" applyBorder="1" applyAlignment="1">
      <alignment horizontal="centerContinuous" vertical="center"/>
    </xf>
    <xf numFmtId="0" fontId="18" fillId="0" borderId="13" xfId="2" applyFont="1" applyBorder="1" applyAlignment="1">
      <alignment horizontal="centerContinuous" vertical="center" wrapText="1"/>
    </xf>
    <xf numFmtId="0" fontId="16" fillId="0" borderId="0" xfId="2" applyFont="1" applyBorder="1" applyAlignment="1">
      <alignment horizontal="center" vertical="center" wrapText="1"/>
    </xf>
    <xf numFmtId="0" fontId="18" fillId="0" borderId="0" xfId="2" applyFont="1" applyBorder="1" applyAlignment="1">
      <alignment horizontal="center" vertical="center" wrapText="1"/>
    </xf>
    <xf numFmtId="0" fontId="18" fillId="0" borderId="39" xfId="2" applyFont="1" applyBorder="1" applyAlignment="1">
      <alignment vertical="center"/>
    </xf>
    <xf numFmtId="0" fontId="16" fillId="0" borderId="37" xfId="2" applyFont="1" applyBorder="1" applyAlignment="1">
      <alignment horizontal="center" vertical="center"/>
    </xf>
    <xf numFmtId="0" fontId="16" fillId="0" borderId="38" xfId="2" applyFont="1" applyBorder="1" applyAlignment="1">
      <alignment horizontal="center" vertical="center"/>
    </xf>
    <xf numFmtId="0" fontId="16" fillId="0" borderId="0" xfId="2" applyFont="1" applyBorder="1" applyAlignment="1">
      <alignment horizontal="center" vertical="center"/>
    </xf>
    <xf numFmtId="0" fontId="16" fillId="0" borderId="12" xfId="2" applyFont="1" applyBorder="1" applyAlignment="1">
      <alignment vertical="center"/>
    </xf>
    <xf numFmtId="196" fontId="74" fillId="0" borderId="0" xfId="2" applyNumberFormat="1" applyFont="1" applyBorder="1" applyAlignment="1">
      <alignment horizontal="right" vertical="center" indent="1"/>
    </xf>
    <xf numFmtId="196" fontId="74" fillId="0" borderId="0" xfId="2" applyNumberFormat="1" applyFont="1" applyFill="1" applyBorder="1" applyAlignment="1">
      <alignment horizontal="right" vertical="center" indent="1"/>
    </xf>
    <xf numFmtId="196" fontId="74" fillId="0" borderId="11" xfId="2" applyNumberFormat="1" applyFont="1" applyFill="1" applyBorder="1" applyAlignment="1">
      <alignment horizontal="right" vertical="center" indent="1"/>
    </xf>
    <xf numFmtId="196" fontId="74" fillId="0" borderId="14" xfId="2" applyNumberFormat="1" applyFont="1" applyFill="1" applyBorder="1" applyAlignment="1">
      <alignment horizontal="right" vertical="center" indent="1"/>
    </xf>
    <xf numFmtId="196" fontId="74" fillId="0" borderId="13" xfId="2" applyNumberFormat="1" applyFont="1" applyFill="1" applyBorder="1" applyAlignment="1">
      <alignment horizontal="right" vertical="center" indent="1"/>
    </xf>
    <xf numFmtId="196" fontId="74" fillId="0" borderId="0" xfId="2" applyNumberFormat="1" applyFont="1" applyBorder="1" applyAlignment="1">
      <alignment horizontal="center" vertical="center"/>
    </xf>
    <xf numFmtId="0" fontId="16" fillId="0" borderId="39" xfId="2" applyFont="1" applyBorder="1" applyAlignment="1">
      <alignment vertical="center"/>
    </xf>
    <xf numFmtId="196" fontId="74" fillId="0" borderId="20" xfId="2" applyNumberFormat="1" applyFont="1" applyBorder="1" applyAlignment="1">
      <alignment horizontal="right" vertical="center" indent="1"/>
    </xf>
    <xf numFmtId="196" fontId="74" fillId="0" borderId="20" xfId="2" applyNumberFormat="1" applyFont="1" applyFill="1" applyBorder="1" applyAlignment="1">
      <alignment horizontal="right" vertical="center" indent="1"/>
    </xf>
    <xf numFmtId="196" fontId="74" fillId="0" borderId="32" xfId="2" applyNumberFormat="1" applyFont="1" applyFill="1" applyBorder="1" applyAlignment="1">
      <alignment horizontal="right" vertical="center" indent="1"/>
    </xf>
    <xf numFmtId="196" fontId="74" fillId="0" borderId="24" xfId="2" applyNumberFormat="1" applyFont="1" applyFill="1" applyBorder="1" applyAlignment="1">
      <alignment horizontal="right" vertical="center" indent="1"/>
    </xf>
    <xf numFmtId="196" fontId="74" fillId="0" borderId="36" xfId="2" applyNumberFormat="1" applyFont="1" applyFill="1" applyBorder="1" applyAlignment="1">
      <alignment horizontal="right" vertical="center" indent="1"/>
    </xf>
    <xf numFmtId="0" fontId="73" fillId="0" borderId="39" xfId="2" applyFont="1" applyBorder="1" applyAlignment="1">
      <alignment vertical="center"/>
    </xf>
    <xf numFmtId="196" fontId="134" fillId="0" borderId="20" xfId="2" applyNumberFormat="1" applyFont="1" applyFill="1" applyBorder="1" applyAlignment="1">
      <alignment horizontal="right" vertical="center" indent="1"/>
    </xf>
    <xf numFmtId="196" fontId="134" fillId="0" borderId="32" xfId="2" applyNumberFormat="1" applyFont="1" applyFill="1" applyBorder="1" applyAlignment="1">
      <alignment horizontal="right" vertical="center" indent="1"/>
    </xf>
    <xf numFmtId="196" fontId="134" fillId="0" borderId="24" xfId="2" applyNumberFormat="1" applyFont="1" applyFill="1" applyBorder="1" applyAlignment="1">
      <alignment horizontal="right" vertical="center" indent="1"/>
    </xf>
    <xf numFmtId="196" fontId="134" fillId="0" borderId="36" xfId="2" applyNumberFormat="1" applyFont="1" applyFill="1" applyBorder="1" applyAlignment="1">
      <alignment horizontal="right" vertical="center" indent="1"/>
    </xf>
    <xf numFmtId="196" fontId="74" fillId="0" borderId="0" xfId="2" applyNumberFormat="1" applyFont="1" applyBorder="1" applyAlignment="1">
      <alignment horizontal="left" vertical="center"/>
    </xf>
    <xf numFmtId="0" fontId="73" fillId="0" borderId="9" xfId="2" applyFont="1" applyBorder="1" applyAlignment="1">
      <alignment vertical="center"/>
    </xf>
    <xf numFmtId="196" fontId="76" fillId="0" borderId="8" xfId="2" applyNumberFormat="1" applyFont="1" applyFill="1" applyBorder="1" applyAlignment="1">
      <alignment horizontal="right" vertical="center" indent="1"/>
    </xf>
    <xf numFmtId="196" fontId="134" fillId="0" borderId="7" xfId="2" applyNumberFormat="1" applyFont="1" applyFill="1" applyBorder="1" applyAlignment="1">
      <alignment horizontal="right" vertical="center" indent="1"/>
    </xf>
    <xf numFmtId="196" fontId="76" fillId="0" borderId="16" xfId="2" applyNumberFormat="1" applyFont="1" applyFill="1" applyBorder="1" applyAlignment="1">
      <alignment horizontal="right" vertical="center" indent="1"/>
    </xf>
    <xf numFmtId="196" fontId="134" fillId="0" borderId="15" xfId="2" applyNumberFormat="1" applyFont="1" applyFill="1" applyBorder="1" applyAlignment="1">
      <alignment horizontal="right" vertical="center" indent="1"/>
    </xf>
    <xf numFmtId="0" fontId="16" fillId="0" borderId="0" xfId="2" applyFont="1" applyBorder="1" applyAlignment="1">
      <alignment vertical="center"/>
    </xf>
    <xf numFmtId="196" fontId="18" fillId="0" borderId="0" xfId="2" applyNumberFormat="1" applyFont="1"/>
    <xf numFmtId="0" fontId="20" fillId="0" borderId="0" xfId="0" applyFont="1" applyBorder="1" applyAlignment="1">
      <alignment horizontal="centerContinuous"/>
    </xf>
    <xf numFmtId="0" fontId="89" fillId="0" borderId="0" xfId="0" applyFont="1" applyBorder="1" applyAlignment="1">
      <alignment horizontal="centerContinuous" vertical="center"/>
    </xf>
    <xf numFmtId="0" fontId="135" fillId="0" borderId="0" xfId="0" applyFont="1"/>
    <xf numFmtId="0" fontId="16" fillId="0" borderId="2" xfId="0" applyNumberFormat="1" applyFont="1" applyBorder="1" applyAlignment="1">
      <alignment horizontal="center" vertical="center" wrapText="1"/>
    </xf>
    <xf numFmtId="0" fontId="16" fillId="0" borderId="69" xfId="0" applyFont="1" applyBorder="1" applyAlignment="1">
      <alignment horizontal="centerContinuous" vertical="center" wrapText="1"/>
    </xf>
    <xf numFmtId="0" fontId="16" fillId="0" borderId="69" xfId="0" applyFont="1" applyBorder="1" applyAlignment="1">
      <alignment horizontal="centerContinuous" vertical="center"/>
    </xf>
    <xf numFmtId="0" fontId="16" fillId="0" borderId="70" xfId="0" applyFont="1" applyBorder="1" applyAlignment="1">
      <alignment horizontal="centerContinuous" vertical="center" wrapText="1"/>
    </xf>
    <xf numFmtId="0" fontId="16" fillId="0" borderId="70" xfId="0" applyFont="1" applyBorder="1" applyAlignment="1">
      <alignment horizontal="centerContinuous" vertical="center"/>
    </xf>
    <xf numFmtId="0" fontId="16" fillId="0" borderId="71" xfId="0" applyFont="1" applyBorder="1" applyAlignment="1">
      <alignment horizontal="centerContinuous" vertical="center"/>
    </xf>
    <xf numFmtId="165" fontId="37" fillId="0" borderId="0" xfId="0" applyNumberFormat="1" applyFont="1"/>
    <xf numFmtId="0" fontId="16" fillId="0" borderId="4" xfId="0" applyNumberFormat="1" applyFont="1" applyBorder="1" applyAlignment="1">
      <alignment vertical="center" wrapText="1"/>
    </xf>
    <xf numFmtId="0" fontId="16" fillId="0" borderId="3" xfId="0" applyNumberFormat="1" applyFont="1" applyBorder="1" applyAlignment="1">
      <alignment vertical="center" wrapText="1"/>
    </xf>
    <xf numFmtId="0" fontId="16" fillId="0" borderId="76" xfId="0" applyFont="1" applyBorder="1" applyAlignment="1">
      <alignment vertical="center" wrapText="1"/>
    </xf>
    <xf numFmtId="0" fontId="16" fillId="0" borderId="73" xfId="0" applyFont="1" applyBorder="1" applyAlignment="1">
      <alignment horizontal="center" vertical="center" wrapText="1"/>
    </xf>
    <xf numFmtId="0" fontId="16" fillId="0" borderId="77" xfId="0" applyFont="1" applyBorder="1" applyAlignment="1">
      <alignment vertical="center" wrapText="1"/>
    </xf>
    <xf numFmtId="0" fontId="16" fillId="0" borderId="75" xfId="0" applyFont="1" applyBorder="1" applyAlignment="1">
      <alignment horizontal="center" vertical="center" wrapText="1"/>
    </xf>
    <xf numFmtId="0" fontId="70" fillId="0" borderId="78" xfId="0" applyNumberFormat="1" applyFont="1" applyBorder="1" applyAlignment="1">
      <alignment horizontal="centerContinuous" vertical="center"/>
    </xf>
    <xf numFmtId="0" fontId="19" fillId="0" borderId="78" xfId="0" applyNumberFormat="1" applyFont="1" applyBorder="1" applyAlignment="1">
      <alignment horizontal="centerContinuous" vertical="center"/>
    </xf>
    <xf numFmtId="0" fontId="19" fillId="0" borderId="4" xfId="0" applyNumberFormat="1" applyFont="1" applyBorder="1" applyAlignment="1">
      <alignment horizontal="centerContinuous" vertical="center"/>
    </xf>
    <xf numFmtId="0" fontId="16" fillId="0" borderId="79" xfId="0" applyNumberFormat="1" applyFont="1" applyBorder="1" applyAlignment="1">
      <alignment vertical="center"/>
    </xf>
    <xf numFmtId="165" fontId="16" fillId="0" borderId="80" xfId="0" applyNumberFormat="1" applyFont="1" applyBorder="1" applyAlignment="1">
      <alignment horizontal="left" vertical="center" indent="1"/>
    </xf>
    <xf numFmtId="165" fontId="16" fillId="0" borderId="0" xfId="0" applyNumberFormat="1" applyFont="1" applyBorder="1" applyAlignment="1">
      <alignment horizontal="left" vertical="center" indent="1"/>
    </xf>
    <xf numFmtId="165" fontId="74" fillId="0" borderId="80" xfId="0" applyNumberFormat="1" applyFont="1" applyBorder="1" applyAlignment="1">
      <alignment horizontal="left" vertical="center" indent="1"/>
    </xf>
    <xf numFmtId="165" fontId="74" fillId="0" borderId="0" xfId="0" applyNumberFormat="1" applyFont="1" applyBorder="1" applyAlignment="1">
      <alignment horizontal="left" vertical="center" indent="1"/>
    </xf>
    <xf numFmtId="165" fontId="74" fillId="0" borderId="13" xfId="0" applyNumberFormat="1" applyFont="1" applyBorder="1" applyAlignment="1">
      <alignment horizontal="left" vertical="center" indent="1"/>
    </xf>
    <xf numFmtId="0" fontId="16" fillId="0" borderId="79" xfId="0" applyNumberFormat="1" applyFont="1" applyFill="1" applyBorder="1" applyAlignment="1">
      <alignment vertical="center"/>
    </xf>
    <xf numFmtId="165" fontId="16" fillId="0" borderId="80" xfId="0" applyNumberFormat="1" applyFont="1" applyFill="1" applyBorder="1" applyAlignment="1">
      <alignment horizontal="left" vertical="center" indent="1"/>
    </xf>
    <xf numFmtId="165" fontId="16" fillId="0" borderId="0" xfId="0" applyNumberFormat="1" applyFont="1" applyFill="1" applyBorder="1" applyAlignment="1">
      <alignment horizontal="left" vertical="center" indent="1"/>
    </xf>
    <xf numFmtId="165" fontId="74" fillId="0" borderId="80" xfId="0" applyNumberFormat="1" applyFont="1" applyFill="1" applyBorder="1" applyAlignment="1">
      <alignment horizontal="left" vertical="center" indent="1"/>
    </xf>
    <xf numFmtId="165" fontId="74" fillId="0" borderId="81" xfId="0" applyNumberFormat="1" applyFont="1" applyFill="1" applyBorder="1" applyAlignment="1">
      <alignment horizontal="left" vertical="center" indent="1"/>
    </xf>
    <xf numFmtId="165" fontId="74" fillId="0" borderId="13" xfId="0" applyNumberFormat="1" applyFont="1" applyFill="1" applyBorder="1" applyAlignment="1">
      <alignment horizontal="left" vertical="center" indent="1"/>
    </xf>
    <xf numFmtId="0" fontId="16" fillId="0" borderId="0" xfId="0" applyFont="1"/>
    <xf numFmtId="165" fontId="74" fillId="0" borderId="0" xfId="0" applyNumberFormat="1" applyFont="1" applyFill="1" applyBorder="1" applyAlignment="1">
      <alignment horizontal="left" vertical="center" indent="1"/>
    </xf>
    <xf numFmtId="0" fontId="19" fillId="0" borderId="0" xfId="0" applyNumberFormat="1" applyFont="1" applyBorder="1" applyAlignment="1">
      <alignment horizontal="centerContinuous" vertical="center"/>
    </xf>
    <xf numFmtId="0" fontId="19" fillId="0" borderId="13" xfId="0" applyNumberFormat="1" applyFont="1" applyBorder="1" applyAlignment="1">
      <alignment horizontal="centerContinuous" vertical="center"/>
    </xf>
    <xf numFmtId="0" fontId="16" fillId="0" borderId="82" xfId="0" applyNumberFormat="1" applyFont="1" applyFill="1" applyBorder="1" applyAlignment="1">
      <alignment vertical="center"/>
    </xf>
    <xf numFmtId="165" fontId="16" fillId="0" borderId="83" xfId="0" applyNumberFormat="1" applyFont="1" applyFill="1" applyBorder="1" applyAlignment="1">
      <alignment horizontal="left" vertical="center" indent="1"/>
    </xf>
    <xf numFmtId="165" fontId="16" fillId="0" borderId="8" xfId="0" applyNumberFormat="1" applyFont="1" applyFill="1" applyBorder="1" applyAlignment="1">
      <alignment horizontal="left" vertical="center" indent="1"/>
    </xf>
    <xf numFmtId="165" fontId="74" fillId="0" borderId="83" xfId="0" applyNumberFormat="1" applyFont="1" applyFill="1" applyBorder="1" applyAlignment="1">
      <alignment horizontal="left" vertical="center" indent="1"/>
    </xf>
    <xf numFmtId="165" fontId="74" fillId="0" borderId="84" xfId="0" applyNumberFormat="1" applyFont="1" applyFill="1" applyBorder="1" applyAlignment="1">
      <alignment horizontal="left" vertical="center" indent="1"/>
    </xf>
    <xf numFmtId="165" fontId="74" fillId="0" borderId="8" xfId="0" applyNumberFormat="1" applyFont="1" applyFill="1" applyBorder="1" applyAlignment="1">
      <alignment horizontal="left" vertical="center" indent="1"/>
    </xf>
    <xf numFmtId="165" fontId="74" fillId="0" borderId="15" xfId="0" applyNumberFormat="1" applyFont="1" applyFill="1" applyBorder="1" applyAlignment="1">
      <alignment horizontal="left" vertical="center" indent="1"/>
    </xf>
    <xf numFmtId="0" fontId="37" fillId="0" borderId="14" xfId="0" applyFont="1" applyFill="1" applyBorder="1"/>
    <xf numFmtId="0" fontId="37" fillId="0" borderId="0" xfId="0" applyFont="1" applyBorder="1"/>
    <xf numFmtId="0" fontId="16" fillId="0" borderId="0" xfId="0" applyFont="1" applyBorder="1" applyAlignment="1">
      <alignment vertical="center"/>
    </xf>
    <xf numFmtId="0" fontId="16" fillId="0" borderId="0" xfId="0" applyFont="1" applyFill="1" applyBorder="1" applyAlignment="1">
      <alignment horizontal="left"/>
    </xf>
    <xf numFmtId="0" fontId="16" fillId="0" borderId="51" xfId="2" applyFont="1" applyBorder="1" applyAlignment="1">
      <alignment horizontal="centerContinuous" vertical="center" wrapText="1"/>
    </xf>
    <xf numFmtId="0" fontId="16" fillId="0" borderId="19" xfId="2" applyFont="1" applyBorder="1" applyAlignment="1">
      <alignment horizontal="centerContinuous" vertical="center" wrapText="1"/>
    </xf>
    <xf numFmtId="0" fontId="18" fillId="0" borderId="19" xfId="2" applyFont="1" applyBorder="1" applyAlignment="1">
      <alignment horizontal="centerContinuous" vertical="center" wrapText="1"/>
    </xf>
    <xf numFmtId="0" fontId="16" fillId="0" borderId="29" xfId="2" applyFont="1" applyBorder="1" applyAlignment="1">
      <alignment horizontal="centerContinuous" vertical="center" wrapText="1"/>
    </xf>
    <xf numFmtId="0" fontId="16" fillId="0" borderId="0" xfId="2" applyFont="1" applyBorder="1" applyAlignment="1">
      <alignment horizontal="centerContinuous" vertical="center"/>
    </xf>
    <xf numFmtId="0" fontId="16" fillId="0" borderId="13" xfId="2" applyFont="1" applyBorder="1" applyAlignment="1">
      <alignment horizontal="centerContinuous" vertical="center"/>
    </xf>
    <xf numFmtId="0" fontId="72" fillId="0" borderId="0" xfId="2" applyFont="1" applyBorder="1" applyAlignment="1">
      <alignment horizontal="centerContinuous"/>
    </xf>
    <xf numFmtId="166" fontId="18" fillId="0" borderId="0" xfId="2" applyNumberFormat="1" applyFont="1"/>
    <xf numFmtId="165" fontId="16" fillId="0" borderId="0" xfId="2" applyNumberFormat="1" applyFont="1" applyBorder="1" applyAlignment="1">
      <alignment horizontal="center" vertical="center"/>
    </xf>
    <xf numFmtId="165" fontId="16" fillId="0" borderId="13" xfId="2" applyNumberFormat="1" applyFont="1" applyBorder="1" applyAlignment="1">
      <alignment horizontal="center" vertical="center"/>
    </xf>
    <xf numFmtId="165" fontId="16" fillId="0" borderId="0" xfId="2" applyNumberFormat="1" applyFont="1" applyBorder="1" applyAlignment="1">
      <alignment vertical="center"/>
    </xf>
    <xf numFmtId="165" fontId="16" fillId="0" borderId="13" xfId="2" applyNumberFormat="1" applyFont="1" applyBorder="1" applyAlignment="1">
      <alignment vertical="center"/>
    </xf>
    <xf numFmtId="0" fontId="16" fillId="0" borderId="30" xfId="2" applyFont="1" applyFill="1" applyBorder="1" applyAlignment="1">
      <alignment vertical="center"/>
    </xf>
    <xf numFmtId="165" fontId="18" fillId="0" borderId="0" xfId="2" applyNumberFormat="1" applyFont="1" applyFill="1"/>
    <xf numFmtId="0" fontId="16" fillId="0" borderId="11" xfId="2" applyFont="1" applyBorder="1" applyAlignment="1">
      <alignment horizontal="centerContinuous" vertical="center"/>
    </xf>
    <xf numFmtId="0" fontId="16" fillId="0" borderId="14" xfId="2" applyFont="1" applyBorder="1" applyAlignment="1">
      <alignment horizontal="centerContinuous" vertical="center"/>
    </xf>
    <xf numFmtId="0" fontId="18" fillId="0" borderId="0" xfId="2" applyFont="1" applyBorder="1"/>
    <xf numFmtId="0" fontId="18" fillId="0" borderId="8" xfId="2" applyFont="1" applyFill="1" applyBorder="1"/>
    <xf numFmtId="0" fontId="16" fillId="0" borderId="8" xfId="2" applyFont="1" applyFill="1" applyBorder="1" applyAlignment="1">
      <alignment horizontal="centerContinuous" vertical="center"/>
    </xf>
    <xf numFmtId="0" fontId="16" fillId="0" borderId="0" xfId="2" applyFont="1" applyAlignment="1">
      <alignment horizontal="right" vertical="top"/>
    </xf>
    <xf numFmtId="165" fontId="132" fillId="0" borderId="0" xfId="2" applyNumberFormat="1" applyFont="1" applyBorder="1" applyAlignment="1">
      <alignment horizontal="center" vertical="center"/>
    </xf>
    <xf numFmtId="165" fontId="19" fillId="0" borderId="0" xfId="2" applyNumberFormat="1" applyFont="1"/>
    <xf numFmtId="0" fontId="90" fillId="0" borderId="0" xfId="8" applyFont="1" applyBorder="1" applyAlignment="1">
      <alignment horizontal="centerContinuous"/>
    </xf>
    <xf numFmtId="176" fontId="74" fillId="0" borderId="38" xfId="13" applyNumberFormat="1" applyFont="1" applyFill="1" applyBorder="1" applyAlignment="1">
      <alignment horizontal="center" vertical="center"/>
    </xf>
    <xf numFmtId="167" fontId="16" fillId="0" borderId="41" xfId="13" applyNumberFormat="1" applyFont="1" applyFill="1" applyBorder="1" applyAlignment="1">
      <alignment horizontal="right" vertical="center" indent="1"/>
    </xf>
    <xf numFmtId="167" fontId="16" fillId="0" borderId="41" xfId="13" applyNumberFormat="1" applyFont="1" applyFill="1" applyBorder="1" applyAlignment="1">
      <alignment horizontal="right" vertical="center"/>
    </xf>
    <xf numFmtId="187" fontId="74" fillId="0" borderId="38" xfId="13" applyNumberFormat="1" applyFont="1" applyFill="1" applyBorder="1" applyAlignment="1">
      <alignment horizontal="center" vertical="center"/>
    </xf>
    <xf numFmtId="187" fontId="74" fillId="0" borderId="41" xfId="13" applyNumberFormat="1" applyFont="1" applyFill="1" applyBorder="1" applyAlignment="1">
      <alignment horizontal="center" vertical="center"/>
    </xf>
    <xf numFmtId="174" fontId="74" fillId="0" borderId="38" xfId="13" applyNumberFormat="1" applyFont="1" applyFill="1" applyBorder="1" applyAlignment="1">
      <alignment horizontal="center" vertical="center"/>
    </xf>
    <xf numFmtId="0" fontId="16" fillId="0" borderId="14" xfId="13" applyNumberFormat="1" applyFont="1" applyBorder="1" applyAlignment="1">
      <alignment horizontal="centerContinuous" vertical="center" wrapText="1"/>
    </xf>
    <xf numFmtId="0" fontId="16" fillId="0" borderId="0" xfId="13" applyNumberFormat="1" applyFont="1" applyBorder="1" applyAlignment="1">
      <alignment horizontal="centerContinuous" vertical="center" wrapText="1"/>
    </xf>
    <xf numFmtId="0" fontId="16" fillId="0" borderId="32" xfId="13" applyNumberFormat="1" applyFont="1" applyBorder="1" applyAlignment="1">
      <alignment horizontal="centerContinuous" vertical="center" wrapText="1"/>
    </xf>
    <xf numFmtId="0" fontId="16" fillId="0" borderId="64" xfId="13" applyNumberFormat="1" applyFont="1" applyFill="1" applyBorder="1" applyAlignment="1" applyProtection="1">
      <alignment horizontal="center" vertical="center"/>
    </xf>
    <xf numFmtId="0" fontId="66" fillId="0" borderId="25" xfId="13" applyFont="1" applyBorder="1" applyAlignment="1">
      <alignment vertical="center" wrapText="1"/>
    </xf>
    <xf numFmtId="0" fontId="16" fillId="0" borderId="18" xfId="13" applyNumberFormat="1" applyFont="1" applyFill="1" applyBorder="1" applyAlignment="1" applyProtection="1">
      <alignment horizontal="center" vertical="center"/>
    </xf>
    <xf numFmtId="0" fontId="16" fillId="0" borderId="30" xfId="13" applyNumberFormat="1" applyFont="1" applyFill="1" applyBorder="1" applyAlignment="1" applyProtection="1">
      <alignment horizontal="centerContinuous" vertical="center"/>
    </xf>
    <xf numFmtId="0" fontId="16" fillId="0" borderId="10" xfId="13" applyNumberFormat="1" applyFont="1" applyFill="1" applyBorder="1" applyAlignment="1" applyProtection="1">
      <alignment horizontal="center" vertical="center"/>
    </xf>
    <xf numFmtId="0" fontId="16" fillId="0" borderId="26" xfId="13" applyNumberFormat="1" applyFont="1" applyFill="1" applyBorder="1" applyAlignment="1" applyProtection="1">
      <alignment vertical="center"/>
    </xf>
    <xf numFmtId="0" fontId="16" fillId="0" borderId="30" xfId="13" applyNumberFormat="1" applyFont="1" applyFill="1" applyBorder="1" applyAlignment="1" applyProtection="1">
      <alignment vertical="center"/>
    </xf>
    <xf numFmtId="49" fontId="73" fillId="0" borderId="53" xfId="13" applyNumberFormat="1" applyFont="1" applyFill="1" applyBorder="1" applyAlignment="1" applyProtection="1">
      <alignment horizontal="left" vertical="center"/>
    </xf>
    <xf numFmtId="187" fontId="74" fillId="0" borderId="40" xfId="13" applyNumberFormat="1" applyFont="1" applyFill="1" applyBorder="1" applyAlignment="1">
      <alignment horizontal="center" vertical="center"/>
    </xf>
    <xf numFmtId="49" fontId="16" fillId="0" borderId="30" xfId="13" applyNumberFormat="1" applyFont="1" applyFill="1" applyBorder="1" applyAlignment="1" applyProtection="1">
      <alignment horizontal="left" vertical="center"/>
    </xf>
    <xf numFmtId="49" fontId="16" fillId="0" borderId="12" xfId="13" applyNumberFormat="1" applyFont="1" applyFill="1" applyBorder="1" applyAlignment="1" applyProtection="1">
      <alignment horizontal="left" vertical="center"/>
    </xf>
    <xf numFmtId="49" fontId="16" fillId="0" borderId="35" xfId="13" applyNumberFormat="1" applyFont="1" applyFill="1" applyBorder="1" applyAlignment="1" applyProtection="1">
      <alignment horizontal="left" vertical="center"/>
    </xf>
    <xf numFmtId="49" fontId="73" fillId="0" borderId="35" xfId="13" applyNumberFormat="1" applyFont="1" applyFill="1" applyBorder="1" applyAlignment="1" applyProtection="1">
      <alignment horizontal="left" vertical="center"/>
    </xf>
    <xf numFmtId="49" fontId="16" fillId="0" borderId="31" xfId="13" applyNumberFormat="1" applyFont="1" applyFill="1" applyBorder="1" applyAlignment="1" applyProtection="1">
      <alignment horizontal="left" vertical="center"/>
    </xf>
    <xf numFmtId="167" fontId="16" fillId="0" borderId="8" xfId="13" applyNumberFormat="1" applyFont="1" applyFill="1" applyBorder="1" applyAlignment="1">
      <alignment horizontal="right" vertical="center" indent="1"/>
    </xf>
    <xf numFmtId="49" fontId="16" fillId="0" borderId="30" xfId="13" applyNumberFormat="1" applyFont="1" applyFill="1" applyBorder="1" applyAlignment="1" applyProtection="1">
      <alignment horizontal="left" vertical="center" wrapText="1"/>
    </xf>
    <xf numFmtId="167" fontId="16" fillId="0" borderId="14" xfId="13" applyNumberFormat="1" applyFont="1" applyFill="1" applyBorder="1" applyAlignment="1">
      <alignment horizontal="right" vertical="center" indent="1"/>
    </xf>
    <xf numFmtId="0" fontId="136" fillId="0" borderId="0" xfId="25" applyFont="1" applyFill="1" applyBorder="1" applyAlignment="1" applyProtection="1">
      <alignment horizontal="centerContinuous" vertical="center"/>
    </xf>
    <xf numFmtId="0" fontId="137" fillId="0" borderId="0" xfId="2" applyFont="1" applyFill="1" applyAlignment="1">
      <alignment horizontal="centerContinuous" vertical="center"/>
    </xf>
    <xf numFmtId="220" fontId="138" fillId="0" borderId="0" xfId="25" applyNumberFormat="1" applyFont="1" applyFill="1" applyBorder="1" applyAlignment="1" applyProtection="1">
      <alignment horizontal="centerContinuous" vertical="center"/>
    </xf>
    <xf numFmtId="0" fontId="139" fillId="0" borderId="0" xfId="25" applyFont="1" applyFill="1" applyBorder="1" applyAlignment="1" applyProtection="1">
      <alignment horizontal="centerContinuous" vertical="center"/>
    </xf>
    <xf numFmtId="0" fontId="139" fillId="0" borderId="0" xfId="25" applyFont="1" applyFill="1" applyBorder="1" applyAlignment="1">
      <alignment horizontal="centerContinuous" vertical="center"/>
    </xf>
    <xf numFmtId="0" fontId="140" fillId="0" borderId="0" xfId="2" applyFont="1" applyFill="1" applyBorder="1" applyAlignment="1">
      <alignment horizontal="centerContinuous" vertical="center" wrapText="1"/>
    </xf>
    <xf numFmtId="0" fontId="141" fillId="0" borderId="0" xfId="2" applyFont="1" applyFill="1" applyBorder="1" applyAlignment="1">
      <alignment horizontal="centerContinuous" vertical="center" wrapText="1"/>
    </xf>
    <xf numFmtId="49" fontId="142" fillId="0" borderId="0" xfId="2" applyNumberFormat="1" applyFont="1" applyFill="1" applyBorder="1" applyAlignment="1">
      <alignment horizontal="centerContinuous" vertical="center" wrapText="1"/>
    </xf>
    <xf numFmtId="0" fontId="137" fillId="0" borderId="0" xfId="2" applyFont="1" applyFill="1" applyBorder="1" applyAlignment="1">
      <alignment horizontal="centerContinuous" vertical="center"/>
    </xf>
    <xf numFmtId="49" fontId="142" fillId="0" borderId="0" xfId="2" applyNumberFormat="1" applyFont="1" applyFill="1" applyBorder="1" applyAlignment="1">
      <alignment horizontal="centerContinuous" vertical="center"/>
    </xf>
    <xf numFmtId="49" fontId="142" fillId="0" borderId="0" xfId="2" applyNumberFormat="1" applyFont="1" applyFill="1" applyBorder="1" applyAlignment="1">
      <alignment horizontal="center" vertical="center"/>
    </xf>
    <xf numFmtId="0" fontId="143" fillId="0" borderId="0" xfId="2" applyFont="1" applyFill="1" applyAlignment="1">
      <alignment horizontal="centerContinuous" vertical="center"/>
    </xf>
    <xf numFmtId="49" fontId="142" fillId="0" borderId="8" xfId="2" applyNumberFormat="1" applyFont="1" applyFill="1" applyBorder="1" applyAlignment="1">
      <alignment horizontal="centerContinuous" vertical="center"/>
    </xf>
    <xf numFmtId="0" fontId="144" fillId="0" borderId="2" xfId="2" applyFont="1" applyBorder="1" applyAlignment="1">
      <alignment horizontal="center" vertical="center"/>
    </xf>
    <xf numFmtId="0" fontId="145" fillId="0" borderId="49" xfId="25" applyFont="1" applyFill="1" applyBorder="1" applyAlignment="1">
      <alignment horizontal="center" vertical="center"/>
    </xf>
    <xf numFmtId="0" fontId="145" fillId="0" borderId="17" xfId="25" applyFont="1" applyFill="1" applyBorder="1" applyAlignment="1">
      <alignment horizontal="center" vertical="center"/>
    </xf>
    <xf numFmtId="0" fontId="145" fillId="0" borderId="6" xfId="25" applyFont="1" applyFill="1" applyBorder="1" applyAlignment="1">
      <alignment horizontal="centerContinuous" vertical="center"/>
    </xf>
    <xf numFmtId="0" fontId="145" fillId="0" borderId="86" xfId="25" applyFont="1" applyFill="1" applyBorder="1" applyAlignment="1">
      <alignment horizontal="centerContinuous" vertical="center"/>
    </xf>
    <xf numFmtId="0" fontId="144" fillId="0" borderId="4" xfId="2" applyFont="1" applyBorder="1" applyAlignment="1">
      <alignment horizontal="center" vertical="center"/>
    </xf>
    <xf numFmtId="0" fontId="138" fillId="0" borderId="87" xfId="25" applyFont="1" applyFill="1" applyBorder="1" applyAlignment="1">
      <alignment horizontal="centerContinuous" vertical="center"/>
    </xf>
    <xf numFmtId="0" fontId="138" fillId="0" borderId="55" xfId="25" applyFont="1" applyFill="1" applyBorder="1" applyAlignment="1">
      <alignment horizontal="centerContinuous" vertical="center"/>
    </xf>
    <xf numFmtId="0" fontId="138" fillId="0" borderId="52" xfId="25" applyFont="1" applyFill="1" applyBorder="1" applyAlignment="1">
      <alignment horizontal="centerContinuous" vertical="center"/>
    </xf>
    <xf numFmtId="0" fontId="138" fillId="0" borderId="3" xfId="25" applyFont="1" applyFill="1" applyBorder="1" applyAlignment="1">
      <alignment horizontal="center" vertical="center"/>
    </xf>
    <xf numFmtId="0" fontId="138" fillId="0" borderId="15" xfId="25" applyFont="1" applyFill="1" applyBorder="1" applyAlignment="1">
      <alignment horizontal="center" vertical="center"/>
    </xf>
    <xf numFmtId="0" fontId="145" fillId="0" borderId="4" xfId="2" applyFont="1" applyFill="1" applyBorder="1" applyAlignment="1">
      <alignment horizontal="left" vertical="center"/>
    </xf>
    <xf numFmtId="3" fontId="145" fillId="0" borderId="0" xfId="25" quotePrefix="1" applyNumberFormat="1" applyFont="1" applyFill="1" applyBorder="1" applyAlignment="1">
      <alignment horizontal="center" vertical="center"/>
    </xf>
    <xf numFmtId="3" fontId="145" fillId="0" borderId="0" xfId="25" applyNumberFormat="1" applyFont="1" applyFill="1" applyBorder="1" applyAlignment="1">
      <alignment horizontal="center" vertical="center"/>
    </xf>
    <xf numFmtId="3" fontId="145" fillId="0" borderId="13" xfId="25" applyNumberFormat="1" applyFont="1" applyFill="1" applyBorder="1" applyAlignment="1">
      <alignment horizontal="center" vertical="center"/>
    </xf>
    <xf numFmtId="3" fontId="19" fillId="0" borderId="30" xfId="2" applyNumberFormat="1" applyFont="1" applyBorder="1" applyAlignment="1">
      <alignment horizontal="center" vertical="center"/>
    </xf>
    <xf numFmtId="3" fontId="19" fillId="0" borderId="2" xfId="2" applyNumberFormat="1" applyFont="1" applyBorder="1" applyAlignment="1">
      <alignment horizontal="center" vertical="center"/>
    </xf>
    <xf numFmtId="3" fontId="19" fillId="0" borderId="4" xfId="2" applyNumberFormat="1" applyFont="1" applyBorder="1" applyAlignment="1">
      <alignment horizontal="center" vertical="center"/>
    </xf>
    <xf numFmtId="0" fontId="145" fillId="0" borderId="4" xfId="2" applyFont="1" applyFill="1" applyBorder="1" applyAlignment="1">
      <alignment horizontal="left" vertical="center" wrapText="1"/>
    </xf>
    <xf numFmtId="3" fontId="19" fillId="0" borderId="12" xfId="2" applyNumberFormat="1" applyFont="1" applyBorder="1" applyAlignment="1">
      <alignment horizontal="center" vertical="center"/>
    </xf>
    <xf numFmtId="0" fontId="145" fillId="0" borderId="3" xfId="2" applyFont="1" applyFill="1" applyBorder="1" applyAlignment="1">
      <alignment horizontal="left" vertical="center" wrapText="1"/>
    </xf>
    <xf numFmtId="1" fontId="145" fillId="0" borderId="9" xfId="25" quotePrefix="1" applyNumberFormat="1" applyFont="1" applyFill="1" applyBorder="1" applyAlignment="1">
      <alignment horizontal="center" vertical="center"/>
    </xf>
    <xf numFmtId="15" fontId="145" fillId="0" borderId="8" xfId="25" quotePrefix="1" applyNumberFormat="1" applyFont="1" applyFill="1" applyBorder="1" applyAlignment="1">
      <alignment horizontal="center" vertical="center"/>
    </xf>
    <xf numFmtId="3" fontId="145" fillId="0" borderId="8" xfId="25" quotePrefix="1" applyNumberFormat="1" applyFont="1" applyFill="1" applyBorder="1" applyAlignment="1">
      <alignment horizontal="center" vertical="center"/>
    </xf>
    <xf numFmtId="3" fontId="145" fillId="0" borderId="8" xfId="25" applyNumberFormat="1" applyFont="1" applyFill="1" applyBorder="1" applyAlignment="1">
      <alignment horizontal="center" vertical="center"/>
    </xf>
    <xf numFmtId="3" fontId="145" fillId="0" borderId="15" xfId="25" quotePrefix="1" applyNumberFormat="1" applyFont="1" applyFill="1" applyBorder="1" applyAlignment="1">
      <alignment horizontal="center" vertical="center"/>
    </xf>
    <xf numFmtId="3" fontId="19" fillId="0" borderId="3" xfId="2" applyNumberFormat="1" applyFont="1" applyBorder="1" applyAlignment="1">
      <alignment horizontal="center" vertical="center"/>
    </xf>
    <xf numFmtId="0" fontId="139" fillId="0" borderId="0" xfId="2" applyFont="1" applyFill="1" applyAlignment="1">
      <alignment vertical="center"/>
    </xf>
    <xf numFmtId="0" fontId="148" fillId="0" borderId="0" xfId="25" applyFont="1" applyFill="1" applyBorder="1" applyAlignment="1">
      <alignment horizontal="center" vertical="center"/>
    </xf>
    <xf numFmtId="0" fontId="137" fillId="0" borderId="0" xfId="2" applyFont="1" applyFill="1" applyAlignment="1">
      <alignment horizontal="center"/>
    </xf>
    <xf numFmtId="0" fontId="137" fillId="0" borderId="0" xfId="2" applyFont="1" applyFill="1" applyBorder="1" applyAlignment="1">
      <alignment horizontal="center"/>
    </xf>
    <xf numFmtId="0" fontId="139" fillId="0" borderId="0" xfId="2" applyFont="1" applyFill="1"/>
    <xf numFmtId="0" fontId="145" fillId="0" borderId="0" xfId="2" applyFont="1" applyFill="1"/>
    <xf numFmtId="0" fontId="137" fillId="0" borderId="0" xfId="2" applyFont="1" applyFill="1"/>
    <xf numFmtId="0" fontId="143" fillId="0" borderId="0" xfId="25" applyFont="1" applyFill="1" applyBorder="1" applyAlignment="1" applyProtection="1">
      <alignment horizontal="centerContinuous" vertical="center"/>
    </xf>
    <xf numFmtId="220" fontId="145" fillId="0" borderId="0" xfId="25" quotePrefix="1" applyNumberFormat="1" applyFont="1" applyFill="1" applyBorder="1" applyAlignment="1" applyProtection="1">
      <alignment horizontal="centerContinuous" vertical="center"/>
    </xf>
    <xf numFmtId="0" fontId="149" fillId="0" borderId="0" xfId="25" applyFont="1" applyFill="1" applyBorder="1" applyAlignment="1" applyProtection="1">
      <alignment horizontal="centerContinuous" vertical="center"/>
    </xf>
    <xf numFmtId="0" fontId="150" fillId="0" borderId="0" xfId="0" applyFont="1" applyFill="1" applyAlignment="1">
      <alignment horizontal="centerContinuous" vertical="center"/>
    </xf>
    <xf numFmtId="1" fontId="16" fillId="0" borderId="0" xfId="16" applyNumberFormat="1" applyFont="1" applyFill="1" applyAlignment="1" applyProtection="1">
      <alignment horizontal="centerContinuous" vertical="center"/>
      <protection hidden="1"/>
    </xf>
    <xf numFmtId="0" fontId="16" fillId="0" borderId="0" xfId="16" applyNumberFormat="1" applyFont="1" applyFill="1" applyAlignment="1" applyProtection="1">
      <alignment horizontal="centerContinuous" vertical="center"/>
      <protection hidden="1"/>
    </xf>
    <xf numFmtId="0" fontId="16" fillId="0" borderId="0" xfId="16" applyNumberFormat="1" applyFont="1" applyFill="1" applyBorder="1" applyProtection="1">
      <protection hidden="1"/>
    </xf>
    <xf numFmtId="0" fontId="102" fillId="0" borderId="0" xfId="16" applyNumberFormat="1" applyFont="1" applyFill="1" applyBorder="1" applyProtection="1">
      <protection hidden="1"/>
    </xf>
    <xf numFmtId="0" fontId="16" fillId="0" borderId="0" xfId="16" applyNumberFormat="1" applyFont="1" applyFill="1" applyProtection="1">
      <protection hidden="1"/>
    </xf>
    <xf numFmtId="0" fontId="92" fillId="0" borderId="0" xfId="0" applyFont="1" applyFill="1" applyAlignment="1">
      <alignment horizontal="centerContinuous" vertical="center"/>
    </xf>
    <xf numFmtId="0" fontId="151" fillId="0" borderId="0" xfId="16" applyNumberFormat="1" applyFont="1" applyFill="1" applyBorder="1" applyAlignment="1" applyProtection="1">
      <alignment vertical="top"/>
      <protection hidden="1"/>
    </xf>
    <xf numFmtId="0" fontId="116" fillId="0" borderId="0" xfId="2" applyFont="1" applyAlignment="1"/>
    <xf numFmtId="0" fontId="152" fillId="0" borderId="0" xfId="16" applyNumberFormat="1" applyFont="1" applyFill="1" applyBorder="1" applyAlignment="1" applyProtection="1">
      <alignment vertical="top"/>
      <protection hidden="1"/>
    </xf>
    <xf numFmtId="0" fontId="151" fillId="0" borderId="0" xfId="16" applyNumberFormat="1" applyFont="1" applyFill="1" applyAlignment="1" applyProtection="1">
      <alignment vertical="top"/>
      <protection hidden="1"/>
    </xf>
    <xf numFmtId="1" fontId="16" fillId="0" borderId="28" xfId="26" applyNumberFormat="1" applyFont="1" applyFill="1" applyBorder="1" applyAlignment="1" applyProtection="1">
      <alignment horizontal="centerContinuous" vertical="center" wrapText="1"/>
      <protection hidden="1"/>
    </xf>
    <xf numFmtId="1" fontId="16" fillId="0" borderId="49" xfId="26" applyNumberFormat="1" applyFont="1" applyFill="1" applyBorder="1" applyAlignment="1" applyProtection="1">
      <alignment horizontal="centerContinuous" vertical="center" wrapText="1"/>
      <protection hidden="1"/>
    </xf>
    <xf numFmtId="0" fontId="16" fillId="0" borderId="46" xfId="26" applyFont="1" applyFill="1" applyBorder="1" applyAlignment="1" applyProtection="1">
      <alignment horizontal="centerContinuous" vertical="center" wrapText="1"/>
      <protection hidden="1"/>
    </xf>
    <xf numFmtId="221" fontId="16" fillId="0" borderId="49" xfId="26" applyNumberFormat="1" applyFont="1" applyFill="1" applyBorder="1" applyAlignment="1" applyProtection="1">
      <alignment horizontal="centerContinuous" vertical="top"/>
      <protection hidden="1"/>
    </xf>
    <xf numFmtId="0" fontId="16" fillId="0" borderId="49" xfId="26" applyFont="1" applyFill="1" applyBorder="1" applyAlignment="1" applyProtection="1">
      <alignment horizontal="centerContinuous" vertical="center" wrapText="1"/>
      <protection hidden="1"/>
    </xf>
    <xf numFmtId="221" fontId="16" fillId="0" borderId="17" xfId="26" applyNumberFormat="1" applyFont="1" applyFill="1" applyBorder="1" applyAlignment="1" applyProtection="1">
      <alignment horizontal="centerContinuous" vertical="top"/>
      <protection hidden="1"/>
    </xf>
    <xf numFmtId="0" fontId="16" fillId="0" borderId="12" xfId="16" applyNumberFormat="1" applyFont="1" applyFill="1" applyBorder="1" applyProtection="1">
      <protection hidden="1"/>
    </xf>
    <xf numFmtId="0" fontId="19" fillId="0" borderId="0" xfId="16" applyNumberFormat="1" applyFont="1" applyFill="1" applyAlignment="1" applyProtection="1">
      <alignment horizontal="right"/>
      <protection hidden="1"/>
    </xf>
    <xf numFmtId="0" fontId="16" fillId="0" borderId="44" xfId="26" applyFont="1" applyFill="1" applyBorder="1" applyAlignment="1" applyProtection="1">
      <alignment horizontal="center" vertical="center"/>
      <protection locked="0"/>
    </xf>
    <xf numFmtId="0" fontId="16" fillId="0" borderId="37" xfId="16" applyNumberFormat="1" applyFont="1" applyFill="1" applyBorder="1" applyAlignment="1" applyProtection="1">
      <alignment horizontal="center" vertical="center" wrapText="1"/>
      <protection hidden="1"/>
    </xf>
    <xf numFmtId="0" fontId="16" fillId="0" borderId="41" xfId="26" applyFont="1" applyFill="1" applyBorder="1" applyAlignment="1" applyProtection="1">
      <alignment horizontal="center" vertical="center"/>
      <protection locked="0"/>
    </xf>
    <xf numFmtId="0" fontId="16" fillId="0" borderId="40" xfId="16" applyNumberFormat="1" applyFont="1" applyFill="1" applyBorder="1" applyAlignment="1" applyProtection="1">
      <alignment horizontal="center" vertical="center" wrapText="1"/>
      <protection hidden="1"/>
    </xf>
    <xf numFmtId="0" fontId="66" fillId="0" borderId="30" xfId="16" applyNumberFormat="1" applyFont="1" applyFill="1" applyBorder="1" applyAlignment="1" applyProtection="1">
      <protection hidden="1"/>
    </xf>
    <xf numFmtId="1" fontId="72" fillId="0" borderId="0" xfId="27" applyNumberFormat="1" applyFont="1" applyFill="1" applyBorder="1" applyAlignment="1" applyProtection="1">
      <alignment horizontal="centerContinuous" vertical="center"/>
      <protection hidden="1"/>
    </xf>
    <xf numFmtId="1" fontId="16" fillId="0" borderId="0" xfId="16" applyNumberFormat="1" applyFont="1" applyFill="1" applyBorder="1" applyAlignment="1" applyProtection="1">
      <alignment horizontal="centerContinuous" vertical="center"/>
      <protection hidden="1"/>
    </xf>
    <xf numFmtId="0" fontId="16" fillId="0" borderId="0" xfId="16" applyNumberFormat="1" applyFont="1" applyFill="1" applyBorder="1" applyAlignment="1" applyProtection="1">
      <alignment horizontal="centerContinuous" vertical="center"/>
      <protection hidden="1"/>
    </xf>
    <xf numFmtId="0" fontId="72" fillId="0" borderId="0" xfId="27" applyFont="1" applyFill="1" applyBorder="1" applyAlignment="1" applyProtection="1">
      <alignment horizontal="centerContinuous" vertical="center"/>
      <protection hidden="1"/>
    </xf>
    <xf numFmtId="1" fontId="72" fillId="0" borderId="23" xfId="27" applyNumberFormat="1" applyFont="1" applyFill="1" applyBorder="1" applyAlignment="1" applyProtection="1">
      <alignment horizontal="centerContinuous" vertical="center"/>
      <protection hidden="1"/>
    </xf>
    <xf numFmtId="0" fontId="72" fillId="0" borderId="13" xfId="27" applyFont="1" applyFill="1" applyBorder="1" applyAlignment="1" applyProtection="1">
      <alignment horizontal="centerContinuous" vertical="center"/>
      <protection hidden="1"/>
    </xf>
    <xf numFmtId="222" fontId="16" fillId="0" borderId="30" xfId="27" applyNumberFormat="1" applyFont="1" applyFill="1" applyBorder="1" applyAlignment="1" applyProtection="1">
      <alignment horizontal="left" vertical="center"/>
      <protection hidden="1"/>
    </xf>
    <xf numFmtId="223" fontId="16" fillId="0" borderId="0" xfId="16" applyNumberFormat="1" applyFont="1" applyFill="1" applyBorder="1" applyAlignment="1" applyProtection="1">
      <alignment vertical="center"/>
      <protection hidden="1"/>
    </xf>
    <xf numFmtId="166" fontId="74" fillId="0" borderId="13" xfId="2" applyNumberFormat="1" applyFont="1" applyFill="1" applyBorder="1" applyAlignment="1" applyProtection="1">
      <alignment horizontal="center" vertical="center"/>
      <protection hidden="1"/>
    </xf>
    <xf numFmtId="223" fontId="16" fillId="0" borderId="24" xfId="16" applyNumberFormat="1" applyFont="1" applyFill="1" applyBorder="1" applyAlignment="1" applyProtection="1">
      <alignment vertical="center"/>
      <protection hidden="1"/>
    </xf>
    <xf numFmtId="223" fontId="16" fillId="0" borderId="20" xfId="16" applyNumberFormat="1" applyFont="1" applyFill="1" applyBorder="1" applyAlignment="1" applyProtection="1">
      <alignment vertical="center"/>
      <protection hidden="1"/>
    </xf>
    <xf numFmtId="166" fontId="74" fillId="0" borderId="36" xfId="2" applyNumberFormat="1" applyFont="1" applyFill="1" applyBorder="1" applyAlignment="1" applyProtection="1">
      <alignment horizontal="center" vertical="center"/>
      <protection hidden="1"/>
    </xf>
    <xf numFmtId="222" fontId="16" fillId="0" borderId="45" xfId="27" quotePrefix="1" applyNumberFormat="1" applyFont="1" applyFill="1" applyBorder="1" applyAlignment="1" applyProtection="1">
      <alignment horizontal="left" vertical="center"/>
      <protection hidden="1"/>
    </xf>
    <xf numFmtId="223" fontId="16" fillId="0" borderId="0" xfId="16" quotePrefix="1" applyNumberFormat="1" applyFont="1" applyFill="1" applyBorder="1" applyAlignment="1" applyProtection="1">
      <alignment vertical="center"/>
      <protection hidden="1"/>
    </xf>
    <xf numFmtId="166" fontId="16" fillId="0" borderId="0" xfId="16" applyNumberFormat="1" applyFont="1" applyFill="1" applyBorder="1" applyProtection="1">
      <protection hidden="1"/>
    </xf>
    <xf numFmtId="0" fontId="66" fillId="0" borderId="30" xfId="16" applyFont="1" applyFill="1" applyBorder="1" applyAlignment="1" applyProtection="1">
      <protection hidden="1"/>
    </xf>
    <xf numFmtId="224" fontId="72" fillId="0" borderId="0" xfId="27" applyNumberFormat="1" applyFont="1" applyFill="1" applyBorder="1" applyAlignment="1" applyProtection="1">
      <alignment horizontal="centerContinuous" vertical="center"/>
      <protection hidden="1"/>
    </xf>
    <xf numFmtId="225" fontId="153" fillId="0" borderId="13" xfId="27" applyNumberFormat="1" applyFont="1" applyFill="1" applyBorder="1" applyAlignment="1" applyProtection="1">
      <alignment horizontal="centerContinuous" vertical="center"/>
      <protection hidden="1"/>
    </xf>
    <xf numFmtId="224" fontId="16" fillId="0" borderId="0" xfId="27" applyNumberFormat="1" applyFont="1" applyFill="1" applyBorder="1" applyAlignment="1" applyProtection="1">
      <alignment horizontal="centerContinuous" vertical="center"/>
      <protection hidden="1"/>
    </xf>
    <xf numFmtId="0" fontId="153" fillId="0" borderId="13" xfId="27" applyFont="1" applyFill="1" applyBorder="1" applyAlignment="1" applyProtection="1">
      <alignment horizontal="centerContinuous" vertical="center"/>
      <protection hidden="1"/>
    </xf>
    <xf numFmtId="223" fontId="16" fillId="0" borderId="22" xfId="16" quotePrefix="1" applyNumberFormat="1" applyFont="1" applyFill="1" applyBorder="1" applyAlignment="1" applyProtection="1">
      <alignment vertical="center"/>
      <protection hidden="1"/>
    </xf>
    <xf numFmtId="226" fontId="72" fillId="0" borderId="0" xfId="27" applyNumberFormat="1" applyFont="1" applyFill="1" applyBorder="1" applyAlignment="1" applyProtection="1">
      <alignment horizontal="centerContinuous" vertical="top"/>
      <protection hidden="1"/>
    </xf>
    <xf numFmtId="1" fontId="72" fillId="0" borderId="0" xfId="16" applyNumberFormat="1" applyFont="1" applyFill="1" applyBorder="1" applyAlignment="1" applyProtection="1">
      <alignment horizontal="centerContinuous"/>
      <protection hidden="1"/>
    </xf>
    <xf numFmtId="0" fontId="72" fillId="0" borderId="0" xfId="16" applyNumberFormat="1" applyFont="1" applyFill="1" applyBorder="1" applyAlignment="1" applyProtection="1">
      <alignment horizontal="centerContinuous"/>
      <protection hidden="1"/>
    </xf>
    <xf numFmtId="0" fontId="72" fillId="0" borderId="13" xfId="16" applyNumberFormat="1" applyFont="1" applyFill="1" applyBorder="1" applyAlignment="1" applyProtection="1">
      <alignment horizontal="centerContinuous"/>
      <protection hidden="1"/>
    </xf>
    <xf numFmtId="0" fontId="72" fillId="0" borderId="0" xfId="16" applyNumberFormat="1" applyFont="1" applyFill="1" applyBorder="1" applyAlignment="1" applyProtection="1">
      <alignment horizontal="centerContinuous" vertical="center"/>
      <protection hidden="1"/>
    </xf>
    <xf numFmtId="0" fontId="66" fillId="0" borderId="12" xfId="16" applyNumberFormat="1" applyFont="1" applyFill="1" applyBorder="1" applyAlignment="1" applyProtection="1">
      <protection hidden="1"/>
    </xf>
    <xf numFmtId="0" fontId="66" fillId="0" borderId="0" xfId="16" applyNumberFormat="1" applyFont="1" applyFill="1" applyBorder="1" applyAlignment="1" applyProtection="1">
      <protection hidden="1"/>
    </xf>
    <xf numFmtId="0" fontId="66" fillId="0" borderId="0" xfId="16" applyNumberFormat="1" applyFont="1" applyFill="1" applyAlignment="1" applyProtection="1">
      <protection hidden="1"/>
    </xf>
    <xf numFmtId="0" fontId="16" fillId="0" borderId="12" xfId="16" applyNumberFormat="1" applyFont="1" applyFill="1" applyBorder="1" applyAlignment="1" applyProtection="1">
      <protection hidden="1"/>
    </xf>
    <xf numFmtId="0" fontId="16" fillId="0" borderId="0" xfId="16" applyNumberFormat="1" applyFont="1" applyFill="1" applyBorder="1" applyAlignment="1" applyProtection="1">
      <protection hidden="1"/>
    </xf>
    <xf numFmtId="0" fontId="16" fillId="0" borderId="0" xfId="16" applyNumberFormat="1" applyFont="1" applyFill="1" applyAlignment="1" applyProtection="1">
      <protection hidden="1"/>
    </xf>
    <xf numFmtId="227" fontId="153" fillId="0" borderId="13" xfId="16" applyNumberFormat="1" applyFont="1" applyFill="1" applyBorder="1" applyAlignment="1" applyProtection="1">
      <alignment horizontal="centerContinuous"/>
      <protection hidden="1"/>
    </xf>
    <xf numFmtId="0" fontId="16" fillId="0" borderId="0" xfId="16" applyNumberFormat="1" applyFont="1" applyFill="1" applyBorder="1" applyAlignment="1" applyProtection="1">
      <alignment vertical="top"/>
      <protection hidden="1"/>
    </xf>
    <xf numFmtId="222" fontId="16" fillId="0" borderId="56" xfId="27" quotePrefix="1" applyNumberFormat="1" applyFont="1" applyFill="1" applyBorder="1" applyAlignment="1" applyProtection="1">
      <alignment horizontal="left" vertical="center"/>
      <protection hidden="1"/>
    </xf>
    <xf numFmtId="223" fontId="16" fillId="0" borderId="8" xfId="16" quotePrefix="1" applyNumberFormat="1" applyFont="1" applyFill="1" applyBorder="1" applyAlignment="1" applyProtection="1">
      <alignment vertical="center"/>
      <protection hidden="1"/>
    </xf>
    <xf numFmtId="223" fontId="16" fillId="0" borderId="55" xfId="16" quotePrefix="1" applyNumberFormat="1" applyFont="1" applyFill="1" applyBorder="1" applyAlignment="1" applyProtection="1">
      <alignment vertical="center"/>
      <protection hidden="1"/>
    </xf>
    <xf numFmtId="166" fontId="74" fillId="0" borderId="15" xfId="2" applyNumberFormat="1" applyFont="1" applyFill="1" applyBorder="1" applyAlignment="1" applyProtection="1">
      <alignment horizontal="center" vertical="center"/>
      <protection hidden="1"/>
    </xf>
    <xf numFmtId="1" fontId="16" fillId="0" borderId="0" xfId="16" applyNumberFormat="1" applyFont="1" applyFill="1" applyProtection="1">
      <protection hidden="1"/>
    </xf>
    <xf numFmtId="170" fontId="16" fillId="0" borderId="0" xfId="16" applyNumberFormat="1" applyFont="1" applyFill="1" applyProtection="1">
      <protection hidden="1"/>
    </xf>
    <xf numFmtId="0" fontId="16" fillId="0" borderId="0" xfId="16" quotePrefix="1" applyNumberFormat="1" applyFont="1" applyFill="1" applyAlignment="1" applyProtection="1">
      <alignment horizontal="left"/>
      <protection hidden="1"/>
    </xf>
    <xf numFmtId="228" fontId="16" fillId="0" borderId="0" xfId="16" applyNumberFormat="1" applyFont="1" applyFill="1" applyProtection="1">
      <protection hidden="1"/>
    </xf>
    <xf numFmtId="226" fontId="16" fillId="0" borderId="0" xfId="16" applyNumberFormat="1" applyFont="1" applyFill="1" applyProtection="1">
      <protection hidden="1"/>
    </xf>
    <xf numFmtId="0" fontId="20" fillId="0" borderId="0" xfId="28" applyFont="1" applyAlignment="1">
      <alignment horizontal="centerContinuous" vertical="center"/>
    </xf>
    <xf numFmtId="0" fontId="18" fillId="0" borderId="0" xfId="28" applyFont="1" applyAlignment="1">
      <alignment horizontal="centerContinuous" vertical="center"/>
    </xf>
    <xf numFmtId="0" fontId="18" fillId="0" borderId="0" xfId="28" applyFont="1" applyAlignment="1">
      <alignment vertical="center"/>
    </xf>
    <xf numFmtId="0" fontId="19" fillId="0" borderId="0" xfId="9" applyFont="1" applyBorder="1" applyAlignment="1">
      <alignment horizontal="centerContinuous"/>
    </xf>
    <xf numFmtId="0" fontId="19" fillId="0" borderId="0" xfId="28" applyFont="1" applyBorder="1" applyAlignment="1">
      <alignment horizontal="centerContinuous" vertical="center"/>
    </xf>
    <xf numFmtId="0" fontId="19" fillId="0" borderId="0" xfId="28" applyFont="1" applyBorder="1" applyAlignment="1">
      <alignment horizontal="right" vertical="center"/>
    </xf>
    <xf numFmtId="0" fontId="19" fillId="0" borderId="0" xfId="28" applyFont="1" applyAlignment="1">
      <alignment vertical="center"/>
    </xf>
    <xf numFmtId="0" fontId="16" fillId="0" borderId="88" xfId="28" applyFont="1" applyBorder="1" applyAlignment="1">
      <alignment horizontal="centerContinuous" vertical="center" wrapText="1"/>
    </xf>
    <xf numFmtId="0" fontId="16" fillId="0" borderId="49" xfId="28" applyFont="1" applyBorder="1" applyAlignment="1">
      <alignment horizontal="centerContinuous" vertical="center" wrapText="1"/>
    </xf>
    <xf numFmtId="0" fontId="16" fillId="0" borderId="46" xfId="28" applyFont="1" applyBorder="1" applyAlignment="1">
      <alignment horizontal="centerContinuous" vertical="center" wrapText="1"/>
    </xf>
    <xf numFmtId="0" fontId="16" fillId="0" borderId="17" xfId="28" applyFont="1" applyBorder="1" applyAlignment="1">
      <alignment horizontal="centerContinuous" vertical="center" wrapText="1"/>
    </xf>
    <xf numFmtId="0" fontId="19" fillId="0" borderId="0" xfId="28" applyFont="1" applyAlignment="1">
      <alignment horizontal="right" vertical="center"/>
    </xf>
    <xf numFmtId="0" fontId="16" fillId="0" borderId="0" xfId="28" applyFont="1"/>
    <xf numFmtId="0" fontId="16" fillId="0" borderId="53" xfId="28" applyFont="1" applyBorder="1" applyAlignment="1">
      <alignment horizontal="center" vertical="center" wrapText="1"/>
    </xf>
    <xf numFmtId="0" fontId="16" fillId="0" borderId="37" xfId="28" applyFont="1" applyBorder="1" applyAlignment="1">
      <alignment horizontal="center" vertical="center" wrapText="1"/>
    </xf>
    <xf numFmtId="0" fontId="16" fillId="0" borderId="38" xfId="28" applyFont="1" applyBorder="1" applyAlignment="1">
      <alignment horizontal="center" vertical="center" wrapText="1"/>
    </xf>
    <xf numFmtId="0" fontId="16" fillId="0" borderId="41" xfId="28" applyFont="1" applyBorder="1" applyAlignment="1">
      <alignment horizontal="center" vertical="center" wrapText="1"/>
    </xf>
    <xf numFmtId="0" fontId="16" fillId="0" borderId="40" xfId="28" applyFont="1" applyBorder="1" applyAlignment="1">
      <alignment horizontal="center" vertical="center" wrapText="1"/>
    </xf>
    <xf numFmtId="229" fontId="16" fillId="0" borderId="4" xfId="28" applyNumberFormat="1" applyFont="1" applyBorder="1" applyAlignment="1">
      <alignment horizontal="left" vertical="top"/>
    </xf>
    <xf numFmtId="166" fontId="16" fillId="0" borderId="12" xfId="28" applyNumberFormat="1" applyFont="1" applyBorder="1" applyAlignment="1">
      <alignment horizontal="center" vertical="center"/>
    </xf>
    <xf numFmtId="166" fontId="16" fillId="0" borderId="0" xfId="28" applyNumberFormat="1" applyFont="1" applyBorder="1" applyAlignment="1">
      <alignment horizontal="center" vertical="center"/>
    </xf>
    <xf numFmtId="166" fontId="16" fillId="0" borderId="13" xfId="28" applyNumberFormat="1" applyFont="1" applyBorder="1" applyAlignment="1">
      <alignment horizontal="center" vertical="center"/>
    </xf>
    <xf numFmtId="0" fontId="16" fillId="0" borderId="0" xfId="28" applyFont="1" applyBorder="1" applyAlignment="1">
      <alignment horizontal="center" vertical="center"/>
    </xf>
    <xf numFmtId="0" fontId="16" fillId="0" borderId="13" xfId="28" applyFont="1" applyBorder="1" applyAlignment="1">
      <alignment horizontal="center" vertical="center"/>
    </xf>
    <xf numFmtId="0" fontId="16" fillId="0" borderId="89" xfId="28" applyFont="1" applyBorder="1" applyAlignment="1">
      <alignment vertical="center"/>
    </xf>
    <xf numFmtId="166" fontId="16" fillId="0" borderId="55" xfId="28" applyNumberFormat="1" applyFont="1" applyBorder="1" applyAlignment="1">
      <alignment horizontal="center" vertical="center"/>
    </xf>
    <xf numFmtId="166" fontId="16" fillId="0" borderId="52" xfId="28" applyNumberFormat="1" applyFont="1" applyBorder="1" applyAlignment="1">
      <alignment horizontal="center" vertical="center"/>
    </xf>
    <xf numFmtId="0" fontId="16" fillId="0" borderId="0" xfId="28" applyFont="1" applyAlignment="1">
      <alignment vertical="center"/>
    </xf>
    <xf numFmtId="0" fontId="16" fillId="0" borderId="0" xfId="28" quotePrefix="1" applyFont="1" applyAlignment="1">
      <alignment horizontal="left"/>
    </xf>
    <xf numFmtId="9" fontId="16" fillId="0" borderId="0" xfId="28" applyNumberFormat="1" applyFont="1"/>
    <xf numFmtId="166" fontId="16" fillId="0" borderId="0" xfId="28" applyNumberFormat="1" applyFont="1"/>
    <xf numFmtId="0" fontId="20" fillId="0" borderId="0" xfId="9" applyFont="1" applyBorder="1" applyAlignment="1">
      <alignment horizontal="centerContinuous" vertical="center"/>
    </xf>
    <xf numFmtId="0" fontId="16" fillId="0" borderId="0" xfId="26" applyFont="1" applyAlignment="1" applyProtection="1">
      <alignment horizontal="centerContinuous" vertical="center"/>
      <protection locked="0"/>
    </xf>
    <xf numFmtId="0" fontId="89" fillId="0" borderId="0" xfId="26" applyFont="1" applyBorder="1" applyAlignment="1" applyProtection="1">
      <alignment horizontal="centerContinuous" vertical="center"/>
      <protection locked="0"/>
    </xf>
    <xf numFmtId="0" fontId="16" fillId="0" borderId="0" xfId="26" applyFont="1" applyAlignment="1">
      <alignment horizontal="centerContinuous" vertical="center"/>
    </xf>
    <xf numFmtId="221" fontId="89" fillId="0" borderId="0" xfId="26" applyNumberFormat="1" applyFont="1" applyBorder="1" applyAlignment="1" applyProtection="1">
      <alignment horizontal="centerContinuous" vertical="center"/>
      <protection locked="0"/>
    </xf>
    <xf numFmtId="0" fontId="89" fillId="0" borderId="0" xfId="26" applyFont="1" applyBorder="1" applyAlignment="1" applyProtection="1">
      <alignment vertical="center"/>
      <protection locked="0"/>
    </xf>
    <xf numFmtId="0" fontId="90" fillId="0" borderId="0" xfId="26" applyFont="1" applyBorder="1" applyAlignment="1" applyProtection="1">
      <alignment vertical="center"/>
      <protection locked="0"/>
    </xf>
    <xf numFmtId="0" fontId="20" fillId="0" borderId="0" xfId="26" applyFont="1" applyBorder="1" applyAlignment="1" applyProtection="1">
      <alignment vertical="center"/>
      <protection locked="0"/>
    </xf>
    <xf numFmtId="0" fontId="19" fillId="0" borderId="0" xfId="9" applyFont="1" applyBorder="1" applyAlignment="1">
      <alignment horizontal="centerContinuous" vertical="center"/>
    </xf>
    <xf numFmtId="0" fontId="19" fillId="0" borderId="0" xfId="26" applyFont="1" applyBorder="1" applyAlignment="1" applyProtection="1">
      <alignment horizontal="centerContinuous" vertical="top"/>
      <protection locked="0"/>
    </xf>
    <xf numFmtId="221" fontId="19" fillId="0" borderId="0" xfId="26" applyNumberFormat="1" applyFont="1" applyBorder="1" applyAlignment="1" applyProtection="1">
      <alignment horizontal="centerContinuous" vertical="top"/>
      <protection locked="0"/>
    </xf>
    <xf numFmtId="0" fontId="19" fillId="0" borderId="0" xfId="26" applyFont="1" applyBorder="1" applyAlignment="1" applyProtection="1">
      <alignment horizontal="right" vertical="top"/>
      <protection locked="0"/>
    </xf>
    <xf numFmtId="0" fontId="19" fillId="0" borderId="0" xfId="26" applyFont="1" applyBorder="1" applyAlignment="1" applyProtection="1">
      <alignment vertical="top"/>
      <protection locked="0"/>
    </xf>
    <xf numFmtId="0" fontId="106" fillId="0" borderId="0" xfId="2" applyFont="1" applyFill="1" applyBorder="1"/>
    <xf numFmtId="0" fontId="106" fillId="0" borderId="0" xfId="2" applyFont="1" applyFill="1" applyBorder="1" applyAlignment="1"/>
    <xf numFmtId="222" fontId="19" fillId="0" borderId="8" xfId="9" applyNumberFormat="1" applyFont="1" applyBorder="1" applyAlignment="1">
      <alignment horizontal="centerContinuous" vertical="top"/>
    </xf>
    <xf numFmtId="0" fontId="19" fillId="0" borderId="8" xfId="26" applyFont="1" applyBorder="1" applyAlignment="1" applyProtection="1">
      <alignment horizontal="centerContinuous" vertical="top"/>
      <protection locked="0"/>
    </xf>
    <xf numFmtId="221" fontId="19" fillId="0" borderId="8" xfId="26" applyNumberFormat="1" applyFont="1" applyBorder="1" applyAlignment="1" applyProtection="1">
      <alignment horizontal="centerContinuous" vertical="top"/>
      <protection locked="0"/>
    </xf>
    <xf numFmtId="0" fontId="19" fillId="0" borderId="8" xfId="26" applyFont="1" applyBorder="1" applyAlignment="1" applyProtection="1">
      <alignment horizontal="right" vertical="top"/>
      <protection locked="0"/>
    </xf>
    <xf numFmtId="0" fontId="16" fillId="0" borderId="28" xfId="26" applyFont="1" applyBorder="1" applyAlignment="1" applyProtection="1">
      <alignment horizontal="centerContinuous" vertical="center" wrapText="1"/>
      <protection locked="0"/>
    </xf>
    <xf numFmtId="0" fontId="16" fillId="0" borderId="49" xfId="26" applyFont="1" applyBorder="1" applyAlignment="1" applyProtection="1">
      <alignment horizontal="centerContinuous" vertical="center" wrapText="1"/>
      <protection locked="0"/>
    </xf>
    <xf numFmtId="0" fontId="16" fillId="0" borderId="46" xfId="26" applyFont="1" applyBorder="1" applyAlignment="1" applyProtection="1">
      <alignment horizontal="centerContinuous" vertical="center" wrapText="1"/>
      <protection locked="0"/>
    </xf>
    <xf numFmtId="221" fontId="16" fillId="0" borderId="49" xfId="26" applyNumberFormat="1" applyFont="1" applyBorder="1" applyAlignment="1" applyProtection="1">
      <alignment horizontal="centerContinuous" vertical="top"/>
      <protection locked="0"/>
    </xf>
    <xf numFmtId="221" fontId="16" fillId="0" borderId="17" xfId="26" applyNumberFormat="1" applyFont="1" applyBorder="1" applyAlignment="1" applyProtection="1">
      <alignment horizontal="centerContinuous" vertical="top"/>
      <protection locked="0"/>
    </xf>
    <xf numFmtId="0" fontId="16" fillId="0" borderId="0" xfId="26" applyFont="1" applyBorder="1" applyProtection="1">
      <protection locked="0"/>
    </xf>
    <xf numFmtId="0" fontId="16" fillId="0" borderId="37" xfId="26" applyFont="1" applyBorder="1" applyAlignment="1" applyProtection="1">
      <alignment horizontal="center" vertical="center"/>
      <protection locked="0"/>
    </xf>
    <xf numFmtId="221" fontId="16" fillId="0" borderId="38" xfId="26" applyNumberFormat="1" applyFont="1" applyBorder="1" applyAlignment="1" applyProtection="1">
      <alignment horizontal="centerContinuous" vertical="center" wrapText="1"/>
      <protection locked="0"/>
    </xf>
    <xf numFmtId="221" fontId="16" fillId="0" borderId="43" xfId="26" applyNumberFormat="1" applyFont="1" applyBorder="1" applyAlignment="1" applyProtection="1">
      <alignment horizontal="centerContinuous" vertical="center" wrapText="1"/>
      <protection locked="0"/>
    </xf>
    <xf numFmtId="0" fontId="16" fillId="0" borderId="0" xfId="26" applyFont="1" applyBorder="1" applyAlignment="1" applyProtection="1">
      <alignment vertical="center"/>
      <protection locked="0"/>
    </xf>
    <xf numFmtId="0" fontId="106" fillId="0" borderId="0" xfId="16" applyNumberFormat="1" applyFont="1" applyFill="1" applyBorder="1" applyProtection="1">
      <protection hidden="1"/>
    </xf>
    <xf numFmtId="222" fontId="66" fillId="0" borderId="30" xfId="9" applyNumberFormat="1" applyFont="1" applyBorder="1" applyAlignment="1">
      <alignment vertical="center"/>
    </xf>
    <xf numFmtId="230" fontId="72" fillId="0" borderId="0" xfId="26" applyNumberFormat="1" applyFont="1" applyBorder="1" applyAlignment="1" applyProtection="1">
      <alignment horizontal="centerContinuous" vertical="center"/>
      <protection locked="0"/>
    </xf>
    <xf numFmtId="230" fontId="72" fillId="0" borderId="22" xfId="26" applyNumberFormat="1" applyFont="1" applyBorder="1" applyAlignment="1" applyProtection="1">
      <alignment horizontal="centerContinuous" vertical="center"/>
      <protection locked="0"/>
    </xf>
    <xf numFmtId="221" fontId="153" fillId="0" borderId="13" xfId="26" applyNumberFormat="1" applyFont="1" applyBorder="1" applyAlignment="1" applyProtection="1">
      <alignment horizontal="centerContinuous" vertical="center"/>
      <protection locked="0"/>
    </xf>
    <xf numFmtId="0" fontId="66" fillId="0" borderId="0" xfId="26" applyFont="1" applyBorder="1" applyAlignment="1" applyProtection="1">
      <alignment horizontal="centerContinuous" vertical="center"/>
      <protection locked="0"/>
    </xf>
    <xf numFmtId="0" fontId="66" fillId="0" borderId="22" xfId="26" applyFont="1" applyBorder="1" applyAlignment="1" applyProtection="1">
      <alignment horizontal="centerContinuous" vertical="center"/>
      <protection locked="0"/>
    </xf>
    <xf numFmtId="0" fontId="72" fillId="0" borderId="22" xfId="26" applyFont="1" applyBorder="1" applyAlignment="1" applyProtection="1">
      <alignment horizontal="centerContinuous" vertical="center"/>
      <protection locked="0"/>
    </xf>
    <xf numFmtId="0" fontId="72" fillId="0" borderId="0" xfId="26" applyFont="1" applyBorder="1" applyAlignment="1" applyProtection="1">
      <alignment horizontal="centerContinuous" vertical="center"/>
      <protection locked="0"/>
    </xf>
    <xf numFmtId="0" fontId="72" fillId="0" borderId="21" xfId="26" applyFont="1" applyBorder="1" applyAlignment="1" applyProtection="1">
      <alignment horizontal="centerContinuous" vertical="center"/>
      <protection locked="0"/>
    </xf>
    <xf numFmtId="0" fontId="66" fillId="0" borderId="0" xfId="26" applyFont="1" applyBorder="1" applyAlignment="1" applyProtection="1">
      <alignment vertical="center"/>
      <protection locked="0"/>
    </xf>
    <xf numFmtId="222" fontId="16" fillId="0" borderId="30" xfId="9" applyNumberFormat="1" applyFont="1" applyBorder="1" applyAlignment="1">
      <alignment horizontal="left"/>
    </xf>
    <xf numFmtId="166" fontId="16" fillId="0" borderId="0" xfId="26" applyNumberFormat="1" applyFont="1" applyFill="1" applyBorder="1" applyAlignment="1" applyProtection="1">
      <alignment vertical="center"/>
      <protection locked="0"/>
    </xf>
    <xf numFmtId="166" fontId="16" fillId="0" borderId="24" xfId="26" applyNumberFormat="1" applyFont="1" applyFill="1" applyBorder="1" applyAlignment="1" applyProtection="1">
      <alignment vertical="center"/>
      <protection locked="0"/>
    </xf>
    <xf numFmtId="166" fontId="16" fillId="0" borderId="20" xfId="26" applyNumberFormat="1" applyFont="1" applyBorder="1" applyProtection="1">
      <protection locked="0"/>
    </xf>
    <xf numFmtId="166" fontId="16" fillId="0" borderId="20" xfId="26" applyNumberFormat="1" applyFont="1" applyFill="1" applyBorder="1" applyAlignment="1" applyProtection="1">
      <alignment vertical="center"/>
      <protection locked="0"/>
    </xf>
    <xf numFmtId="222" fontId="16" fillId="0" borderId="45" xfId="26" quotePrefix="1" applyNumberFormat="1" applyFont="1" applyFill="1" applyBorder="1" applyAlignment="1">
      <alignment horizontal="left" vertical="center"/>
    </xf>
    <xf numFmtId="0" fontId="16" fillId="0" borderId="0" xfId="26" applyFont="1" applyFill="1" applyBorder="1" applyAlignment="1" applyProtection="1">
      <alignment vertical="center"/>
      <protection locked="0"/>
    </xf>
    <xf numFmtId="0" fontId="89" fillId="0" borderId="0" xfId="26" applyFont="1" applyFill="1" applyBorder="1" applyAlignment="1" applyProtection="1">
      <alignment vertical="center"/>
      <protection locked="0"/>
    </xf>
    <xf numFmtId="222" fontId="72" fillId="0" borderId="30" xfId="9" applyNumberFormat="1" applyFont="1" applyBorder="1" applyAlignment="1">
      <alignment vertical="center"/>
    </xf>
    <xf numFmtId="0" fontId="153" fillId="0" borderId="13" xfId="26" applyFont="1" applyBorder="1" applyAlignment="1" applyProtection="1">
      <alignment horizontal="centerContinuous" vertical="center"/>
      <protection locked="0"/>
    </xf>
    <xf numFmtId="0" fontId="72" fillId="0" borderId="0" xfId="26" applyFont="1" applyBorder="1" applyAlignment="1" applyProtection="1">
      <alignment vertical="center"/>
      <protection locked="0"/>
    </xf>
    <xf numFmtId="166" fontId="16" fillId="0" borderId="0" xfId="26" applyNumberFormat="1" applyFont="1" applyBorder="1" applyProtection="1">
      <protection locked="0"/>
    </xf>
    <xf numFmtId="3" fontId="16" fillId="0" borderId="0" xfId="26" applyNumberFormat="1" applyFont="1" applyBorder="1" applyProtection="1">
      <protection locked="0"/>
    </xf>
    <xf numFmtId="222" fontId="16" fillId="0" borderId="56" xfId="26" quotePrefix="1" applyNumberFormat="1" applyFont="1" applyFill="1" applyBorder="1" applyAlignment="1">
      <alignment horizontal="left" vertical="center"/>
    </xf>
    <xf numFmtId="3" fontId="16" fillId="0" borderId="0" xfId="26" applyNumberFormat="1" applyFont="1" applyFill="1" applyBorder="1" applyAlignment="1" applyProtection="1">
      <alignment vertical="center"/>
      <protection locked="0"/>
    </xf>
    <xf numFmtId="0" fontId="84" fillId="0" borderId="0" xfId="0" quotePrefix="1" applyFont="1"/>
    <xf numFmtId="0" fontId="16" fillId="0" borderId="0" xfId="26" applyFont="1" applyBorder="1" applyAlignment="1" applyProtection="1">
      <alignment horizontal="right"/>
      <protection locked="0"/>
    </xf>
    <xf numFmtId="221" fontId="16" fillId="0" borderId="0" xfId="26" applyNumberFormat="1" applyFont="1" applyBorder="1" applyAlignment="1" applyProtection="1">
      <alignment vertical="top"/>
      <protection locked="0"/>
    </xf>
    <xf numFmtId="0" fontId="16" fillId="0" borderId="0" xfId="9" quotePrefix="1" applyFont="1" applyFill="1" applyBorder="1" applyAlignment="1" applyProtection="1">
      <alignment horizontal="right"/>
      <protection locked="0"/>
    </xf>
    <xf numFmtId="166" fontId="16" fillId="0" borderId="0" xfId="9" quotePrefix="1" applyNumberFormat="1" applyFont="1" applyFill="1" applyBorder="1" applyAlignment="1" applyProtection="1">
      <alignment horizontal="right"/>
      <protection locked="0"/>
    </xf>
    <xf numFmtId="166" fontId="16" fillId="0" borderId="12" xfId="9" quotePrefix="1" applyNumberFormat="1" applyFont="1" applyFill="1" applyBorder="1" applyAlignment="1" applyProtection="1">
      <alignment horizontal="right"/>
      <protection locked="0"/>
    </xf>
    <xf numFmtId="0" fontId="16" fillId="0" borderId="0" xfId="9" quotePrefix="1" applyFont="1" applyFill="1" applyBorder="1" applyAlignment="1" applyProtection="1">
      <alignment horizontal="left"/>
      <protection locked="0"/>
    </xf>
    <xf numFmtId="221" fontId="18" fillId="0" borderId="0" xfId="26" applyNumberFormat="1" applyFont="1" applyBorder="1" applyAlignment="1" applyProtection="1">
      <alignment vertical="top"/>
      <protection locked="0"/>
    </xf>
    <xf numFmtId="222" fontId="18" fillId="0" borderId="0" xfId="9" applyNumberFormat="1" applyFont="1"/>
    <xf numFmtId="0" fontId="68" fillId="0" borderId="0" xfId="23" applyFont="1"/>
    <xf numFmtId="0" fontId="51" fillId="0" borderId="0" xfId="23" applyFont="1"/>
    <xf numFmtId="0" fontId="154" fillId="0" borderId="0" xfId="23" applyFont="1" applyAlignment="1">
      <alignment horizontal="centerContinuous" vertical="center" wrapText="1"/>
    </xf>
    <xf numFmtId="0" fontId="51" fillId="0" borderId="0" xfId="23" applyFont="1" applyAlignment="1">
      <alignment horizontal="centerContinuous" vertical="center"/>
    </xf>
    <xf numFmtId="0" fontId="155" fillId="0" borderId="0" xfId="23" applyFont="1" applyAlignment="1">
      <alignment horizontal="centerContinuous" vertical="center"/>
    </xf>
    <xf numFmtId="0" fontId="51" fillId="0" borderId="2" xfId="23" applyFont="1" applyBorder="1"/>
    <xf numFmtId="0" fontId="51" fillId="0" borderId="6" xfId="23" applyFont="1" applyBorder="1" applyAlignment="1">
      <alignment horizontal="centerContinuous" vertical="center"/>
    </xf>
    <xf numFmtId="0" fontId="51" fillId="0" borderId="90" xfId="23" applyFont="1" applyBorder="1" applyAlignment="1">
      <alignment horizontal="centerContinuous" vertical="center"/>
    </xf>
    <xf numFmtId="0" fontId="51" fillId="0" borderId="86" xfId="23" applyFont="1" applyBorder="1" applyAlignment="1">
      <alignment horizontal="centerContinuous" vertical="center"/>
    </xf>
    <xf numFmtId="0" fontId="51" fillId="0" borderId="4" xfId="23" applyFont="1" applyBorder="1" applyAlignment="1">
      <alignment horizontal="center" vertical="center"/>
    </xf>
    <xf numFmtId="0" fontId="51" fillId="0" borderId="2" xfId="23" applyFont="1" applyBorder="1" applyAlignment="1">
      <alignment horizontal="center" vertical="center" wrapText="1"/>
    </xf>
    <xf numFmtId="0" fontId="51" fillId="0" borderId="6" xfId="23" applyFont="1" applyBorder="1" applyAlignment="1">
      <alignment horizontal="centerContinuous" vertical="center" wrapText="1"/>
    </xf>
    <xf numFmtId="0" fontId="51" fillId="0" borderId="86" xfId="23" applyFont="1" applyBorder="1" applyAlignment="1">
      <alignment horizontal="centerContinuous" vertical="center" wrapText="1"/>
    </xf>
    <xf numFmtId="0" fontId="51" fillId="0" borderId="2" xfId="23" applyFont="1" applyBorder="1" applyAlignment="1">
      <alignment horizontal="center" vertical="center"/>
    </xf>
    <xf numFmtId="0" fontId="51" fillId="0" borderId="4" xfId="23" applyFont="1" applyFill="1" applyBorder="1" applyAlignment="1">
      <alignment horizontal="centerContinuous" vertical="center"/>
    </xf>
    <xf numFmtId="0" fontId="51" fillId="0" borderId="4" xfId="23" applyFont="1" applyFill="1" applyBorder="1" applyAlignment="1">
      <alignment horizontal="center" vertical="center" wrapText="1"/>
    </xf>
    <xf numFmtId="0" fontId="51" fillId="0" borderId="4" xfId="23" applyFont="1" applyFill="1" applyBorder="1" applyAlignment="1">
      <alignment horizontal="centerContinuous" vertical="center" wrapText="1"/>
    </xf>
    <xf numFmtId="0" fontId="51" fillId="0" borderId="4" xfId="23" applyFont="1" applyBorder="1"/>
    <xf numFmtId="0" fontId="51" fillId="0" borderId="4" xfId="23" applyFont="1" applyBorder="1" applyAlignment="1">
      <alignment vertical="center"/>
    </xf>
    <xf numFmtId="0" fontId="112" fillId="0" borderId="4" xfId="23" applyFont="1" applyBorder="1" applyAlignment="1">
      <alignment vertical="center"/>
    </xf>
    <xf numFmtId="0" fontId="51" fillId="0" borderId="2" xfId="23" applyFont="1" applyFill="1" applyBorder="1" applyAlignment="1">
      <alignment horizontal="center" vertical="center" wrapText="1"/>
    </xf>
    <xf numFmtId="0" fontId="36" fillId="0" borderId="0" xfId="23" applyFont="1" applyBorder="1"/>
    <xf numFmtId="0" fontId="102" fillId="0" borderId="0" xfId="23" applyFont="1" applyBorder="1" applyAlignment="1">
      <alignment vertical="center"/>
    </xf>
    <xf numFmtId="0" fontId="102" fillId="0" borderId="0" xfId="23" applyFont="1" applyBorder="1" applyAlignment="1">
      <alignment horizontal="center" vertical="center" wrapText="1"/>
    </xf>
    <xf numFmtId="0" fontId="102" fillId="0" borderId="0" xfId="23" applyFont="1" applyBorder="1" applyAlignment="1">
      <alignment vertical="center" wrapText="1"/>
    </xf>
    <xf numFmtId="0" fontId="102" fillId="0" borderId="0" xfId="23" applyFont="1" applyFill="1" applyBorder="1" applyAlignment="1">
      <alignment horizontal="center" vertical="center" wrapText="1"/>
    </xf>
    <xf numFmtId="0" fontId="51" fillId="0" borderId="0" xfId="23" applyNumberFormat="1" applyFont="1" applyBorder="1"/>
    <xf numFmtId="231" fontId="51" fillId="0" borderId="0" xfId="23" applyNumberFormat="1" applyFont="1" applyBorder="1" applyAlignment="1">
      <alignment horizontal="right" indent="1"/>
    </xf>
    <xf numFmtId="166" fontId="51" fillId="0" borderId="0" xfId="23" applyNumberFormat="1" applyFont="1" applyBorder="1" applyAlignment="1">
      <alignment horizontal="right" indent="1"/>
    </xf>
    <xf numFmtId="231" fontId="51" fillId="0" borderId="0" xfId="23" applyNumberFormat="1" applyFont="1" applyFill="1" applyBorder="1" applyAlignment="1">
      <alignment horizontal="right" indent="1"/>
    </xf>
    <xf numFmtId="166" fontId="51" fillId="0" borderId="0" xfId="23" applyNumberFormat="1" applyFont="1" applyFill="1" applyBorder="1" applyAlignment="1">
      <alignment horizontal="right" indent="1"/>
    </xf>
    <xf numFmtId="0" fontId="157" fillId="0" borderId="0" xfId="4" applyFont="1" applyFill="1" applyBorder="1" applyAlignment="1">
      <alignment horizontal="left" vertical="center" wrapText="1"/>
    </xf>
    <xf numFmtId="166" fontId="158" fillId="0" borderId="0" xfId="23" applyNumberFormat="1" applyFont="1" applyFill="1" applyBorder="1" applyAlignment="1">
      <alignment horizontal="right" indent="1"/>
    </xf>
    <xf numFmtId="0" fontId="51" fillId="0" borderId="2" xfId="23" applyFont="1" applyBorder="1" applyAlignment="1">
      <alignment horizontal="center"/>
    </xf>
    <xf numFmtId="0" fontId="51" fillId="0" borderId="2" xfId="23" applyFont="1" applyBorder="1" applyAlignment="1">
      <alignment wrapText="1"/>
    </xf>
    <xf numFmtId="0" fontId="51" fillId="0" borderId="2" xfId="23" applyFont="1" applyBorder="1" applyAlignment="1">
      <alignment horizontal="center" wrapText="1"/>
    </xf>
    <xf numFmtId="0" fontId="51" fillId="0" borderId="0" xfId="23" applyFont="1" applyBorder="1" applyAlignment="1">
      <alignment horizontal="centerContinuous" vertical="center"/>
    </xf>
    <xf numFmtId="20" fontId="51" fillId="0" borderId="2" xfId="23" applyNumberFormat="1" applyFont="1" applyBorder="1" applyAlignment="1">
      <alignment horizontal="center" vertical="center" wrapText="1"/>
    </xf>
    <xf numFmtId="0" fontId="36" fillId="0" borderId="0" xfId="23" applyFont="1" applyBorder="1" applyAlignment="1">
      <alignment wrapText="1"/>
    </xf>
    <xf numFmtId="0" fontId="36" fillId="0" borderId="0" xfId="23" applyFont="1" applyBorder="1" applyAlignment="1">
      <alignment horizontal="center" wrapText="1"/>
    </xf>
    <xf numFmtId="0" fontId="36" fillId="0" borderId="0" xfId="23" applyFont="1" applyBorder="1" applyAlignment="1">
      <alignment vertical="center" wrapText="1"/>
    </xf>
    <xf numFmtId="0" fontId="36" fillId="0" borderId="0" xfId="23" applyFont="1"/>
    <xf numFmtId="0" fontId="51" fillId="0" borderId="12" xfId="23" applyNumberFormat="1" applyFont="1" applyBorder="1"/>
    <xf numFmtId="0" fontId="157" fillId="0" borderId="12" xfId="4" applyFont="1" applyFill="1" applyBorder="1" applyAlignment="1">
      <alignment horizontal="left" vertical="center" wrapText="1"/>
    </xf>
    <xf numFmtId="166" fontId="158" fillId="0" borderId="0" xfId="23" quotePrefix="1" applyNumberFormat="1" applyFont="1" applyFill="1" applyBorder="1" applyAlignment="1">
      <alignment horizontal="right" indent="1"/>
    </xf>
    <xf numFmtId="0" fontId="51" fillId="0" borderId="0" xfId="23" applyNumberFormat="1" applyFont="1" applyFill="1" applyBorder="1"/>
    <xf numFmtId="0" fontId="51" fillId="0" borderId="0" xfId="23" applyFont="1" applyAlignment="1"/>
    <xf numFmtId="0" fontId="18" fillId="0" borderId="0" xfId="29" applyFont="1" applyAlignment="1">
      <alignment horizontal="centerContinuous" vertical="center"/>
    </xf>
    <xf numFmtId="0" fontId="21" fillId="0" borderId="0" xfId="29" applyFont="1"/>
    <xf numFmtId="0" fontId="89" fillId="0" borderId="0" xfId="29" applyFont="1" applyAlignment="1">
      <alignment horizontal="centerContinuous"/>
    </xf>
    <xf numFmtId="0" fontId="15" fillId="0" borderId="0" xfId="29" applyFont="1" applyAlignment="1">
      <alignment horizontal="centerContinuous"/>
    </xf>
    <xf numFmtId="0" fontId="161" fillId="0" borderId="0" xfId="29" applyFont="1" applyAlignment="1">
      <alignment horizontal="centerContinuous"/>
    </xf>
    <xf numFmtId="0" fontId="162" fillId="0" borderId="0" xfId="29" applyFont="1" applyAlignment="1">
      <alignment horizontal="left" vertical="center" readingOrder="1"/>
    </xf>
    <xf numFmtId="0" fontId="14" fillId="0" borderId="0" xfId="29" applyFont="1"/>
    <xf numFmtId="0" fontId="19" fillId="0" borderId="2" xfId="29" applyFont="1" applyFill="1" applyBorder="1" applyAlignment="1">
      <alignment horizontal="center" vertical="center" wrapText="1"/>
    </xf>
    <xf numFmtId="1" fontId="19" fillId="0" borderId="93" xfId="29" applyNumberFormat="1" applyFont="1" applyFill="1" applyBorder="1" applyAlignment="1">
      <alignment horizontal="right"/>
    </xf>
    <xf numFmtId="1" fontId="19" fillId="0" borderId="0" xfId="29" applyNumberFormat="1" applyFont="1" applyFill="1" applyBorder="1" applyAlignment="1">
      <alignment horizontal="right"/>
    </xf>
    <xf numFmtId="1" fontId="19" fillId="0" borderId="93" xfId="29" applyNumberFormat="1" applyFont="1" applyBorder="1" applyAlignment="1">
      <alignment horizontal="right"/>
    </xf>
    <xf numFmtId="1" fontId="19" fillId="0" borderId="0" xfId="29" applyNumberFormat="1" applyFont="1" applyBorder="1" applyAlignment="1">
      <alignment horizontal="right"/>
    </xf>
    <xf numFmtId="0" fontId="19" fillId="0" borderId="4" xfId="29" applyFont="1" applyBorder="1" applyAlignment="1">
      <alignment horizontal="center" vertical="center" wrapText="1"/>
    </xf>
    <xf numFmtId="0" fontId="19" fillId="0" borderId="4" xfId="29" applyFont="1" applyFill="1" applyBorder="1" applyAlignment="1">
      <alignment horizontal="center" vertical="center" wrapText="1"/>
    </xf>
    <xf numFmtId="0" fontId="14" fillId="0" borderId="0" xfId="29" applyFont="1" applyAlignment="1">
      <alignment horizontal="center"/>
    </xf>
    <xf numFmtId="0" fontId="70" fillId="0" borderId="3" xfId="29" applyFont="1" applyFill="1" applyBorder="1" applyAlignment="1">
      <alignment horizontal="center" vertical="center" wrapText="1"/>
    </xf>
    <xf numFmtId="1" fontId="70" fillId="0" borderId="93" xfId="29" applyNumberFormat="1" applyFont="1" applyFill="1" applyBorder="1" applyAlignment="1">
      <alignment horizontal="right"/>
    </xf>
    <xf numFmtId="1" fontId="70" fillId="0" borderId="0" xfId="29" applyNumberFormat="1" applyFont="1" applyBorder="1" applyAlignment="1">
      <alignment horizontal="right"/>
    </xf>
    <xf numFmtId="1" fontId="70" fillId="0" borderId="0" xfId="29" applyNumberFormat="1" applyFont="1" applyFill="1" applyBorder="1" applyAlignment="1">
      <alignment horizontal="right"/>
    </xf>
    <xf numFmtId="0" fontId="57" fillId="0" borderId="0" xfId="29" applyFont="1" applyAlignment="1">
      <alignment horizontal="left" vertical="top" readingOrder="1"/>
    </xf>
    <xf numFmtId="0" fontId="16" fillId="0" borderId="0" xfId="29" applyFont="1" applyBorder="1" applyAlignment="1">
      <alignment vertical="center"/>
    </xf>
    <xf numFmtId="0" fontId="73" fillId="0" borderId="0" xfId="29" applyFont="1" applyBorder="1" applyAlignment="1">
      <alignment vertical="top" wrapText="1"/>
    </xf>
    <xf numFmtId="0" fontId="16" fillId="0" borderId="0" xfId="29" applyFont="1" applyBorder="1"/>
    <xf numFmtId="0" fontId="14" fillId="0" borderId="0" xfId="29" applyFont="1" applyBorder="1"/>
    <xf numFmtId="0" fontId="19" fillId="0" borderId="0" xfId="29" applyFont="1" applyAlignment="1">
      <alignment horizontal="left"/>
    </xf>
    <xf numFmtId="0" fontId="16" fillId="0" borderId="0" xfId="29" applyFont="1" applyAlignment="1">
      <alignment vertical="top" wrapText="1"/>
    </xf>
    <xf numFmtId="0" fontId="17" fillId="0" borderId="0" xfId="29" applyFont="1" applyAlignment="1">
      <alignment horizontal="left" vertical="top" wrapText="1"/>
    </xf>
    <xf numFmtId="174" fontId="16" fillId="0" borderId="0" xfId="29" applyNumberFormat="1" applyFont="1" applyBorder="1" applyAlignment="1">
      <alignment horizontal="center" vertical="center" wrapText="1"/>
    </xf>
    <xf numFmtId="0" fontId="16" fillId="0" borderId="0" xfId="29" applyFont="1" applyAlignment="1">
      <alignment vertical="center" wrapText="1"/>
    </xf>
    <xf numFmtId="0" fontId="14" fillId="0" borderId="0" xfId="29" applyFont="1" applyAlignment="1">
      <alignment vertical="center" wrapText="1"/>
    </xf>
    <xf numFmtId="0" fontId="19" fillId="0" borderId="0" xfId="29" applyFont="1" applyAlignment="1">
      <alignment horizontal="left" vertical="top"/>
    </xf>
    <xf numFmtId="0" fontId="17" fillId="0" borderId="0" xfId="29" applyFont="1"/>
    <xf numFmtId="0" fontId="16" fillId="0" borderId="0" xfId="29" applyFont="1"/>
    <xf numFmtId="0" fontId="14" fillId="0" borderId="0" xfId="29" applyFont="1" applyAlignment="1">
      <alignment horizontal="right"/>
    </xf>
    <xf numFmtId="174" fontId="21" fillId="0" borderId="0" xfId="29" applyNumberFormat="1" applyFont="1" applyFill="1"/>
    <xf numFmtId="174" fontId="21" fillId="0" borderId="0" xfId="29" applyNumberFormat="1" applyFont="1" applyFill="1" applyAlignment="1">
      <alignment horizontal="center"/>
    </xf>
    <xf numFmtId="232" fontId="21" fillId="0" borderId="0" xfId="29" applyNumberFormat="1" applyFont="1"/>
    <xf numFmtId="232" fontId="21" fillId="0" borderId="0" xfId="29" applyNumberFormat="1" applyFont="1" applyFill="1"/>
    <xf numFmtId="0" fontId="21" fillId="0" borderId="0" xfId="29" applyFont="1" applyAlignment="1">
      <alignment horizontal="center"/>
    </xf>
    <xf numFmtId="0" fontId="18" fillId="0" borderId="0" xfId="29" applyFont="1" applyAlignment="1">
      <alignment horizontal="centerContinuous"/>
    </xf>
    <xf numFmtId="202" fontId="14" fillId="0" borderId="0" xfId="29" applyNumberFormat="1" applyFont="1" applyBorder="1" applyAlignment="1">
      <alignment wrapText="1"/>
    </xf>
    <xf numFmtId="0" fontId="14" fillId="0" borderId="0" xfId="29" applyFont="1" applyBorder="1" applyAlignment="1">
      <alignment wrapText="1"/>
    </xf>
    <xf numFmtId="232" fontId="19" fillId="0" borderId="0" xfId="29" applyNumberFormat="1" applyFont="1" applyBorder="1" applyAlignment="1">
      <alignment horizontal="right" vertical="center"/>
    </xf>
    <xf numFmtId="232" fontId="19" fillId="0" borderId="94" xfId="29" applyNumberFormat="1" applyFont="1" applyBorder="1" applyAlignment="1">
      <alignment horizontal="right" vertical="center"/>
    </xf>
    <xf numFmtId="232" fontId="19" fillId="0" borderId="93" xfId="29" applyNumberFormat="1" applyFont="1" applyBorder="1" applyAlignment="1">
      <alignment horizontal="right" vertical="center"/>
    </xf>
    <xf numFmtId="232" fontId="70" fillId="0" borderId="93" xfId="29" applyNumberFormat="1" applyFont="1" applyBorder="1" applyAlignment="1">
      <alignment horizontal="right" vertical="center"/>
    </xf>
    <xf numFmtId="232" fontId="70" fillId="0" borderId="0" xfId="29" applyNumberFormat="1" applyFont="1" applyBorder="1" applyAlignment="1">
      <alignment horizontal="right" vertical="center"/>
    </xf>
    <xf numFmtId="202" fontId="14" fillId="0" borderId="0" xfId="29" applyNumberFormat="1" applyFont="1" applyBorder="1" applyAlignment="1">
      <alignment horizontal="center" vertical="center" wrapText="1"/>
    </xf>
    <xf numFmtId="0" fontId="70" fillId="0" borderId="3" xfId="29" applyFont="1" applyBorder="1" applyAlignment="1">
      <alignment horizontal="center" vertical="center" wrapText="1"/>
    </xf>
    <xf numFmtId="0" fontId="19" fillId="0" borderId="0" xfId="29" applyFont="1" applyBorder="1" applyAlignment="1">
      <alignment vertical="center"/>
    </xf>
    <xf numFmtId="0" fontId="70" fillId="0" borderId="0" xfId="29" applyFont="1" applyBorder="1" applyAlignment="1">
      <alignment vertical="top" wrapText="1"/>
    </xf>
    <xf numFmtId="0" fontId="19" fillId="0" borderId="0" xfId="29" applyFont="1" applyBorder="1"/>
    <xf numFmtId="200" fontId="19" fillId="0" borderId="0" xfId="29" applyNumberFormat="1" applyFont="1" applyAlignment="1">
      <alignment vertical="top" wrapText="1"/>
    </xf>
    <xf numFmtId="0" fontId="19" fillId="0" borderId="0" xfId="29" applyFont="1" applyAlignment="1">
      <alignment vertical="center" wrapText="1"/>
    </xf>
    <xf numFmtId="0" fontId="22" fillId="0" borderId="0" xfId="29" applyFont="1"/>
    <xf numFmtId="200" fontId="14" fillId="0" borderId="0" xfId="29" applyNumberFormat="1" applyFont="1"/>
    <xf numFmtId="0" fontId="64" fillId="0" borderId="0" xfId="29" applyFont="1" applyAlignment="1">
      <alignment horizontal="centerContinuous" vertical="top"/>
    </xf>
    <xf numFmtId="0" fontId="64" fillId="0" borderId="0" xfId="29" applyFont="1" applyAlignment="1">
      <alignment horizontal="centerContinuous"/>
    </xf>
    <xf numFmtId="0" fontId="75" fillId="0" borderId="0" xfId="30" applyFont="1" applyAlignment="1">
      <alignment horizontal="centerContinuous" vertical="center"/>
    </xf>
    <xf numFmtId="0" fontId="18" fillId="0" borderId="0" xfId="30" applyFont="1" applyAlignment="1">
      <alignment horizontal="centerContinuous" vertical="center"/>
    </xf>
    <xf numFmtId="0" fontId="21" fillId="0" borderId="0" xfId="30" applyFont="1"/>
    <xf numFmtId="0" fontId="89" fillId="0" borderId="0" xfId="30" applyFont="1" applyAlignment="1">
      <alignment horizontal="centerContinuous"/>
    </xf>
    <xf numFmtId="0" fontId="15" fillId="0" borderId="0" xfId="30" applyFont="1" applyAlignment="1">
      <alignment horizontal="centerContinuous"/>
    </xf>
    <xf numFmtId="0" fontId="15" fillId="0" borderId="0" xfId="30" applyFont="1" applyFill="1" applyAlignment="1">
      <alignment horizontal="centerContinuous"/>
    </xf>
    <xf numFmtId="0" fontId="19" fillId="0" borderId="86" xfId="30" applyFont="1" applyBorder="1" applyAlignment="1">
      <alignment horizontal="centerContinuous" vertical="top" wrapText="1"/>
    </xf>
    <xf numFmtId="0" fontId="14" fillId="0" borderId="0" xfId="30" applyFont="1" applyBorder="1" applyAlignment="1">
      <alignment wrapText="1"/>
    </xf>
    <xf numFmtId="0" fontId="19" fillId="0" borderId="2" xfId="30" applyFont="1" applyFill="1" applyBorder="1" applyAlignment="1">
      <alignment horizontal="center" vertical="center" wrapText="1"/>
    </xf>
    <xf numFmtId="232" fontId="19" fillId="0" borderId="0" xfId="30" applyNumberFormat="1" applyFont="1" applyBorder="1" applyAlignment="1">
      <alignment horizontal="right" vertical="center" wrapText="1"/>
    </xf>
    <xf numFmtId="232" fontId="19" fillId="0" borderId="94" xfId="30" applyNumberFormat="1" applyFont="1" applyBorder="1" applyAlignment="1">
      <alignment horizontal="right" vertical="center" wrapText="1"/>
    </xf>
    <xf numFmtId="0" fontId="14" fillId="0" borderId="0" xfId="30" applyFont="1"/>
    <xf numFmtId="0" fontId="19" fillId="0" borderId="4" xfId="30" applyFont="1" applyBorder="1" applyAlignment="1">
      <alignment horizontal="center" vertical="center" wrapText="1"/>
    </xf>
    <xf numFmtId="232" fontId="19" fillId="0" borderId="93" xfId="30" applyNumberFormat="1" applyFont="1" applyBorder="1" applyAlignment="1">
      <alignment horizontal="right" vertical="center" wrapText="1"/>
    </xf>
    <xf numFmtId="232" fontId="70" fillId="0" borderId="0" xfId="30" applyNumberFormat="1" applyFont="1" applyBorder="1" applyAlignment="1">
      <alignment horizontal="right" vertical="center" wrapText="1"/>
    </xf>
    <xf numFmtId="0" fontId="19" fillId="0" borderId="4" xfId="30" applyFont="1" applyFill="1" applyBorder="1" applyAlignment="1">
      <alignment horizontal="center" vertical="center" wrapText="1"/>
    </xf>
    <xf numFmtId="0" fontId="14" fillId="0" borderId="0" xfId="30" applyFont="1" applyAlignment="1">
      <alignment horizontal="center"/>
    </xf>
    <xf numFmtId="232" fontId="70" fillId="0" borderId="93" xfId="30" applyNumberFormat="1" applyFont="1" applyBorder="1" applyAlignment="1">
      <alignment horizontal="right" vertical="center" wrapText="1"/>
    </xf>
    <xf numFmtId="0" fontId="70" fillId="0" borderId="3" xfId="30" applyFont="1" applyBorder="1" applyAlignment="1">
      <alignment horizontal="center" vertical="center" wrapText="1"/>
    </xf>
    <xf numFmtId="174" fontId="70" fillId="0" borderId="0" xfId="30" applyNumberFormat="1" applyFont="1" applyBorder="1" applyAlignment="1">
      <alignment horizontal="right" vertical="center" wrapText="1"/>
    </xf>
    <xf numFmtId="0" fontId="19" fillId="0" borderId="0" xfId="30" applyFont="1" applyAlignment="1">
      <alignment horizontal="left"/>
    </xf>
    <xf numFmtId="174" fontId="16" fillId="0" borderId="0" xfId="30" applyNumberFormat="1" applyFont="1" applyBorder="1" applyAlignment="1">
      <alignment vertical="center"/>
    </xf>
    <xf numFmtId="0" fontId="73" fillId="0" borderId="0" xfId="30" applyFont="1" applyBorder="1" applyAlignment="1">
      <alignment vertical="top" wrapText="1"/>
    </xf>
    <xf numFmtId="0" fontId="16" fillId="0" borderId="0" xfId="30" applyFont="1" applyBorder="1"/>
    <xf numFmtId="0" fontId="14" fillId="0" borderId="0" xfId="30" applyFont="1" applyBorder="1"/>
    <xf numFmtId="0" fontId="19" fillId="0" borderId="0" xfId="30" applyFont="1" applyAlignment="1">
      <alignment horizontal="left" vertical="top"/>
    </xf>
    <xf numFmtId="174" fontId="14" fillId="0" borderId="0" xfId="30" applyNumberFormat="1" applyFont="1" applyAlignment="1">
      <alignment vertical="top" wrapText="1"/>
    </xf>
    <xf numFmtId="0" fontId="14" fillId="0" borderId="0" xfId="30" applyFont="1" applyAlignment="1">
      <alignment vertical="center" wrapText="1"/>
    </xf>
    <xf numFmtId="0" fontId="22" fillId="0" borderId="0" xfId="30" applyFont="1"/>
    <xf numFmtId="0" fontId="14" fillId="0" borderId="0" xfId="30" applyFont="1" applyAlignment="1">
      <alignment horizontal="right"/>
    </xf>
    <xf numFmtId="174" fontId="21" fillId="0" borderId="0" xfId="30" applyNumberFormat="1" applyFont="1"/>
    <xf numFmtId="0" fontId="21" fillId="0" borderId="0" xfId="30" applyFont="1" applyAlignment="1">
      <alignment horizontal="center"/>
    </xf>
    <xf numFmtId="0" fontId="22" fillId="0" borderId="0" xfId="30" applyFont="1" applyAlignment="1">
      <alignment horizontal="left" vertical="center"/>
    </xf>
    <xf numFmtId="0" fontId="64" fillId="0" borderId="0" xfId="30" applyFont="1" applyAlignment="1">
      <alignment horizontal="centerContinuous" vertical="center"/>
    </xf>
    <xf numFmtId="0" fontId="15" fillId="0" borderId="0" xfId="30" applyFont="1"/>
    <xf numFmtId="0" fontId="161" fillId="0" borderId="0" xfId="30" applyFont="1" applyAlignment="1">
      <alignment horizontal="centerContinuous"/>
    </xf>
    <xf numFmtId="0" fontId="19" fillId="0" borderId="13" xfId="30" applyFont="1" applyBorder="1" applyAlignment="1">
      <alignment horizontal="center" vertical="center" wrapText="1"/>
    </xf>
    <xf numFmtId="0" fontId="16" fillId="0" borderId="0" xfId="30" applyFont="1" applyBorder="1" applyAlignment="1">
      <alignment wrapText="1"/>
    </xf>
    <xf numFmtId="0" fontId="19" fillId="0" borderId="13" xfId="30" applyFont="1" applyFill="1" applyBorder="1" applyAlignment="1">
      <alignment horizontal="center" vertical="center" wrapText="1"/>
    </xf>
    <xf numFmtId="232" fontId="19" fillId="0" borderId="0" xfId="31" applyNumberFormat="1" applyFont="1" applyBorder="1" applyAlignment="1">
      <alignment horizontal="right" vertical="center" wrapText="1"/>
    </xf>
    <xf numFmtId="232" fontId="19" fillId="0" borderId="13" xfId="31" applyNumberFormat="1" applyFont="1" applyBorder="1" applyAlignment="1">
      <alignment horizontal="right" vertical="center" wrapText="1"/>
    </xf>
    <xf numFmtId="0" fontId="16" fillId="0" borderId="0" xfId="30" applyFont="1"/>
    <xf numFmtId="232" fontId="70" fillId="0" borderId="13" xfId="31" applyNumberFormat="1" applyFont="1" applyBorder="1" applyAlignment="1">
      <alignment horizontal="right" vertical="center" wrapText="1"/>
    </xf>
    <xf numFmtId="0" fontId="16" fillId="0" borderId="0" xfId="30" applyFont="1" applyAlignment="1">
      <alignment horizontal="center"/>
    </xf>
    <xf numFmtId="232" fontId="70" fillId="0" borderId="0" xfId="31" applyNumberFormat="1" applyFont="1" applyBorder="1" applyAlignment="1">
      <alignment horizontal="right" vertical="center" wrapText="1"/>
    </xf>
    <xf numFmtId="0" fontId="70" fillId="0" borderId="13" xfId="30" applyFont="1" applyFill="1" applyBorder="1" applyAlignment="1">
      <alignment horizontal="center" vertical="center" wrapText="1"/>
    </xf>
    <xf numFmtId="0" fontId="57" fillId="0" borderId="0" xfId="30" applyFont="1"/>
    <xf numFmtId="0" fontId="19" fillId="0" borderId="0" xfId="30" applyFont="1" applyBorder="1" applyAlignment="1">
      <alignment vertical="center"/>
    </xf>
    <xf numFmtId="0" fontId="70" fillId="0" borderId="0" xfId="30" applyFont="1" applyBorder="1" applyAlignment="1">
      <alignment vertical="top" wrapText="1"/>
    </xf>
    <xf numFmtId="0" fontId="19" fillId="0" borderId="0" xfId="30" applyFont="1" applyBorder="1"/>
    <xf numFmtId="0" fontId="19" fillId="0" borderId="0" xfId="30" applyFont="1"/>
    <xf numFmtId="0" fontId="67" fillId="0" borderId="0" xfId="30" applyFont="1"/>
    <xf numFmtId="0" fontId="16" fillId="0" borderId="0" xfId="30" applyFont="1" applyAlignment="1">
      <alignment horizontal="right"/>
    </xf>
    <xf numFmtId="174" fontId="19" fillId="0" borderId="0" xfId="30" applyNumberFormat="1" applyFont="1" applyFill="1"/>
    <xf numFmtId="1" fontId="21" fillId="0" borderId="0" xfId="30" applyNumberFormat="1" applyFont="1"/>
    <xf numFmtId="0" fontId="19" fillId="0" borderId="86" xfId="30" applyFont="1" applyBorder="1" applyAlignment="1">
      <alignment horizontal="center" vertical="center" wrapText="1"/>
    </xf>
    <xf numFmtId="0" fontId="19" fillId="0" borderId="92" xfId="29" applyFont="1" applyBorder="1" applyAlignment="1">
      <alignment horizontal="center" vertical="center" wrapText="1"/>
    </xf>
    <xf numFmtId="0" fontId="19" fillId="0" borderId="95" xfId="29" applyFont="1" applyBorder="1" applyAlignment="1">
      <alignment horizontal="center" vertical="center" wrapText="1"/>
    </xf>
    <xf numFmtId="0" fontId="19" fillId="0" borderId="57" xfId="29" applyFont="1" applyBorder="1" applyAlignment="1">
      <alignment horizontal="center" vertical="center" wrapText="1"/>
    </xf>
    <xf numFmtId="0" fontId="19" fillId="0" borderId="91" xfId="29" applyFont="1" applyBorder="1" applyAlignment="1">
      <alignment horizontal="center" vertical="center" wrapText="1"/>
    </xf>
    <xf numFmtId="0" fontId="19" fillId="0" borderId="86" xfId="29" applyFont="1" applyBorder="1" applyAlignment="1">
      <alignment horizontal="center" vertical="center" wrapText="1"/>
    </xf>
    <xf numFmtId="0" fontId="70" fillId="0" borderId="92" xfId="29" applyFont="1" applyBorder="1" applyAlignment="1">
      <alignment horizontal="center" vertical="center" wrapText="1"/>
    </xf>
    <xf numFmtId="0" fontId="19" fillId="0" borderId="92" xfId="30" applyFont="1" applyBorder="1" applyAlignment="1">
      <alignment horizontal="center" vertical="center" wrapText="1"/>
    </xf>
    <xf numFmtId="0" fontId="19" fillId="0" borderId="91" xfId="30" applyFont="1" applyBorder="1" applyAlignment="1">
      <alignment horizontal="center" vertical="center" wrapText="1"/>
    </xf>
    <xf numFmtId="0" fontId="3" fillId="0" borderId="0" xfId="30" applyFont="1"/>
    <xf numFmtId="166" fontId="14" fillId="0" borderId="0" xfId="30" applyNumberFormat="1" applyFont="1" applyBorder="1" applyAlignment="1">
      <alignment horizontal="center" vertical="center"/>
    </xf>
    <xf numFmtId="0" fontId="18" fillId="0" borderId="0" xfId="30" applyFont="1" applyAlignment="1">
      <alignment horizontal="centerContinuous"/>
    </xf>
    <xf numFmtId="0" fontId="19" fillId="0" borderId="91" xfId="30" applyFont="1" applyBorder="1" applyAlignment="1">
      <alignment horizontal="center" vertical="center"/>
    </xf>
    <xf numFmtId="0" fontId="19" fillId="0" borderId="4" xfId="30" applyFont="1" applyBorder="1" applyAlignment="1"/>
    <xf numFmtId="0" fontId="19" fillId="0" borderId="0" xfId="30" applyFont="1" applyBorder="1" applyAlignment="1">
      <alignment horizontal="center" vertical="center"/>
    </xf>
    <xf numFmtId="0" fontId="19" fillId="0" borderId="0" xfId="30" applyFont="1" applyBorder="1" applyAlignment="1">
      <alignment horizontal="centerContinuous" vertical="center"/>
    </xf>
    <xf numFmtId="166" fontId="19" fillId="0" borderId="0" xfId="30" applyNumberFormat="1" applyFont="1" applyBorder="1" applyAlignment="1">
      <alignment horizontal="right" vertical="center"/>
    </xf>
    <xf numFmtId="1" fontId="19" fillId="0" borderId="0" xfId="30" applyNumberFormat="1" applyFont="1" applyBorder="1" applyAlignment="1">
      <alignment horizontal="right" vertical="center"/>
    </xf>
    <xf numFmtId="166" fontId="70" fillId="0" borderId="0" xfId="30" applyNumberFormat="1" applyFont="1" applyBorder="1" applyAlignment="1">
      <alignment horizontal="right" vertical="center"/>
    </xf>
    <xf numFmtId="1" fontId="70" fillId="0" borderId="0" xfId="30" applyNumberFormat="1" applyFont="1" applyBorder="1" applyAlignment="1">
      <alignment horizontal="right" vertical="center"/>
    </xf>
    <xf numFmtId="166" fontId="19" fillId="0" borderId="0" xfId="30" applyNumberFormat="1" applyFont="1"/>
    <xf numFmtId="2" fontId="3" fillId="0" borderId="0" xfId="30" applyNumberFormat="1" applyFont="1"/>
    <xf numFmtId="166" fontId="3" fillId="0" borderId="0" xfId="30" applyNumberFormat="1" applyFont="1"/>
    <xf numFmtId="1" fontId="3" fillId="0" borderId="0" xfId="30" applyNumberFormat="1" applyFont="1"/>
    <xf numFmtId="0" fontId="19" fillId="0" borderId="92" xfId="30" applyFont="1" applyBorder="1" applyAlignment="1" applyProtection="1">
      <alignment horizontal="center" vertical="center" wrapText="1"/>
      <protection locked="0"/>
    </xf>
    <xf numFmtId="0" fontId="19" fillId="0" borderId="86" xfId="30" applyFont="1" applyBorder="1" applyAlignment="1" applyProtection="1">
      <alignment horizontal="centerContinuous" vertical="center" wrapText="1"/>
      <protection locked="0"/>
    </xf>
    <xf numFmtId="0" fontId="75" fillId="0" borderId="0" xfId="32" applyFont="1" applyAlignment="1">
      <alignment horizontal="left"/>
    </xf>
    <xf numFmtId="0" fontId="18" fillId="0" borderId="0" xfId="32" applyFont="1" applyAlignment="1">
      <alignment horizontal="centerContinuous"/>
    </xf>
    <xf numFmtId="0" fontId="3" fillId="0" borderId="0" xfId="32" applyFont="1"/>
    <xf numFmtId="0" fontId="89" fillId="0" borderId="0" xfId="32" applyFont="1" applyAlignment="1">
      <alignment horizontal="centerContinuous" vertical="center"/>
    </xf>
    <xf numFmtId="0" fontId="18" fillId="0" borderId="0" xfId="32" applyFont="1" applyAlignment="1">
      <alignment horizontal="centerContinuous" vertical="center"/>
    </xf>
    <xf numFmtId="0" fontId="89" fillId="0" borderId="0" xfId="32" applyFont="1" applyBorder="1" applyAlignment="1">
      <alignment horizontal="centerContinuous"/>
    </xf>
    <xf numFmtId="0" fontId="18" fillId="0" borderId="0" xfId="32" applyFont="1" applyBorder="1" applyAlignment="1">
      <alignment horizontal="centerContinuous" vertical="center"/>
    </xf>
    <xf numFmtId="0" fontId="3" fillId="0" borderId="0" xfId="32" applyFont="1" applyBorder="1"/>
    <xf numFmtId="0" fontId="90" fillId="0" borderId="0" xfId="32" applyFont="1" applyBorder="1" applyAlignment="1">
      <alignment horizontal="left" vertical="center"/>
    </xf>
    <xf numFmtId="0" fontId="89" fillId="0" borderId="0" xfId="32" applyFont="1" applyBorder="1" applyAlignment="1">
      <alignment horizontal="centerContinuous" vertical="center"/>
    </xf>
    <xf numFmtId="0" fontId="19" fillId="0" borderId="2" xfId="32" applyFont="1" applyBorder="1" applyAlignment="1">
      <alignment horizontal="center" vertical="center"/>
    </xf>
    <xf numFmtId="0" fontId="19" fillId="0" borderId="27" xfId="32" applyFont="1" applyBorder="1" applyAlignment="1">
      <alignment horizontal="centerContinuous" vertical="center" wrapText="1"/>
    </xf>
    <xf numFmtId="0" fontId="19" fillId="0" borderId="27" xfId="32" applyFont="1" applyBorder="1" applyAlignment="1">
      <alignment horizontal="centerContinuous" vertical="center"/>
    </xf>
    <xf numFmtId="0" fontId="19" fillId="0" borderId="29" xfId="32" applyFont="1" applyBorder="1" applyAlignment="1">
      <alignment horizontal="centerContinuous" vertical="center" wrapText="1"/>
    </xf>
    <xf numFmtId="0" fontId="19" fillId="0" borderId="0" xfId="32" applyFont="1" applyBorder="1" applyAlignment="1">
      <alignment horizontal="left" vertical="center"/>
    </xf>
    <xf numFmtId="0" fontId="19" fillId="0" borderId="4" xfId="32" applyFont="1" applyBorder="1" applyAlignment="1">
      <alignment horizontal="center" vertical="center"/>
    </xf>
    <xf numFmtId="0" fontId="19" fillId="0" borderId="15" xfId="32" applyFont="1" applyBorder="1" applyAlignment="1">
      <alignment horizontal="center" vertical="center"/>
    </xf>
    <xf numFmtId="0" fontId="19" fillId="0" borderId="0" xfId="32" applyFont="1" applyBorder="1" applyAlignment="1">
      <alignment horizontal="centerContinuous" vertical="center" wrapText="1"/>
    </xf>
    <xf numFmtId="0" fontId="19" fillId="0" borderId="0" xfId="32" applyFont="1" applyBorder="1" applyAlignment="1">
      <alignment horizontal="centerContinuous" vertical="center"/>
    </xf>
    <xf numFmtId="232" fontId="19" fillId="0" borderId="0" xfId="32" applyNumberFormat="1" applyFont="1" applyBorder="1" applyAlignment="1">
      <alignment horizontal="right" vertical="center"/>
    </xf>
    <xf numFmtId="232" fontId="19" fillId="0" borderId="13" xfId="32" applyNumberFormat="1" applyFont="1" applyBorder="1" applyAlignment="1">
      <alignment horizontal="right" vertical="center"/>
    </xf>
    <xf numFmtId="200" fontId="19" fillId="0" borderId="0" xfId="32" applyNumberFormat="1" applyFont="1" applyBorder="1" applyAlignment="1">
      <alignment horizontal="right" vertical="center"/>
    </xf>
    <xf numFmtId="200" fontId="19" fillId="0" borderId="13" xfId="32" applyNumberFormat="1" applyFont="1" applyBorder="1" applyAlignment="1">
      <alignment horizontal="right" vertical="center"/>
    </xf>
    <xf numFmtId="200" fontId="70" fillId="0" borderId="0" xfId="32" applyNumberFormat="1" applyFont="1" applyBorder="1" applyAlignment="1">
      <alignment horizontal="right" vertical="center"/>
    </xf>
    <xf numFmtId="232" fontId="70" fillId="0" borderId="0" xfId="32" applyNumberFormat="1" applyFont="1" applyBorder="1" applyAlignment="1">
      <alignment horizontal="right" vertical="center"/>
    </xf>
    <xf numFmtId="0" fontId="70" fillId="0" borderId="3" xfId="32" applyFont="1" applyBorder="1" applyAlignment="1">
      <alignment horizontal="center" vertical="center"/>
    </xf>
    <xf numFmtId="232" fontId="70" fillId="0" borderId="8" xfId="32" applyNumberFormat="1" applyFont="1" applyBorder="1" applyAlignment="1">
      <alignment horizontal="right" vertical="center"/>
    </xf>
    <xf numFmtId="232" fontId="70" fillId="0" borderId="15" xfId="32" applyNumberFormat="1" applyFont="1" applyBorder="1" applyAlignment="1">
      <alignment horizontal="right" vertical="center"/>
    </xf>
    <xf numFmtId="0" fontId="90" fillId="0" borderId="0" xfId="32" applyFont="1" applyBorder="1" applyAlignment="1">
      <alignment horizontal="centerContinuous" vertical="center"/>
    </xf>
    <xf numFmtId="0" fontId="114" fillId="0" borderId="0" xfId="32" applyFont="1" applyBorder="1"/>
    <xf numFmtId="0" fontId="114" fillId="0" borderId="0" xfId="32" applyFont="1"/>
    <xf numFmtId="0" fontId="19" fillId="0" borderId="0" xfId="32" applyFont="1" applyBorder="1" applyAlignment="1">
      <alignment horizontal="center" vertical="center"/>
    </xf>
    <xf numFmtId="232" fontId="19" fillId="0" borderId="27" xfId="32" applyNumberFormat="1" applyFont="1" applyBorder="1" applyAlignment="1">
      <alignment horizontal="right" vertical="center"/>
    </xf>
    <xf numFmtId="200" fontId="19" fillId="0" borderId="27" xfId="32" applyNumberFormat="1" applyFont="1" applyBorder="1" applyAlignment="1">
      <alignment horizontal="right" vertical="center"/>
    </xf>
    <xf numFmtId="200" fontId="19" fillId="0" borderId="29" xfId="32" applyNumberFormat="1" applyFont="1" applyBorder="1" applyAlignment="1">
      <alignment horizontal="right" vertical="center"/>
    </xf>
    <xf numFmtId="232" fontId="3" fillId="0" borderId="0" xfId="32" applyNumberFormat="1" applyFont="1" applyFill="1" applyBorder="1"/>
    <xf numFmtId="232" fontId="14" fillId="0" borderId="0" xfId="32" applyNumberFormat="1" applyFont="1" applyFill="1" applyBorder="1"/>
    <xf numFmtId="0" fontId="3" fillId="0" borderId="0" xfId="32" applyFont="1" applyFill="1" applyBorder="1"/>
    <xf numFmtId="200" fontId="14" fillId="0" borderId="0" xfId="32" applyNumberFormat="1" applyFont="1" applyFill="1" applyBorder="1"/>
    <xf numFmtId="200" fontId="13" fillId="0" borderId="0" xfId="32" applyNumberFormat="1" applyFont="1" applyFill="1" applyBorder="1"/>
    <xf numFmtId="200" fontId="13" fillId="0" borderId="0" xfId="32" applyNumberFormat="1" applyFont="1" applyFill="1" applyBorder="1" applyAlignment="1">
      <alignment horizontal="center" vertical="center"/>
    </xf>
    <xf numFmtId="0" fontId="90" fillId="0" borderId="27" xfId="32" applyFont="1" applyBorder="1" applyAlignment="1">
      <alignment horizontal="centerContinuous" vertical="center"/>
    </xf>
    <xf numFmtId="0" fontId="19" fillId="0" borderId="0" xfId="32" applyFont="1" applyBorder="1"/>
    <xf numFmtId="0" fontId="19" fillId="0" borderId="9" xfId="32" applyFont="1" applyBorder="1" applyAlignment="1">
      <alignment horizontal="center" vertical="center"/>
    </xf>
    <xf numFmtId="0" fontId="19" fillId="0" borderId="0" xfId="32" applyFont="1"/>
    <xf numFmtId="0" fontId="90" fillId="0" borderId="51" xfId="32" applyFont="1" applyBorder="1" applyAlignment="1">
      <alignment horizontal="centerContinuous" vertical="center"/>
    </xf>
    <xf numFmtId="0" fontId="19" fillId="0" borderId="19" xfId="32" applyFont="1" applyBorder="1" applyAlignment="1">
      <alignment horizontal="centerContinuous"/>
    </xf>
    <xf numFmtId="0" fontId="89" fillId="0" borderId="0" xfId="32" applyFont="1" applyBorder="1" applyAlignment="1">
      <alignment horizontal="centerContinuous" vertical="center" wrapText="1"/>
    </xf>
    <xf numFmtId="0" fontId="19" fillId="0" borderId="50" xfId="32" applyFont="1" applyBorder="1" applyAlignment="1">
      <alignment horizontal="center" vertical="center"/>
    </xf>
    <xf numFmtId="0" fontId="19" fillId="0" borderId="86" xfId="32" applyFont="1" applyBorder="1" applyAlignment="1">
      <alignment horizontal="center" vertical="center" wrapText="1"/>
    </xf>
    <xf numFmtId="0" fontId="19" fillId="0" borderId="29" xfId="32" applyFont="1" applyBorder="1" applyAlignment="1">
      <alignment horizontal="center" vertical="center"/>
    </xf>
    <xf numFmtId="3" fontId="19" fillId="0" borderId="27" xfId="33" applyNumberFormat="1" applyFont="1" applyBorder="1" applyAlignment="1">
      <alignment horizontal="right" vertical="center"/>
    </xf>
    <xf numFmtId="232" fontId="19" fillId="0" borderId="27" xfId="33" applyNumberFormat="1" applyFont="1" applyBorder="1" applyAlignment="1">
      <alignment horizontal="right" vertical="center"/>
    </xf>
    <xf numFmtId="0" fontId="19" fillId="0" borderId="13" xfId="32" applyFont="1" applyBorder="1" applyAlignment="1">
      <alignment horizontal="center" vertical="center"/>
    </xf>
    <xf numFmtId="3" fontId="19" fillId="0" borderId="0" xfId="33" applyNumberFormat="1" applyFont="1" applyBorder="1" applyAlignment="1">
      <alignment horizontal="right" vertical="center"/>
    </xf>
    <xf numFmtId="232" fontId="19" fillId="0" borderId="0" xfId="33" applyNumberFormat="1" applyFont="1" applyBorder="1" applyAlignment="1">
      <alignment horizontal="right" vertical="center"/>
    </xf>
    <xf numFmtId="3" fontId="70" fillId="0" borderId="0" xfId="33" applyNumberFormat="1" applyFont="1" applyBorder="1" applyAlignment="1">
      <alignment horizontal="right" vertical="center"/>
    </xf>
    <xf numFmtId="0" fontId="70" fillId="0" borderId="13" xfId="32" applyFont="1" applyBorder="1" applyAlignment="1">
      <alignment horizontal="center" vertical="center"/>
    </xf>
    <xf numFmtId="0" fontId="19" fillId="0" borderId="0" xfId="32" applyFont="1" applyAlignment="1">
      <alignment horizontal="left" vertical="top"/>
    </xf>
    <xf numFmtId="200" fontId="19" fillId="0" borderId="0" xfId="32" applyNumberFormat="1" applyFont="1"/>
    <xf numFmtId="0" fontId="14" fillId="0" borderId="6" xfId="32" applyFont="1" applyBorder="1"/>
    <xf numFmtId="0" fontId="19" fillId="0" borderId="90" xfId="32" applyFont="1" applyBorder="1" applyAlignment="1">
      <alignment horizontal="center" vertical="center"/>
    </xf>
    <xf numFmtId="0" fontId="19" fillId="0" borderId="86" xfId="32" applyFont="1" applyBorder="1" applyAlignment="1">
      <alignment horizontal="center" vertical="center"/>
    </xf>
    <xf numFmtId="0" fontId="19" fillId="0" borderId="3" xfId="32" applyFont="1" applyBorder="1" applyAlignment="1">
      <alignment horizontal="center" vertical="center"/>
    </xf>
    <xf numFmtId="0" fontId="19" fillId="0" borderId="92" xfId="32" applyFont="1" applyBorder="1" applyAlignment="1">
      <alignment horizontal="centerContinuous" vertical="center"/>
    </xf>
    <xf numFmtId="0" fontId="90" fillId="0" borderId="90" xfId="32" applyFont="1" applyBorder="1" applyAlignment="1">
      <alignment horizontal="centerContinuous" vertical="center"/>
    </xf>
    <xf numFmtId="0" fontId="19" fillId="0" borderId="92" xfId="32" applyFont="1" applyBorder="1" applyAlignment="1">
      <alignment horizontal="center" vertical="center" wrapText="1"/>
    </xf>
    <xf numFmtId="0" fontId="19" fillId="0" borderId="91" xfId="32" applyFont="1" applyBorder="1" applyAlignment="1">
      <alignment horizontal="center" vertical="center" wrapText="1"/>
    </xf>
    <xf numFmtId="0" fontId="75" fillId="0" borderId="0" xfId="32" applyFont="1" applyAlignment="1">
      <alignment horizontal="centerContinuous" vertical="center" wrapText="1"/>
    </xf>
    <xf numFmtId="0" fontId="15" fillId="0" borderId="0" xfId="32" applyFont="1" applyAlignment="1">
      <alignment horizontal="centerContinuous"/>
    </xf>
    <xf numFmtId="0" fontId="15" fillId="0" borderId="0" xfId="32" applyFont="1"/>
    <xf numFmtId="0" fontId="89" fillId="0" borderId="0" xfId="32" applyFont="1" applyAlignment="1">
      <alignment horizontal="centerContinuous"/>
    </xf>
    <xf numFmtId="0" fontId="89" fillId="0" borderId="0" xfId="32" applyFont="1"/>
    <xf numFmtId="0" fontId="90" fillId="0" borderId="1" xfId="32" applyFont="1" applyBorder="1" applyAlignment="1">
      <alignment horizontal="centerContinuous" vertical="center"/>
    </xf>
    <xf numFmtId="0" fontId="90" fillId="0" borderId="27" xfId="32" applyFont="1" applyBorder="1" applyAlignment="1">
      <alignment horizontal="centerContinuous" vertical="center" wrapText="1"/>
    </xf>
    <xf numFmtId="0" fontId="90" fillId="0" borderId="29" xfId="32" applyFont="1" applyBorder="1" applyAlignment="1">
      <alignment horizontal="centerContinuous" vertical="center"/>
    </xf>
    <xf numFmtId="0" fontId="90" fillId="0" borderId="0" xfId="32" applyFont="1"/>
    <xf numFmtId="0" fontId="19" fillId="0" borderId="29" xfId="32" applyFont="1" applyBorder="1" applyAlignment="1">
      <alignment horizontal="centerContinuous" vertical="center"/>
    </xf>
    <xf numFmtId="0" fontId="18" fillId="0" borderId="0" xfId="32" applyFont="1"/>
    <xf numFmtId="232" fontId="19" fillId="0" borderId="0" xfId="32" applyNumberFormat="1" applyFont="1" applyBorder="1" applyAlignment="1">
      <alignment horizontal="right"/>
    </xf>
    <xf numFmtId="232" fontId="19" fillId="0" borderId="13" xfId="32" applyNumberFormat="1" applyFont="1" applyBorder="1" applyAlignment="1">
      <alignment horizontal="right"/>
    </xf>
    <xf numFmtId="0" fontId="19" fillId="0" borderId="4" xfId="32" applyFont="1" applyFill="1" applyBorder="1" applyAlignment="1">
      <alignment horizontal="center" vertical="center"/>
    </xf>
    <xf numFmtId="232" fontId="70" fillId="0" borderId="0" xfId="32" applyNumberFormat="1" applyFont="1" applyBorder="1" applyAlignment="1">
      <alignment horizontal="right"/>
    </xf>
    <xf numFmtId="232" fontId="70" fillId="0" borderId="13" xfId="32" applyNumberFormat="1" applyFont="1" applyBorder="1" applyAlignment="1">
      <alignment horizontal="right"/>
    </xf>
    <xf numFmtId="0" fontId="90" fillId="0" borderId="30" xfId="32" applyFont="1" applyBorder="1" applyAlignment="1">
      <alignment horizontal="centerContinuous" vertical="center"/>
    </xf>
    <xf numFmtId="0" fontId="16" fillId="0" borderId="10" xfId="32" applyFont="1" applyBorder="1" applyAlignment="1">
      <alignment horizontal="centerContinuous" vertical="center"/>
    </xf>
    <xf numFmtId="0" fontId="16" fillId="0" borderId="14" xfId="32" applyFont="1" applyBorder="1" applyAlignment="1">
      <alignment horizontal="centerContinuous" vertical="center"/>
    </xf>
    <xf numFmtId="0" fontId="16" fillId="0" borderId="13" xfId="32" applyFont="1" applyBorder="1" applyAlignment="1">
      <alignment horizontal="centerContinuous"/>
    </xf>
    <xf numFmtId="0" fontId="18" fillId="0" borderId="0" xfId="32" applyFont="1" applyBorder="1"/>
    <xf numFmtId="0" fontId="19" fillId="0" borderId="90" xfId="32" applyFont="1" applyBorder="1" applyAlignment="1">
      <alignment horizontal="centerContinuous" vertical="center" wrapText="1"/>
    </xf>
    <xf numFmtId="0" fontId="19" fillId="0" borderId="86" xfId="32" applyFont="1" applyBorder="1" applyAlignment="1">
      <alignment horizontal="centerContinuous" vertical="center"/>
    </xf>
    <xf numFmtId="0" fontId="19" fillId="0" borderId="2" xfId="32" applyFont="1" applyBorder="1" applyAlignment="1"/>
    <xf numFmtId="232" fontId="18" fillId="0" borderId="0" xfId="32" applyNumberFormat="1" applyFont="1"/>
    <xf numFmtId="200" fontId="16" fillId="0" borderId="0" xfId="32" applyNumberFormat="1" applyFont="1" applyAlignment="1"/>
    <xf numFmtId="200" fontId="16" fillId="0" borderId="0" xfId="32" applyNumberFormat="1" applyFont="1" applyFill="1" applyAlignment="1"/>
    <xf numFmtId="200" fontId="18" fillId="0" borderId="0" xfId="32" applyNumberFormat="1" applyFont="1"/>
    <xf numFmtId="0" fontId="18" fillId="0" borderId="0" xfId="32" applyFont="1" applyAlignment="1"/>
    <xf numFmtId="0" fontId="90" fillId="0" borderId="26" xfId="32" applyFont="1" applyBorder="1" applyAlignment="1">
      <alignment horizontal="centerContinuous" vertical="center"/>
    </xf>
    <xf numFmtId="0" fontId="14" fillId="0" borderId="64" xfId="32" applyFont="1" applyBorder="1" applyAlignment="1">
      <alignment horizontal="centerContinuous" vertical="center" wrapText="1"/>
    </xf>
    <xf numFmtId="0" fontId="14" fillId="0" borderId="64" xfId="32" applyFont="1" applyBorder="1" applyAlignment="1">
      <alignment horizontal="centerContinuous" vertical="center"/>
    </xf>
    <xf numFmtId="0" fontId="14" fillId="0" borderId="29" xfId="32" applyFont="1" applyBorder="1" applyAlignment="1">
      <alignment horizontal="centerContinuous"/>
    </xf>
    <xf numFmtId="0" fontId="19" fillId="0" borderId="31" xfId="32" applyFont="1" applyBorder="1" applyAlignment="1">
      <alignment horizontal="center" vertical="center"/>
    </xf>
    <xf numFmtId="0" fontId="19" fillId="0" borderId="16" xfId="32" applyFont="1" applyBorder="1" applyAlignment="1">
      <alignment horizontal="centerContinuous" vertical="center" wrapText="1"/>
    </xf>
    <xf numFmtId="0" fontId="19" fillId="0" borderId="7" xfId="32" applyFont="1" applyBorder="1" applyAlignment="1">
      <alignment horizontal="centerContinuous" vertical="center"/>
    </xf>
    <xf numFmtId="0" fontId="19" fillId="0" borderId="8" xfId="32" applyFont="1" applyBorder="1" applyAlignment="1">
      <alignment horizontal="centerContinuous" vertical="center"/>
    </xf>
    <xf numFmtId="0" fontId="19" fillId="0" borderId="62" xfId="32" applyFont="1" applyBorder="1" applyAlignment="1">
      <alignment horizontal="center" vertical="center"/>
    </xf>
    <xf numFmtId="0" fontId="19" fillId="0" borderId="62" xfId="32" applyFont="1" applyBorder="1" applyAlignment="1">
      <alignment horizontal="centerContinuous" vertical="center"/>
    </xf>
    <xf numFmtId="0" fontId="19" fillId="0" borderId="15" xfId="32" applyFont="1" applyBorder="1" applyAlignment="1">
      <alignment horizontal="centerContinuous" vertical="center"/>
    </xf>
    <xf numFmtId="0" fontId="19" fillId="0" borderId="97" xfId="32" applyFont="1" applyBorder="1" applyAlignment="1">
      <alignment horizontal="center"/>
    </xf>
    <xf numFmtId="0" fontId="19" fillId="0" borderId="32" xfId="32" applyFont="1" applyBorder="1" applyAlignment="1">
      <alignment horizontal="center" vertical="center"/>
    </xf>
    <xf numFmtId="0" fontId="19" fillId="0" borderId="25" xfId="32" applyFont="1" applyBorder="1" applyAlignment="1">
      <alignment horizontal="center" vertical="center"/>
    </xf>
    <xf numFmtId="0" fontId="19" fillId="0" borderId="24" xfId="32" applyFont="1" applyBorder="1" applyAlignment="1">
      <alignment horizontal="center" vertical="center"/>
    </xf>
    <xf numFmtId="0" fontId="19" fillId="0" borderId="59" xfId="32" applyFont="1" applyBorder="1" applyAlignment="1">
      <alignment horizontal="center" vertical="center"/>
    </xf>
    <xf numFmtId="0" fontId="19" fillId="0" borderId="0" xfId="33" applyNumberFormat="1" applyFont="1" applyBorder="1" applyAlignment="1">
      <alignment horizontal="right" vertical="center"/>
    </xf>
    <xf numFmtId="1" fontId="19" fillId="0" borderId="0" xfId="33" applyNumberFormat="1" applyFont="1" applyBorder="1" applyAlignment="1">
      <alignment horizontal="right" vertical="center"/>
    </xf>
    <xf numFmtId="1" fontId="19" fillId="0" borderId="13" xfId="33" applyNumberFormat="1" applyFont="1" applyBorder="1" applyAlignment="1">
      <alignment horizontal="right" vertical="center"/>
    </xf>
    <xf numFmtId="200" fontId="19" fillId="0" borderId="0" xfId="32" applyNumberFormat="1" applyFont="1" applyBorder="1" applyAlignment="1">
      <alignment horizontal="right"/>
    </xf>
    <xf numFmtId="200" fontId="19" fillId="0" borderId="13" xfId="32" applyNumberFormat="1" applyFont="1" applyBorder="1" applyAlignment="1">
      <alignment horizontal="right"/>
    </xf>
    <xf numFmtId="0" fontId="19" fillId="0" borderId="0" xfId="33" applyNumberFormat="1" applyFont="1" applyBorder="1" applyAlignment="1">
      <alignment horizontal="right"/>
    </xf>
    <xf numFmtId="0" fontId="70" fillId="0" borderId="8" xfId="33" applyNumberFormat="1" applyFont="1" applyBorder="1" applyAlignment="1">
      <alignment horizontal="right" vertical="center"/>
    </xf>
    <xf numFmtId="1" fontId="70" fillId="0" borderId="8" xfId="33" applyNumberFormat="1" applyFont="1" applyBorder="1" applyAlignment="1">
      <alignment horizontal="right" vertical="center"/>
    </xf>
    <xf numFmtId="1" fontId="70" fillId="0" borderId="15" xfId="33" applyNumberFormat="1" applyFont="1" applyBorder="1" applyAlignment="1">
      <alignment horizontal="right" vertical="center"/>
    </xf>
    <xf numFmtId="0" fontId="19" fillId="0" borderId="0" xfId="32" applyFont="1" applyAlignment="1">
      <alignment horizontal="left" vertical="center"/>
    </xf>
    <xf numFmtId="0" fontId="19" fillId="0" borderId="8" xfId="32" applyFont="1" applyBorder="1" applyAlignment="1">
      <alignment horizontal="centerContinuous" vertical="center" wrapText="1"/>
    </xf>
    <xf numFmtId="200" fontId="19" fillId="0" borderId="0" xfId="32" applyNumberFormat="1" applyFont="1" applyFill="1" applyBorder="1" applyAlignment="1">
      <alignment horizontal="right" vertical="center"/>
    </xf>
    <xf numFmtId="233" fontId="19" fillId="0" borderId="0" xfId="32" applyNumberFormat="1" applyFont="1" applyFill="1" applyBorder="1" applyAlignment="1">
      <alignment horizontal="right" vertical="center"/>
    </xf>
    <xf numFmtId="200" fontId="70" fillId="0" borderId="0" xfId="32" applyNumberFormat="1" applyFont="1" applyFill="1" applyBorder="1" applyAlignment="1">
      <alignment horizontal="right" vertical="center"/>
    </xf>
    <xf numFmtId="233" fontId="70" fillId="0" borderId="0" xfId="32" applyNumberFormat="1" applyFont="1" applyBorder="1" applyAlignment="1">
      <alignment horizontal="right" vertical="center"/>
    </xf>
    <xf numFmtId="200" fontId="70" fillId="0" borderId="0" xfId="32" applyNumberFormat="1" applyFont="1" applyFill="1"/>
    <xf numFmtId="0" fontId="75" fillId="0" borderId="0" xfId="32" applyFont="1" applyAlignment="1">
      <alignment horizontal="centerContinuous" vertical="center"/>
    </xf>
    <xf numFmtId="0" fontId="89" fillId="0" borderId="0" xfId="32" applyFont="1" applyAlignment="1">
      <alignment horizontal="centerContinuous" vertical="center" wrapText="1"/>
    </xf>
    <xf numFmtId="0" fontId="89" fillId="0" borderId="0" xfId="32" applyFont="1" applyAlignment="1">
      <alignment horizontal="centerContinuous" wrapText="1"/>
    </xf>
    <xf numFmtId="0" fontId="19" fillId="0" borderId="49" xfId="32" applyFont="1" applyBorder="1" applyAlignment="1">
      <alignment horizontal="centerContinuous" vertical="center" wrapText="1"/>
    </xf>
    <xf numFmtId="0" fontId="19" fillId="0" borderId="18" xfId="32" applyFont="1" applyBorder="1" applyAlignment="1">
      <alignment horizontal="centerContinuous" vertical="center"/>
    </xf>
    <xf numFmtId="0" fontId="19" fillId="0" borderId="29" xfId="32" applyFont="1" applyBorder="1" applyAlignment="1">
      <alignment horizontal="centerContinuous"/>
    </xf>
    <xf numFmtId="0" fontId="19" fillId="0" borderId="22" xfId="32" applyFont="1" applyBorder="1" applyAlignment="1">
      <alignment horizontal="centerContinuous" vertical="center" wrapText="1"/>
    </xf>
    <xf numFmtId="0" fontId="19" fillId="0" borderId="33" xfId="32" applyFont="1" applyBorder="1" applyAlignment="1">
      <alignment horizontal="center" vertical="center" wrapText="1"/>
    </xf>
    <xf numFmtId="0" fontId="19" fillId="0" borderId="37" xfId="32" applyFont="1" applyBorder="1" applyAlignment="1">
      <alignment horizontal="center" vertical="center" wrapText="1"/>
    </xf>
    <xf numFmtId="0" fontId="19" fillId="0" borderId="33" xfId="32" applyFont="1" applyBorder="1" applyAlignment="1">
      <alignment horizontal="centerContinuous" vertical="center" wrapText="1"/>
    </xf>
    <xf numFmtId="0" fontId="19" fillId="0" borderId="22" xfId="32" applyFont="1" applyBorder="1" applyAlignment="1">
      <alignment horizontal="centerContinuous" vertical="center"/>
    </xf>
    <xf numFmtId="0" fontId="19" fillId="0" borderId="34" xfId="32" applyFont="1" applyBorder="1" applyAlignment="1">
      <alignment horizontal="centerContinuous" vertical="center" wrapText="1"/>
    </xf>
    <xf numFmtId="0" fontId="19" fillId="0" borderId="96" xfId="32" applyFont="1" applyBorder="1" applyAlignment="1"/>
    <xf numFmtId="0" fontId="19" fillId="0" borderId="87" xfId="32" applyFont="1" applyBorder="1" applyAlignment="1">
      <alignment horizontal="center" vertical="center"/>
    </xf>
    <xf numFmtId="0" fontId="19" fillId="0" borderId="98" xfId="32" applyFont="1" applyBorder="1" applyAlignment="1">
      <alignment horizontal="center" vertical="center"/>
    </xf>
    <xf numFmtId="0" fontId="19" fillId="0" borderId="98" xfId="32" applyFont="1" applyBorder="1" applyAlignment="1">
      <alignment horizontal="centerContinuous" vertical="center"/>
    </xf>
    <xf numFmtId="0" fontId="19" fillId="0" borderId="99" xfId="32" applyFont="1" applyBorder="1" applyAlignment="1">
      <alignment horizontal="center" vertical="center"/>
    </xf>
    <xf numFmtId="0" fontId="19" fillId="0" borderId="52" xfId="32" applyFont="1" applyBorder="1" applyAlignment="1">
      <alignment horizontal="center" vertical="center"/>
    </xf>
    <xf numFmtId="206" fontId="19" fillId="0" borderId="0" xfId="33" applyNumberFormat="1" applyFont="1" applyFill="1" applyBorder="1" applyAlignment="1">
      <alignment vertical="center"/>
    </xf>
    <xf numFmtId="206" fontId="70" fillId="0" borderId="0" xfId="33" applyNumberFormat="1" applyFont="1" applyFill="1" applyBorder="1" applyAlignment="1"/>
    <xf numFmtId="3" fontId="19" fillId="0" borderId="0" xfId="33" applyNumberFormat="1" applyFont="1" applyFill="1" applyBorder="1" applyAlignment="1"/>
    <xf numFmtId="206" fontId="19" fillId="0" borderId="0" xfId="33" applyNumberFormat="1" applyFont="1" applyFill="1" applyBorder="1" applyAlignment="1"/>
    <xf numFmtId="206" fontId="19" fillId="0" borderId="13" xfId="33" applyNumberFormat="1" applyFont="1" applyFill="1" applyBorder="1" applyAlignment="1">
      <alignment vertical="center"/>
    </xf>
    <xf numFmtId="3" fontId="19" fillId="0" borderId="0" xfId="33" applyNumberFormat="1" applyFont="1" applyFill="1" applyBorder="1" applyAlignment="1">
      <alignment vertical="center"/>
    </xf>
    <xf numFmtId="206" fontId="19" fillId="0" borderId="13" xfId="33" applyNumberFormat="1" applyFont="1" applyFill="1" applyBorder="1" applyAlignment="1"/>
    <xf numFmtId="206" fontId="70" fillId="0" borderId="8" xfId="33" applyNumberFormat="1" applyFont="1" applyFill="1" applyBorder="1" applyAlignment="1">
      <alignment vertical="center"/>
    </xf>
    <xf numFmtId="3" fontId="70" fillId="0" borderId="8" xfId="33" applyNumberFormat="1" applyFont="1" applyFill="1" applyBorder="1" applyAlignment="1">
      <alignment vertical="center"/>
    </xf>
    <xf numFmtId="206" fontId="70" fillId="0" borderId="15" xfId="33" applyNumberFormat="1" applyFont="1" applyFill="1" applyBorder="1" applyAlignment="1">
      <alignment vertical="center"/>
    </xf>
    <xf numFmtId="0" fontId="57" fillId="0" borderId="0" xfId="32" applyFont="1" applyAlignment="1">
      <alignment horizontal="left" vertical="center" readingOrder="1"/>
    </xf>
    <xf numFmtId="0" fontId="19" fillId="0" borderId="0" xfId="32" applyFont="1" applyFill="1"/>
    <xf numFmtId="166" fontId="19" fillId="0" borderId="0" xfId="32" applyNumberFormat="1" applyFont="1" applyFill="1"/>
    <xf numFmtId="0" fontId="19" fillId="0" borderId="65" xfId="32" applyFont="1" applyBorder="1" applyAlignment="1">
      <alignment vertical="center"/>
    </xf>
    <xf numFmtId="0" fontId="19" fillId="0" borderId="28" xfId="32" applyFont="1" applyBorder="1" applyAlignment="1">
      <alignment horizontal="centerContinuous" vertical="center"/>
    </xf>
    <xf numFmtId="0" fontId="19" fillId="0" borderId="46" xfId="32" applyFont="1" applyBorder="1" applyAlignment="1">
      <alignment horizontal="centerContinuous" vertical="center"/>
    </xf>
    <xf numFmtId="0" fontId="19" fillId="0" borderId="49" xfId="32" applyFont="1" applyBorder="1" applyAlignment="1">
      <alignment horizontal="centerContinuous" vertical="center"/>
    </xf>
    <xf numFmtId="0" fontId="19" fillId="0" borderId="51" xfId="32" applyFont="1" applyBorder="1" applyAlignment="1">
      <alignment horizontal="centerContinuous" vertical="center"/>
    </xf>
    <xf numFmtId="0" fontId="19" fillId="0" borderId="45" xfId="32" applyFont="1" applyBorder="1" applyAlignment="1"/>
    <xf numFmtId="0" fontId="19" fillId="0" borderId="24" xfId="32" applyFont="1" applyBorder="1" applyAlignment="1">
      <alignment horizontal="center" vertical="center" wrapText="1"/>
    </xf>
    <xf numFmtId="0" fontId="19" fillId="0" borderId="14" xfId="32" applyFont="1" applyBorder="1" applyAlignment="1">
      <alignment horizontal="centerContinuous" vertical="center" wrapText="1"/>
    </xf>
    <xf numFmtId="0" fontId="19" fillId="0" borderId="13" xfId="32" applyFont="1" applyBorder="1" applyAlignment="1">
      <alignment horizontal="centerContinuous" vertical="center"/>
    </xf>
    <xf numFmtId="0" fontId="19" fillId="0" borderId="53" xfId="32" applyFont="1" applyBorder="1" applyAlignment="1">
      <alignment horizontal="center"/>
    </xf>
    <xf numFmtId="0" fontId="19" fillId="0" borderId="44" xfId="32" applyFont="1" applyBorder="1" applyAlignment="1">
      <alignment horizontal="center" vertical="center"/>
    </xf>
    <xf numFmtId="0" fontId="19" fillId="0" borderId="37" xfId="32" applyFont="1" applyBorder="1" applyAlignment="1">
      <alignment horizontal="center" vertical="center"/>
    </xf>
    <xf numFmtId="0" fontId="19" fillId="0" borderId="43" xfId="32" applyFont="1" applyBorder="1" applyAlignment="1">
      <alignment horizontal="center" vertical="center"/>
    </xf>
    <xf numFmtId="0" fontId="19" fillId="0" borderId="30" xfId="32" applyFont="1" applyBorder="1" applyAlignment="1">
      <alignment horizontal="center" vertical="center"/>
    </xf>
    <xf numFmtId="166" fontId="19" fillId="0" borderId="0" xfId="33" applyNumberFormat="1" applyFont="1" applyFill="1" applyBorder="1" applyAlignment="1">
      <alignment horizontal="right" vertical="center"/>
    </xf>
    <xf numFmtId="166" fontId="70" fillId="0" borderId="0" xfId="33" applyNumberFormat="1" applyFont="1" applyFill="1" applyBorder="1" applyAlignment="1">
      <alignment horizontal="right" vertical="center"/>
    </xf>
    <xf numFmtId="166" fontId="70" fillId="0" borderId="67" xfId="33" applyNumberFormat="1" applyFont="1" applyFill="1" applyBorder="1" applyAlignment="1">
      <alignment horizontal="right" vertical="center"/>
    </xf>
    <xf numFmtId="1" fontId="19" fillId="0" borderId="0" xfId="33" applyNumberFormat="1" applyFont="1" applyFill="1" applyBorder="1" applyAlignment="1">
      <alignment horizontal="right" vertical="center"/>
    </xf>
    <xf numFmtId="1" fontId="70" fillId="0" borderId="0" xfId="33" applyNumberFormat="1" applyFont="1" applyFill="1" applyBorder="1" applyAlignment="1">
      <alignment horizontal="right" vertical="center"/>
    </xf>
    <xf numFmtId="166" fontId="19" fillId="0" borderId="13" xfId="33" applyNumberFormat="1" applyFont="1" applyFill="1" applyBorder="1" applyAlignment="1">
      <alignment horizontal="right" vertical="center"/>
    </xf>
    <xf numFmtId="166" fontId="19" fillId="0" borderId="68" xfId="33" applyNumberFormat="1" applyFont="1" applyFill="1" applyBorder="1" applyAlignment="1">
      <alignment horizontal="right" vertical="center"/>
    </xf>
    <xf numFmtId="0" fontId="70" fillId="0" borderId="31" xfId="32" applyFont="1" applyBorder="1" applyAlignment="1">
      <alignment horizontal="center" vertical="center"/>
    </xf>
    <xf numFmtId="166" fontId="70" fillId="0" borderId="8" xfId="33" applyNumberFormat="1" applyFont="1" applyFill="1" applyBorder="1" applyAlignment="1">
      <alignment horizontal="right" vertical="center"/>
    </xf>
    <xf numFmtId="166" fontId="70" fillId="0" borderId="100" xfId="33" applyNumberFormat="1" applyFont="1" applyFill="1" applyBorder="1" applyAlignment="1">
      <alignment horizontal="right" vertical="center"/>
    </xf>
    <xf numFmtId="1" fontId="70" fillId="0" borderId="8" xfId="33" applyNumberFormat="1" applyFont="1" applyFill="1" applyBorder="1" applyAlignment="1">
      <alignment horizontal="right" vertical="center"/>
    </xf>
    <xf numFmtId="2" fontId="70" fillId="0" borderId="8" xfId="33" applyNumberFormat="1" applyFont="1" applyFill="1" applyBorder="1" applyAlignment="1">
      <alignment horizontal="right" vertical="center"/>
    </xf>
    <xf numFmtId="166" fontId="70" fillId="0" borderId="15" xfId="33" applyNumberFormat="1" applyFont="1" applyFill="1" applyBorder="1" applyAlignment="1">
      <alignment horizontal="right" vertical="center"/>
    </xf>
    <xf numFmtId="223" fontId="19" fillId="0" borderId="0" xfId="32" applyNumberFormat="1" applyFont="1" applyFill="1"/>
    <xf numFmtId="200" fontId="19" fillId="0" borderId="0" xfId="32" applyNumberFormat="1" applyFont="1" applyFill="1"/>
    <xf numFmtId="165" fontId="19" fillId="0" borderId="0" xfId="32" applyNumberFormat="1" applyFont="1" applyFill="1"/>
    <xf numFmtId="0" fontId="20" fillId="0" borderId="0" xfId="13" applyFont="1" applyFill="1" applyAlignment="1" applyProtection="1">
      <alignment horizontal="centerContinuous" wrapText="1"/>
    </xf>
    <xf numFmtId="0" fontId="18" fillId="0" borderId="0" xfId="13" applyFont="1" applyFill="1" applyAlignment="1">
      <alignment horizontal="centerContinuous"/>
    </xf>
    <xf numFmtId="0" fontId="18" fillId="0" borderId="0" xfId="13" applyFont="1" applyFill="1" applyAlignment="1"/>
    <xf numFmtId="0" fontId="19" fillId="0" borderId="0" xfId="13" applyFont="1" applyFill="1" applyAlignment="1">
      <alignment horizontal="centerContinuous"/>
    </xf>
    <xf numFmtId="0" fontId="166" fillId="0" borderId="0" xfId="13" applyFont="1" applyFill="1" applyAlignment="1">
      <alignment horizontal="centerContinuous" vertical="center"/>
    </xf>
    <xf numFmtId="0" fontId="166" fillId="0" borderId="0" xfId="13" applyFont="1" applyFill="1"/>
    <xf numFmtId="0" fontId="19" fillId="0" borderId="0" xfId="13" applyFont="1" applyFill="1"/>
    <xf numFmtId="0" fontId="16" fillId="0" borderId="26" xfId="13" applyFont="1" applyFill="1" applyBorder="1" applyAlignment="1">
      <alignment horizontal="center" vertical="center"/>
    </xf>
    <xf numFmtId="0" fontId="16" fillId="0" borderId="6" xfId="13" applyFont="1" applyFill="1" applyBorder="1" applyAlignment="1">
      <alignment horizontal="center" vertical="center"/>
    </xf>
    <xf numFmtId="0" fontId="16" fillId="0" borderId="6" xfId="13" applyFont="1" applyFill="1" applyBorder="1" applyAlignment="1" applyProtection="1">
      <alignment horizontal="centerContinuous" vertical="center"/>
    </xf>
    <xf numFmtId="0" fontId="16" fillId="0" borderId="6" xfId="13" quotePrefix="1" applyFont="1" applyFill="1" applyBorder="1" applyAlignment="1" applyProtection="1">
      <alignment horizontal="centerContinuous" vertical="center"/>
    </xf>
    <xf numFmtId="0" fontId="16" fillId="0" borderId="50" xfId="13" applyFont="1" applyFill="1" applyBorder="1" applyAlignment="1" applyProtection="1">
      <alignment horizontal="center" vertical="center"/>
    </xf>
    <xf numFmtId="0" fontId="16" fillId="0" borderId="86" xfId="13" applyFont="1" applyFill="1" applyBorder="1" applyAlignment="1">
      <alignment horizontal="centerContinuous" vertical="center"/>
    </xf>
    <xf numFmtId="0" fontId="16" fillId="0" borderId="0" xfId="13" applyFont="1" applyFill="1"/>
    <xf numFmtId="0" fontId="16" fillId="0" borderId="30" xfId="13" applyFont="1" applyFill="1" applyBorder="1" applyAlignment="1">
      <alignment horizontal="center" vertical="center"/>
    </xf>
    <xf numFmtId="0" fontId="16" fillId="0" borderId="12" xfId="13" applyFont="1" applyFill="1" applyBorder="1" applyAlignment="1" applyProtection="1">
      <alignment horizontal="centerContinuous" vertical="center"/>
    </xf>
    <xf numFmtId="0" fontId="16" fillId="0" borderId="6" xfId="13" applyFont="1" applyFill="1" applyBorder="1" applyAlignment="1">
      <alignment horizontal="centerContinuous" vertical="center"/>
    </xf>
    <xf numFmtId="0" fontId="16" fillId="0" borderId="90" xfId="13" applyFont="1" applyFill="1" applyBorder="1" applyAlignment="1" applyProtection="1">
      <alignment horizontal="centerContinuous" vertical="center"/>
    </xf>
    <xf numFmtId="0" fontId="16" fillId="0" borderId="90" xfId="13" applyFont="1" applyFill="1" applyBorder="1" applyAlignment="1">
      <alignment horizontal="centerContinuous" vertical="center"/>
    </xf>
    <xf numFmtId="0" fontId="16" fillId="0" borderId="50" xfId="13" applyFont="1" applyFill="1" applyBorder="1" applyAlignment="1" applyProtection="1">
      <alignment horizontal="center" wrapText="1"/>
    </xf>
    <xf numFmtId="214" fontId="16" fillId="0" borderId="30" xfId="13" applyNumberFormat="1" applyFont="1" applyFill="1" applyBorder="1" applyAlignment="1">
      <alignment vertical="top"/>
    </xf>
    <xf numFmtId="234" fontId="74" fillId="0" borderId="2" xfId="13" applyNumberFormat="1" applyFont="1" applyFill="1" applyBorder="1" applyAlignment="1">
      <alignment vertical="center"/>
    </xf>
    <xf numFmtId="166" fontId="16" fillId="0" borderId="14" xfId="13" applyNumberFormat="1" applyFont="1" applyFill="1" applyBorder="1" applyAlignment="1">
      <alignment vertical="center"/>
    </xf>
    <xf numFmtId="235" fontId="16" fillId="0" borderId="0" xfId="13" applyNumberFormat="1" applyFont="1" applyFill="1" applyBorder="1" applyAlignment="1">
      <alignment vertical="center"/>
    </xf>
    <xf numFmtId="166" fontId="16" fillId="0" borderId="0" xfId="13" applyNumberFormat="1" applyFont="1" applyFill="1" applyBorder="1" applyAlignment="1">
      <alignment vertical="center"/>
    </xf>
    <xf numFmtId="166" fontId="16" fillId="0" borderId="29" xfId="13" applyNumberFormat="1" applyFont="1" applyFill="1" applyBorder="1" applyAlignment="1">
      <alignment vertical="top"/>
    </xf>
    <xf numFmtId="236" fontId="74" fillId="0" borderId="0" xfId="13" applyNumberFormat="1" applyFont="1" applyFill="1" applyBorder="1" applyAlignment="1">
      <alignment horizontal="center" vertical="center"/>
    </xf>
    <xf numFmtId="236" fontId="74" fillId="0" borderId="13" xfId="13" applyNumberFormat="1" applyFont="1" applyFill="1" applyBorder="1" applyAlignment="1">
      <alignment horizontal="center" vertical="center"/>
    </xf>
    <xf numFmtId="236" fontId="74" fillId="0" borderId="4" xfId="13" applyNumberFormat="1" applyFont="1" applyFill="1" applyBorder="1" applyAlignment="1">
      <alignment horizontal="center" vertical="center"/>
    </xf>
    <xf numFmtId="0" fontId="16" fillId="0" borderId="0" xfId="13" applyFont="1" applyFill="1" applyAlignment="1">
      <alignment vertical="top"/>
    </xf>
    <xf numFmtId="214" fontId="16" fillId="0" borderId="30" xfId="13" applyNumberFormat="1" applyFont="1" applyFill="1" applyBorder="1" applyAlignment="1"/>
    <xf numFmtId="209" fontId="74" fillId="0" borderId="3" xfId="13" applyNumberFormat="1" applyFont="1" applyFill="1" applyBorder="1" applyAlignment="1">
      <alignment vertical="center"/>
    </xf>
    <xf numFmtId="166" fontId="16" fillId="0" borderId="9" xfId="13" applyNumberFormat="1" applyFont="1" applyFill="1" applyBorder="1" applyAlignment="1">
      <alignment vertical="center"/>
    </xf>
    <xf numFmtId="166" fontId="16" fillId="0" borderId="15" xfId="13" applyNumberFormat="1" applyFont="1" applyFill="1" applyBorder="1" applyAlignment="1">
      <alignment vertical="center"/>
    </xf>
    <xf numFmtId="236" fontId="74" fillId="0" borderId="8" xfId="13" applyNumberFormat="1" applyFont="1" applyFill="1" applyBorder="1" applyAlignment="1">
      <alignment horizontal="center" vertical="center"/>
    </xf>
    <xf numFmtId="236" fontId="74" fillId="0" borderId="15" xfId="13" applyNumberFormat="1" applyFont="1" applyFill="1" applyBorder="1" applyAlignment="1">
      <alignment horizontal="center" vertical="center"/>
    </xf>
    <xf numFmtId="236" fontId="74" fillId="0" borderId="3" xfId="13" applyNumberFormat="1" applyFont="1" applyFill="1" applyBorder="1" applyAlignment="1">
      <alignment horizontal="center" vertical="center"/>
    </xf>
    <xf numFmtId="214" fontId="16" fillId="0" borderId="26" xfId="13" applyNumberFormat="1" applyFont="1" applyFill="1" applyBorder="1" applyAlignment="1"/>
    <xf numFmtId="209" fontId="74" fillId="0" borderId="4" xfId="13" applyNumberFormat="1" applyFont="1" applyFill="1" applyBorder="1" applyAlignment="1">
      <alignment horizontal="right" vertical="center"/>
    </xf>
    <xf numFmtId="166" fontId="16" fillId="0" borderId="1" xfId="13" applyNumberFormat="1" applyFont="1" applyFill="1" applyBorder="1" applyAlignment="1">
      <alignment vertical="center"/>
    </xf>
    <xf numFmtId="235" fontId="16" fillId="0" borderId="27" xfId="13" applyNumberFormat="1" applyFont="1" applyFill="1" applyBorder="1" applyAlignment="1">
      <alignment vertical="center"/>
    </xf>
    <xf numFmtId="166" fontId="16" fillId="0" borderId="27" xfId="13" applyNumberFormat="1" applyFont="1" applyFill="1" applyBorder="1" applyAlignment="1">
      <alignment vertical="center"/>
    </xf>
    <xf numFmtId="166" fontId="16" fillId="0" borderId="29" xfId="13" applyNumberFormat="1" applyFont="1" applyFill="1" applyBorder="1" applyAlignment="1">
      <alignment vertical="center"/>
    </xf>
    <xf numFmtId="236" fontId="74" fillId="0" borderId="29" xfId="13" applyNumberFormat="1" applyFont="1" applyFill="1" applyBorder="1" applyAlignment="1">
      <alignment horizontal="center" vertical="center"/>
    </xf>
    <xf numFmtId="166" fontId="16" fillId="0" borderId="12" xfId="13" applyNumberFormat="1" applyFont="1" applyFill="1" applyBorder="1" applyAlignment="1">
      <alignment vertical="center"/>
    </xf>
    <xf numFmtId="166" fontId="16" fillId="0" borderId="13" xfId="13" applyNumberFormat="1" applyFont="1" applyFill="1" applyBorder="1" applyAlignment="1">
      <alignment vertical="center"/>
    </xf>
    <xf numFmtId="214" fontId="16" fillId="0" borderId="30" xfId="13" applyNumberFormat="1" applyFont="1" applyFill="1" applyBorder="1" applyAlignment="1">
      <alignment vertical="center"/>
    </xf>
    <xf numFmtId="0" fontId="16" fillId="0" borderId="13" xfId="13" applyFont="1" applyFill="1" applyBorder="1"/>
    <xf numFmtId="166" fontId="16" fillId="0" borderId="13" xfId="13" applyNumberFormat="1" applyFont="1" applyFill="1" applyBorder="1"/>
    <xf numFmtId="214" fontId="16" fillId="0" borderId="0" xfId="13" applyNumberFormat="1" applyFont="1" applyFill="1" applyBorder="1" applyAlignment="1">
      <alignment vertical="center"/>
    </xf>
    <xf numFmtId="236" fontId="16" fillId="0" borderId="0" xfId="13" applyNumberFormat="1" applyFont="1" applyFill="1" applyBorder="1" applyAlignment="1">
      <alignment horizontal="center" vertical="center"/>
    </xf>
    <xf numFmtId="0" fontId="16" fillId="0" borderId="0" xfId="13" applyFont="1" applyFill="1" applyBorder="1"/>
    <xf numFmtId="235" fontId="16" fillId="0" borderId="0" xfId="13" applyNumberFormat="1" applyFont="1" applyFill="1" applyBorder="1" applyAlignment="1"/>
    <xf numFmtId="166" fontId="16" fillId="0" borderId="0" xfId="13" applyNumberFormat="1" applyFont="1" applyFill="1" applyBorder="1" applyAlignment="1"/>
    <xf numFmtId="235" fontId="16" fillId="0" borderId="8" xfId="13" applyNumberFormat="1" applyFont="1" applyFill="1" applyBorder="1" applyAlignment="1">
      <alignment vertical="center"/>
    </xf>
    <xf numFmtId="166" fontId="16" fillId="0" borderId="8" xfId="13" applyNumberFormat="1" applyFont="1" applyFill="1" applyBorder="1" applyAlignment="1">
      <alignment vertical="center"/>
    </xf>
    <xf numFmtId="166" fontId="16" fillId="0" borderId="15" xfId="13" applyNumberFormat="1" applyFont="1" applyFill="1" applyBorder="1"/>
    <xf numFmtId="209" fontId="74" fillId="0" borderId="2" xfId="13" applyNumberFormat="1" applyFont="1" applyFill="1" applyBorder="1" applyAlignment="1">
      <alignment horizontal="right" vertical="center"/>
    </xf>
    <xf numFmtId="166" fontId="16" fillId="0" borderId="13" xfId="13" applyNumberFormat="1" applyFont="1" applyFill="1" applyBorder="1" applyAlignment="1"/>
    <xf numFmtId="0" fontId="16" fillId="0" borderId="0" xfId="13" applyFont="1" applyFill="1" applyAlignment="1"/>
    <xf numFmtId="214" fontId="16" fillId="0" borderId="4" xfId="13" applyNumberFormat="1" applyFont="1" applyFill="1" applyBorder="1" applyAlignment="1">
      <alignment vertical="center"/>
    </xf>
    <xf numFmtId="214" fontId="16" fillId="0" borderId="31" xfId="13" applyNumberFormat="1" applyFont="1" applyFill="1" applyBorder="1" applyAlignment="1">
      <alignment vertical="center"/>
    </xf>
    <xf numFmtId="209" fontId="74" fillId="0" borderId="3" xfId="13" applyNumberFormat="1" applyFont="1" applyFill="1" applyBorder="1" applyAlignment="1">
      <alignment horizontal="right" vertical="center"/>
    </xf>
    <xf numFmtId="214" fontId="16" fillId="0" borderId="0" xfId="13" applyNumberFormat="1" applyFont="1" applyFill="1" applyAlignment="1"/>
    <xf numFmtId="2" fontId="16" fillId="0" borderId="0" xfId="13" applyNumberFormat="1" applyFont="1" applyFill="1" applyAlignment="1"/>
    <xf numFmtId="235" fontId="16" fillId="0" borderId="0" xfId="13" applyNumberFormat="1" applyFont="1" applyFill="1" applyAlignment="1"/>
    <xf numFmtId="0" fontId="16" fillId="0" borderId="0" xfId="13" applyFont="1" applyFill="1" applyAlignment="1">
      <alignment horizontal="left"/>
    </xf>
    <xf numFmtId="2" fontId="16" fillId="0" borderId="0" xfId="13" applyNumberFormat="1" applyFont="1" applyFill="1" applyAlignment="1">
      <alignment vertical="center"/>
    </xf>
    <xf numFmtId="235" fontId="16" fillId="0" borderId="0" xfId="13" applyNumberFormat="1" applyFont="1" applyFill="1" applyAlignment="1">
      <alignment vertical="center"/>
    </xf>
    <xf numFmtId="214" fontId="16" fillId="0" borderId="0" xfId="13" applyNumberFormat="1" applyFont="1" applyFill="1" applyAlignment="1">
      <alignment vertical="center"/>
    </xf>
    <xf numFmtId="0" fontId="66" fillId="0" borderId="0" xfId="13" applyFont="1" applyFill="1" applyAlignment="1" applyProtection="1">
      <alignment horizontal="fill"/>
    </xf>
    <xf numFmtId="2" fontId="66" fillId="0" borderId="0" xfId="13" applyNumberFormat="1" applyFont="1" applyFill="1"/>
    <xf numFmtId="235" fontId="66" fillId="0" borderId="0" xfId="13" applyNumberFormat="1" applyFont="1" applyFill="1"/>
    <xf numFmtId="0" fontId="20" fillId="0" borderId="0" xfId="13" applyFont="1" applyFill="1" applyAlignment="1">
      <alignment horizontal="centerContinuous" vertical="center" wrapText="1"/>
    </xf>
    <xf numFmtId="0" fontId="20" fillId="0" borderId="0" xfId="13" applyFont="1" applyFill="1" applyAlignment="1">
      <alignment horizontal="centerContinuous" vertical="center"/>
    </xf>
    <xf numFmtId="0" fontId="18" fillId="0" borderId="0" xfId="13" applyFont="1" applyFill="1" applyAlignment="1">
      <alignment horizontal="centerContinuous" vertical="center"/>
    </xf>
    <xf numFmtId="0" fontId="20" fillId="0" borderId="0" xfId="13" applyFont="1" applyFill="1" applyBorder="1" applyAlignment="1">
      <alignment horizontal="centerContinuous" vertical="center"/>
    </xf>
    <xf numFmtId="0" fontId="20" fillId="0" borderId="0" xfId="13" applyFont="1" applyFill="1" applyAlignment="1"/>
    <xf numFmtId="2" fontId="19" fillId="0" borderId="0" xfId="13" applyNumberFormat="1" applyFont="1" applyFill="1" applyBorder="1" applyAlignment="1">
      <alignment horizontal="centerContinuous" vertical="center"/>
    </xf>
    <xf numFmtId="0" fontId="19" fillId="0" borderId="0" xfId="13" applyFont="1" applyFill="1" applyAlignment="1"/>
    <xf numFmtId="0" fontId="16" fillId="0" borderId="6" xfId="13" applyNumberFormat="1" applyFont="1" applyFill="1" applyBorder="1" applyAlignment="1" applyProtection="1">
      <alignment horizontal="center" vertical="center"/>
    </xf>
    <xf numFmtId="17" fontId="16" fillId="0" borderId="50" xfId="13" applyNumberFormat="1" applyFont="1" applyFill="1" applyBorder="1" applyAlignment="1" applyProtection="1">
      <alignment horizontal="center" vertical="center"/>
    </xf>
    <xf numFmtId="0" fontId="16" fillId="0" borderId="90" xfId="13" applyNumberFormat="1" applyFont="1" applyFill="1" applyBorder="1" applyAlignment="1" applyProtection="1">
      <alignment horizontal="center" vertical="center"/>
    </xf>
    <xf numFmtId="17" fontId="16" fillId="0" borderId="6" xfId="13" applyNumberFormat="1" applyFont="1" applyFill="1" applyBorder="1" applyAlignment="1" applyProtection="1">
      <alignment horizontal="center" vertical="center"/>
    </xf>
    <xf numFmtId="0" fontId="16" fillId="0" borderId="50" xfId="13" applyNumberFormat="1" applyFont="1" applyFill="1" applyBorder="1" applyAlignment="1" applyProtection="1">
      <alignment horizontal="center" vertical="center"/>
    </xf>
    <xf numFmtId="0" fontId="16" fillId="0" borderId="6" xfId="13" applyNumberFormat="1" applyFont="1" applyFill="1" applyBorder="1" applyAlignment="1" applyProtection="1">
      <alignment horizontal="centerContinuous" vertical="center"/>
    </xf>
    <xf numFmtId="0" fontId="16" fillId="0" borderId="6" xfId="13" quotePrefix="1" applyNumberFormat="1" applyFont="1" applyFill="1" applyBorder="1" applyAlignment="1" applyProtection="1">
      <alignment horizontal="centerContinuous" vertical="center"/>
    </xf>
    <xf numFmtId="0" fontId="16" fillId="0" borderId="86" xfId="13" applyNumberFormat="1" applyFont="1" applyFill="1" applyBorder="1" applyAlignment="1">
      <alignment horizontal="centerContinuous" vertical="center"/>
    </xf>
    <xf numFmtId="0" fontId="16" fillId="0" borderId="86" xfId="13" applyNumberFormat="1" applyFont="1" applyFill="1" applyBorder="1" applyAlignment="1" applyProtection="1">
      <alignment horizontal="center" vertical="center"/>
    </xf>
    <xf numFmtId="0" fontId="16" fillId="0" borderId="6" xfId="13" applyNumberFormat="1" applyFont="1" applyFill="1" applyBorder="1" applyAlignment="1">
      <alignment horizontal="centerContinuous" vertical="center"/>
    </xf>
    <xf numFmtId="0" fontId="66" fillId="0" borderId="90" xfId="13" applyFont="1" applyFill="1" applyBorder="1" applyAlignment="1">
      <alignment horizontal="centerContinuous" vertical="center"/>
    </xf>
    <xf numFmtId="0" fontId="66" fillId="0" borderId="86" xfId="13" applyFont="1" applyFill="1" applyBorder="1" applyAlignment="1">
      <alignment horizontal="centerContinuous" vertical="center"/>
    </xf>
    <xf numFmtId="0" fontId="16" fillId="0" borderId="50" xfId="13" applyNumberFormat="1" applyFont="1" applyFill="1" applyBorder="1" applyAlignment="1" applyProtection="1">
      <alignment horizontal="center" vertical="center" wrapText="1"/>
    </xf>
    <xf numFmtId="168" fontId="16" fillId="0" borderId="2" xfId="13" applyNumberFormat="1" applyFont="1" applyFill="1" applyBorder="1" applyAlignment="1" applyProtection="1">
      <alignment horizontal="left" vertical="center"/>
    </xf>
    <xf numFmtId="176" fontId="76" fillId="0" borderId="2" xfId="13" applyNumberFormat="1" applyFont="1" applyFill="1" applyBorder="1" applyAlignment="1">
      <alignment horizontal="center" vertical="center"/>
    </xf>
    <xf numFmtId="167" fontId="16" fillId="0" borderId="2" xfId="13" applyNumberFormat="1" applyFont="1" applyFill="1" applyBorder="1" applyAlignment="1">
      <alignment horizontal="center" vertical="center"/>
    </xf>
    <xf numFmtId="167" fontId="16" fillId="0" borderId="0" xfId="13" applyNumberFormat="1" applyFont="1" applyFill="1" applyBorder="1" applyAlignment="1">
      <alignment horizontal="center" vertical="center"/>
    </xf>
    <xf numFmtId="168" fontId="16" fillId="0" borderId="30" xfId="13" applyNumberFormat="1" applyFont="1" applyFill="1" applyBorder="1" applyAlignment="1" applyProtection="1">
      <alignment horizontal="left" vertical="center" indent="1"/>
    </xf>
    <xf numFmtId="176" fontId="74" fillId="0" borderId="4" xfId="13" applyNumberFormat="1" applyFont="1" applyFill="1" applyBorder="1" applyAlignment="1">
      <alignment horizontal="center" vertical="center"/>
    </xf>
    <xf numFmtId="167" fontId="16" fillId="0" borderId="4" xfId="13" applyNumberFormat="1" applyFont="1" applyFill="1" applyBorder="1" applyAlignment="1">
      <alignment horizontal="center" vertical="center"/>
    </xf>
    <xf numFmtId="168" fontId="16" fillId="0" borderId="30" xfId="13" applyNumberFormat="1" applyFont="1" applyFill="1" applyBorder="1" applyAlignment="1" applyProtection="1">
      <alignment horizontal="left" vertical="center"/>
    </xf>
    <xf numFmtId="167" fontId="16" fillId="0" borderId="12" xfId="13" applyNumberFormat="1" applyFont="1" applyFill="1" applyBorder="1" applyAlignment="1">
      <alignment horizontal="center" vertical="center"/>
    </xf>
    <xf numFmtId="236" fontId="74" fillId="0" borderId="12" xfId="13" applyNumberFormat="1" applyFont="1" applyFill="1" applyBorder="1" applyAlignment="1">
      <alignment horizontal="center" vertical="center"/>
    </xf>
    <xf numFmtId="168" fontId="16" fillId="0" borderId="4" xfId="13" applyNumberFormat="1" applyFont="1" applyFill="1" applyBorder="1" applyAlignment="1" applyProtection="1">
      <alignment horizontal="left" vertical="center"/>
    </xf>
    <xf numFmtId="168" fontId="16" fillId="0" borderId="31" xfId="13" applyNumberFormat="1" applyFont="1" applyFill="1" applyBorder="1" applyAlignment="1" applyProtection="1">
      <alignment horizontal="left" vertical="center" indent="1"/>
    </xf>
    <xf numFmtId="176" fontId="74" fillId="0" borderId="3" xfId="13" applyNumberFormat="1" applyFont="1" applyFill="1" applyBorder="1" applyAlignment="1">
      <alignment horizontal="center" vertical="center"/>
    </xf>
    <xf numFmtId="167" fontId="16" fillId="0" borderId="8" xfId="13" applyNumberFormat="1" applyFont="1" applyFill="1" applyBorder="1" applyAlignment="1">
      <alignment horizontal="center" vertical="center"/>
    </xf>
    <xf numFmtId="167" fontId="16" fillId="0" borderId="9" xfId="13" applyNumberFormat="1" applyFont="1" applyFill="1" applyBorder="1" applyAlignment="1">
      <alignment horizontal="center" vertical="center"/>
    </xf>
    <xf numFmtId="236" fontId="74" fillId="0" borderId="9" xfId="13" applyNumberFormat="1" applyFont="1" applyFill="1" applyBorder="1" applyAlignment="1">
      <alignment horizontal="center" vertical="center"/>
    </xf>
    <xf numFmtId="2" fontId="66" fillId="0" borderId="0" xfId="13" applyNumberFormat="1" applyFont="1" applyFill="1" applyAlignment="1">
      <alignment vertical="center"/>
    </xf>
    <xf numFmtId="0" fontId="66" fillId="0" borderId="0" xfId="13" applyFont="1" applyFill="1" applyBorder="1"/>
    <xf numFmtId="0" fontId="16" fillId="0" borderId="24" xfId="2" applyFont="1" applyBorder="1" applyAlignment="1">
      <alignment horizontal="center" vertical="center"/>
    </xf>
    <xf numFmtId="168" fontId="16" fillId="0" borderId="0" xfId="2" applyNumberFormat="1" applyFont="1" applyBorder="1" applyAlignment="1">
      <alignment vertical="center"/>
    </xf>
    <xf numFmtId="0" fontId="16" fillId="0" borderId="14" xfId="2" applyFont="1" applyBorder="1" applyAlignment="1">
      <alignment horizontal="center" vertical="center"/>
    </xf>
    <xf numFmtId="237" fontId="16" fillId="0" borderId="14" xfId="2" applyNumberFormat="1" applyFont="1" applyBorder="1" applyAlignment="1">
      <alignment horizontal="right" vertical="center"/>
    </xf>
    <xf numFmtId="237" fontId="16" fillId="0" borderId="0" xfId="2" applyNumberFormat="1" applyFont="1" applyBorder="1" applyAlignment="1">
      <alignment horizontal="right" vertical="center"/>
    </xf>
    <xf numFmtId="237" fontId="16" fillId="0" borderId="11" xfId="2" applyNumberFormat="1" applyFont="1" applyBorder="1" applyAlignment="1">
      <alignment horizontal="right" vertical="center"/>
    </xf>
    <xf numFmtId="238" fontId="16" fillId="0" borderId="0" xfId="2" applyNumberFormat="1" applyFont="1"/>
    <xf numFmtId="168" fontId="102" fillId="0" borderId="0" xfId="2" applyNumberFormat="1" applyFont="1" applyBorder="1" applyAlignment="1">
      <alignment vertical="center"/>
    </xf>
    <xf numFmtId="0" fontId="102" fillId="0" borderId="14" xfId="2" applyFont="1" applyBorder="1" applyAlignment="1">
      <alignment horizontal="center" vertical="center"/>
    </xf>
    <xf numFmtId="238" fontId="16" fillId="0" borderId="14" xfId="2" applyNumberFormat="1" applyFont="1" applyBorder="1" applyAlignment="1">
      <alignment vertical="center"/>
    </xf>
    <xf numFmtId="238" fontId="16" fillId="0" borderId="0" xfId="2" applyNumberFormat="1" applyFont="1" applyBorder="1" applyAlignment="1">
      <alignment vertical="center"/>
    </xf>
    <xf numFmtId="238" fontId="16" fillId="0" borderId="14" xfId="2" applyNumberFormat="1" applyFont="1" applyBorder="1" applyAlignment="1">
      <alignment horizontal="right" vertical="center"/>
    </xf>
    <xf numFmtId="238" fontId="16" fillId="0" borderId="0" xfId="2" applyNumberFormat="1" applyFont="1" applyBorder="1" applyAlignment="1">
      <alignment horizontal="right" vertical="center"/>
    </xf>
    <xf numFmtId="238" fontId="16" fillId="0" borderId="0" xfId="2" applyNumberFormat="1" applyFont="1" applyFill="1" applyBorder="1" applyAlignment="1">
      <alignment horizontal="right" vertical="center"/>
    </xf>
    <xf numFmtId="237" fontId="16" fillId="0" borderId="14" xfId="2" applyNumberFormat="1" applyFont="1" applyFill="1" applyBorder="1" applyAlignment="1">
      <alignment horizontal="right" vertical="center"/>
    </xf>
    <xf numFmtId="237" fontId="16" fillId="0" borderId="0" xfId="2" applyNumberFormat="1" applyFont="1" applyFill="1" applyBorder="1" applyAlignment="1">
      <alignment horizontal="right" vertical="center"/>
    </xf>
    <xf numFmtId="239" fontId="16" fillId="0" borderId="14" xfId="2" applyNumberFormat="1" applyFont="1" applyBorder="1" applyAlignment="1">
      <alignment horizontal="right" vertical="center"/>
    </xf>
    <xf numFmtId="239" fontId="16" fillId="0" borderId="0" xfId="2" applyNumberFormat="1" applyFont="1" applyBorder="1" applyAlignment="1">
      <alignment horizontal="right" vertical="center"/>
    </xf>
    <xf numFmtId="239" fontId="16" fillId="0" borderId="11" xfId="2" applyNumberFormat="1" applyFont="1" applyBorder="1" applyAlignment="1">
      <alignment horizontal="right" vertical="center"/>
    </xf>
    <xf numFmtId="240" fontId="16" fillId="0" borderId="14" xfId="2" applyNumberFormat="1" applyFont="1" applyBorder="1" applyAlignment="1">
      <alignment horizontal="right" vertical="center"/>
    </xf>
    <xf numFmtId="240" fontId="16" fillId="0" borderId="0" xfId="2" applyNumberFormat="1" applyFont="1" applyBorder="1" applyAlignment="1">
      <alignment horizontal="right" vertical="center"/>
    </xf>
    <xf numFmtId="240" fontId="16" fillId="0" borderId="11" xfId="2" applyNumberFormat="1" applyFont="1" applyBorder="1" applyAlignment="1">
      <alignment horizontal="right" vertical="center"/>
    </xf>
    <xf numFmtId="0" fontId="16" fillId="8" borderId="0" xfId="2" applyFont="1" applyFill="1" applyAlignment="1">
      <alignment horizontal="left" vertical="center"/>
    </xf>
    <xf numFmtId="0" fontId="16" fillId="8" borderId="0" xfId="2" applyFont="1" applyFill="1" applyAlignment="1">
      <alignment horizontal="right" vertical="center"/>
    </xf>
    <xf numFmtId="241" fontId="16" fillId="0" borderId="0" xfId="2" applyNumberFormat="1" applyFont="1" applyFill="1" applyAlignment="1">
      <alignment vertical="center"/>
    </xf>
    <xf numFmtId="0" fontId="16" fillId="0" borderId="20" xfId="2" applyFont="1" applyBorder="1" applyAlignment="1">
      <alignment horizontal="center" vertical="center"/>
    </xf>
    <xf numFmtId="0" fontId="16" fillId="0" borderId="24" xfId="2" applyFont="1" applyBorder="1" applyAlignment="1">
      <alignment vertical="center" wrapText="1"/>
    </xf>
    <xf numFmtId="0" fontId="16" fillId="0" borderId="25" xfId="2" applyFont="1" applyBorder="1" applyAlignment="1">
      <alignment horizontal="center" vertical="center" wrapText="1"/>
    </xf>
    <xf numFmtId="0" fontId="20" fillId="0" borderId="0" xfId="9" applyFont="1" applyFill="1" applyAlignment="1">
      <alignment horizontal="centerContinuous" vertical="center" wrapText="1"/>
    </xf>
    <xf numFmtId="0" fontId="18" fillId="0" borderId="0" xfId="9" applyFont="1" applyFill="1" applyAlignment="1">
      <alignment horizontal="centerContinuous" vertical="center"/>
    </xf>
    <xf numFmtId="0" fontId="18" fillId="0" borderId="0" xfId="9" applyFont="1" applyFill="1" applyAlignment="1">
      <alignment vertical="center"/>
    </xf>
    <xf numFmtId="0" fontId="19" fillId="0" borderId="0" xfId="9" applyFont="1" applyFill="1" applyAlignment="1">
      <alignment horizontal="centerContinuous" vertical="center"/>
    </xf>
    <xf numFmtId="0" fontId="19" fillId="0" borderId="0" xfId="9" applyFont="1" applyFill="1" applyAlignment="1">
      <alignment vertical="center"/>
    </xf>
    <xf numFmtId="0" fontId="19" fillId="0" borderId="0" xfId="9" applyFont="1" applyFill="1" applyAlignment="1">
      <alignment vertical="top"/>
    </xf>
    <xf numFmtId="0" fontId="16" fillId="0" borderId="1" xfId="9" applyFont="1" applyFill="1" applyBorder="1" applyAlignment="1" applyProtection="1">
      <alignment horizontal="centerContinuous" vertical="center"/>
    </xf>
    <xf numFmtId="0" fontId="18" fillId="0" borderId="27" xfId="9" applyFont="1" applyFill="1" applyBorder="1" applyAlignment="1">
      <alignment horizontal="centerContinuous" vertical="center"/>
    </xf>
    <xf numFmtId="0" fontId="16" fillId="0" borderId="1" xfId="9" applyFont="1" applyFill="1" applyBorder="1" applyAlignment="1" applyProtection="1">
      <alignment horizontal="center" vertical="center"/>
    </xf>
    <xf numFmtId="0" fontId="18" fillId="0" borderId="29" xfId="9" applyFont="1" applyFill="1" applyBorder="1" applyAlignment="1">
      <alignment horizontal="centerContinuous" vertical="center"/>
    </xf>
    <xf numFmtId="0" fontId="16" fillId="0" borderId="50" xfId="9" applyFont="1" applyFill="1" applyBorder="1" applyAlignment="1" applyProtection="1">
      <alignment horizontal="center" vertical="center"/>
    </xf>
    <xf numFmtId="0" fontId="16" fillId="0" borderId="50" xfId="9" quotePrefix="1" applyFont="1" applyFill="1" applyBorder="1" applyAlignment="1" applyProtection="1">
      <alignment horizontal="center" vertical="center"/>
    </xf>
    <xf numFmtId="0" fontId="18" fillId="0" borderId="0" xfId="9" applyFont="1" applyFill="1"/>
    <xf numFmtId="0" fontId="16" fillId="0" borderId="0" xfId="9" applyFont="1" applyFill="1"/>
    <xf numFmtId="0" fontId="16" fillId="0" borderId="50" xfId="9" applyFont="1" applyFill="1" applyBorder="1" applyAlignment="1">
      <alignment horizontal="center" vertical="center"/>
    </xf>
    <xf numFmtId="0" fontId="16" fillId="0" borderId="6" xfId="9" applyFont="1" applyFill="1" applyBorder="1" applyAlignment="1">
      <alignment horizontal="centerContinuous" vertical="center"/>
    </xf>
    <xf numFmtId="0" fontId="16" fillId="0" borderId="6" xfId="9" applyFont="1" applyFill="1" applyBorder="1" applyAlignment="1" applyProtection="1">
      <alignment horizontal="centerContinuous" vertical="center"/>
    </xf>
    <xf numFmtId="0" fontId="18" fillId="0" borderId="50" xfId="9" applyFont="1" applyFill="1" applyBorder="1" applyAlignment="1">
      <alignment horizontal="centerContinuous" vertical="center"/>
    </xf>
    <xf numFmtId="0" fontId="16" fillId="0" borderId="2" xfId="9" applyFont="1" applyFill="1" applyBorder="1" applyAlignment="1">
      <alignment horizontal="center" vertical="center"/>
    </xf>
    <xf numFmtId="0" fontId="16" fillId="0" borderId="50" xfId="9" applyFont="1" applyFill="1" applyBorder="1" applyAlignment="1" applyProtection="1">
      <alignment horizontal="centerContinuous" vertical="center"/>
    </xf>
    <xf numFmtId="0" fontId="16" fillId="0" borderId="9" xfId="9" applyFont="1" applyFill="1" applyBorder="1" applyAlignment="1">
      <alignment horizontal="centerContinuous" vertical="center"/>
    </xf>
    <xf numFmtId="0" fontId="16" fillId="0" borderId="8" xfId="9" applyFont="1" applyFill="1" applyBorder="1" applyAlignment="1">
      <alignment horizontal="centerContinuous" vertical="center"/>
    </xf>
    <xf numFmtId="0" fontId="18" fillId="0" borderId="90" xfId="9" applyFont="1" applyFill="1" applyBorder="1" applyAlignment="1">
      <alignment horizontal="centerContinuous" vertical="center"/>
    </xf>
    <xf numFmtId="0" fontId="18" fillId="0" borderId="86" xfId="9" applyFont="1" applyFill="1" applyBorder="1" applyAlignment="1">
      <alignment horizontal="centerContinuous" vertical="center"/>
    </xf>
    <xf numFmtId="177" fontId="16" fillId="0" borderId="12" xfId="9" applyNumberFormat="1" applyFont="1" applyFill="1" applyBorder="1" applyAlignment="1" applyProtection="1">
      <alignment horizontal="left"/>
    </xf>
    <xf numFmtId="242" fontId="74" fillId="0" borderId="12" xfId="9" applyNumberFormat="1" applyFont="1" applyFill="1" applyBorder="1" applyAlignment="1">
      <alignment horizontal="right"/>
    </xf>
    <xf numFmtId="166" fontId="16" fillId="0" borderId="12" xfId="9" applyNumberFormat="1" applyFont="1" applyFill="1" applyBorder="1" applyAlignment="1">
      <alignment horizontal="right"/>
    </xf>
    <xf numFmtId="235" fontId="16" fillId="0" borderId="0" xfId="9" applyNumberFormat="1" applyFont="1" applyFill="1" applyBorder="1" applyAlignment="1">
      <alignment horizontal="right"/>
    </xf>
    <xf numFmtId="235" fontId="16" fillId="0" borderId="12" xfId="9" applyNumberFormat="1" applyFont="1" applyFill="1" applyBorder="1" applyAlignment="1">
      <alignment horizontal="right"/>
    </xf>
    <xf numFmtId="235" fontId="16" fillId="0" borderId="22" xfId="9" applyNumberFormat="1" applyFont="1" applyFill="1" applyBorder="1" applyAlignment="1">
      <alignment horizontal="right"/>
    </xf>
    <xf numFmtId="243" fontId="74" fillId="0" borderId="12" xfId="9" applyNumberFormat="1" applyFont="1" applyFill="1" applyBorder="1" applyAlignment="1">
      <alignment horizontal="right"/>
    </xf>
    <xf numFmtId="243" fontId="74" fillId="0" borderId="13" xfId="9" applyNumberFormat="1" applyFont="1" applyFill="1" applyBorder="1" applyAlignment="1">
      <alignment horizontal="right"/>
    </xf>
    <xf numFmtId="244" fontId="74" fillId="0" borderId="12" xfId="9" applyNumberFormat="1" applyFont="1" applyFill="1" applyBorder="1" applyAlignment="1">
      <alignment horizontal="right"/>
    </xf>
    <xf numFmtId="244" fontId="74" fillId="0" borderId="0" xfId="9" applyNumberFormat="1" applyFont="1" applyFill="1" applyBorder="1" applyAlignment="1">
      <alignment horizontal="right"/>
    </xf>
    <xf numFmtId="244" fontId="74" fillId="0" borderId="29" xfId="9" applyNumberFormat="1" applyFont="1" applyFill="1" applyBorder="1" applyAlignment="1">
      <alignment horizontal="right"/>
    </xf>
    <xf numFmtId="245" fontId="74" fillId="0" borderId="13" xfId="9" applyNumberFormat="1" applyFont="1" applyFill="1" applyBorder="1" applyAlignment="1">
      <alignment horizontal="right"/>
    </xf>
    <xf numFmtId="244" fontId="74" fillId="0" borderId="13" xfId="9" applyNumberFormat="1" applyFont="1" applyFill="1" applyBorder="1" applyAlignment="1">
      <alignment horizontal="right"/>
    </xf>
    <xf numFmtId="243" fontId="74" fillId="0" borderId="0" xfId="9" applyNumberFormat="1" applyFont="1" applyFill="1" applyBorder="1" applyAlignment="1">
      <alignment horizontal="right"/>
    </xf>
    <xf numFmtId="235" fontId="16" fillId="0" borderId="4" xfId="9" applyNumberFormat="1" applyFont="1" applyFill="1" applyBorder="1" applyAlignment="1">
      <alignment horizontal="center"/>
    </xf>
    <xf numFmtId="177" fontId="16" fillId="0" borderId="12" xfId="9" applyNumberFormat="1" applyFont="1" applyFill="1" applyBorder="1" applyAlignment="1">
      <alignment horizontal="left"/>
    </xf>
    <xf numFmtId="242" fontId="74" fillId="0" borderId="4" xfId="9" applyNumberFormat="1" applyFont="1" applyFill="1" applyBorder="1" applyAlignment="1">
      <alignment horizontal="right"/>
    </xf>
    <xf numFmtId="0" fontId="16" fillId="0" borderId="4" xfId="9" applyNumberFormat="1" applyFont="1" applyFill="1" applyBorder="1" applyAlignment="1" applyProtection="1">
      <alignment horizontal="left" vertical="center"/>
    </xf>
    <xf numFmtId="177" fontId="16" fillId="0" borderId="4" xfId="9" applyNumberFormat="1" applyFont="1" applyFill="1" applyBorder="1" applyAlignment="1" applyProtection="1">
      <alignment horizontal="left"/>
    </xf>
    <xf numFmtId="246" fontId="74" fillId="0" borderId="13" xfId="9" applyNumberFormat="1" applyFont="1" applyFill="1" applyBorder="1" applyAlignment="1">
      <alignment horizontal="right"/>
    </xf>
    <xf numFmtId="0" fontId="16" fillId="0" borderId="12" xfId="9" applyNumberFormat="1" applyFont="1" applyFill="1" applyBorder="1" applyAlignment="1" applyProtection="1">
      <alignment horizontal="left" vertical="center"/>
    </xf>
    <xf numFmtId="177" fontId="16" fillId="0" borderId="12" xfId="9" applyNumberFormat="1" applyFont="1" applyFill="1" applyBorder="1" applyAlignment="1" applyProtection="1">
      <alignment horizontal="left" vertical="center"/>
    </xf>
    <xf numFmtId="235" fontId="16" fillId="0" borderId="4" xfId="9" applyNumberFormat="1" applyFont="1" applyFill="1" applyBorder="1" applyAlignment="1">
      <alignment horizontal="right"/>
    </xf>
    <xf numFmtId="177" fontId="16" fillId="0" borderId="3" xfId="9" applyNumberFormat="1" applyFont="1" applyFill="1" applyBorder="1" applyAlignment="1" applyProtection="1">
      <alignment horizontal="left"/>
    </xf>
    <xf numFmtId="242" fontId="74" fillId="0" borderId="9" xfId="9" applyNumberFormat="1" applyFont="1" applyFill="1" applyBorder="1" applyAlignment="1">
      <alignment horizontal="right"/>
    </xf>
    <xf numFmtId="166" fontId="16" fillId="0" borderId="9" xfId="9" applyNumberFormat="1" applyFont="1" applyFill="1" applyBorder="1" applyAlignment="1">
      <alignment horizontal="right" vertical="top"/>
    </xf>
    <xf numFmtId="235" fontId="16" fillId="0" borderId="8" xfId="9" applyNumberFormat="1" applyFont="1" applyFill="1" applyBorder="1" applyAlignment="1">
      <alignment horizontal="right" vertical="top"/>
    </xf>
    <xf numFmtId="235" fontId="16" fillId="0" borderId="9" xfId="9" applyNumberFormat="1" applyFont="1" applyFill="1" applyBorder="1" applyAlignment="1">
      <alignment horizontal="right" vertical="top"/>
    </xf>
    <xf numFmtId="235" fontId="16" fillId="0" borderId="8" xfId="9" applyNumberFormat="1" applyFont="1" applyFill="1" applyBorder="1" applyAlignment="1">
      <alignment horizontal="right"/>
    </xf>
    <xf numFmtId="243" fontId="74" fillId="0" borderId="9" xfId="9" applyNumberFormat="1" applyFont="1" applyFill="1" applyBorder="1" applyAlignment="1">
      <alignment horizontal="right"/>
    </xf>
    <xf numFmtId="243" fontId="74" fillId="0" borderId="9" xfId="9" applyNumberFormat="1" applyFont="1" applyFill="1" applyBorder="1" applyAlignment="1">
      <alignment horizontal="right" vertical="top"/>
    </xf>
    <xf numFmtId="244" fontId="74" fillId="0" borderId="8" xfId="9" applyNumberFormat="1" applyFont="1" applyFill="1" applyBorder="1" applyAlignment="1">
      <alignment horizontal="right" vertical="top"/>
    </xf>
    <xf numFmtId="243" fontId="74" fillId="0" borderId="8" xfId="9" applyNumberFormat="1" applyFont="1" applyFill="1" applyBorder="1" applyAlignment="1">
      <alignment horizontal="right" vertical="top"/>
    </xf>
    <xf numFmtId="235" fontId="16" fillId="0" borderId="3" xfId="9" applyNumberFormat="1" applyFont="1" applyFill="1" applyBorder="1" applyAlignment="1">
      <alignment horizontal="right"/>
    </xf>
    <xf numFmtId="0" fontId="18" fillId="0" borderId="0" xfId="9" applyFont="1" applyFill="1" applyAlignment="1">
      <alignment vertical="top"/>
    </xf>
    <xf numFmtId="0" fontId="16" fillId="0" borderId="0" xfId="9" applyFont="1" applyFill="1" applyAlignment="1">
      <alignment vertical="top"/>
    </xf>
    <xf numFmtId="0" fontId="16" fillId="0" borderId="0" xfId="0" applyFont="1" applyAlignment="1">
      <alignment horizontal="left" vertical="top"/>
    </xf>
    <xf numFmtId="0" fontId="16" fillId="0" borderId="0" xfId="9" applyFont="1" applyFill="1" applyAlignment="1">
      <alignment horizontal="left" vertical="top"/>
    </xf>
    <xf numFmtId="0" fontId="16" fillId="0" borderId="0" xfId="0" applyFont="1" applyFill="1" applyAlignment="1">
      <alignment horizontal="left" vertical="top"/>
    </xf>
    <xf numFmtId="177" fontId="18" fillId="0" borderId="0" xfId="9" applyNumberFormat="1" applyFont="1" applyFill="1"/>
    <xf numFmtId="0" fontId="19" fillId="0" borderId="46" xfId="32" applyFont="1" applyBorder="1" applyAlignment="1">
      <alignment horizontal="centerContinuous" vertical="center" wrapText="1"/>
    </xf>
    <xf numFmtId="0" fontId="19" fillId="0" borderId="17" xfId="32" applyFont="1" applyBorder="1" applyAlignment="1">
      <alignment horizontal="centerContinuous" vertical="center"/>
    </xf>
    <xf numFmtId="0" fontId="19" fillId="0" borderId="26" xfId="32" applyFont="1" applyBorder="1" applyAlignment="1">
      <alignment horizontal="center" vertical="center"/>
    </xf>
    <xf numFmtId="0" fontId="19" fillId="0" borderId="31" xfId="32" applyFont="1" applyBorder="1" applyAlignment="1"/>
    <xf numFmtId="0" fontId="19" fillId="0" borderId="18" xfId="32" applyFont="1" applyBorder="1" applyAlignment="1">
      <alignment horizontal="center" vertical="center" wrapText="1"/>
    </xf>
    <xf numFmtId="0" fontId="19" fillId="0" borderId="101" xfId="32" applyFont="1" applyBorder="1" applyAlignment="1">
      <alignment horizontal="center" vertical="center"/>
    </xf>
    <xf numFmtId="0" fontId="19" fillId="0" borderId="91" xfId="32" applyFont="1" applyBorder="1" applyAlignment="1">
      <alignment horizontal="center" vertical="center"/>
    </xf>
    <xf numFmtId="0" fontId="46" fillId="0" borderId="0" xfId="0" applyFont="1" applyAlignment="1">
      <alignment horizontal="centerContinuous" vertical="center" wrapText="1"/>
    </xf>
    <xf numFmtId="0" fontId="43" fillId="0" borderId="0" xfId="0" applyFont="1" applyAlignment="1">
      <alignment horizontal="centerContinuous"/>
    </xf>
    <xf numFmtId="0" fontId="43" fillId="0" borderId="0" xfId="0" applyFont="1"/>
    <xf numFmtId="0" fontId="43" fillId="0" borderId="0" xfId="0" applyFont="1" applyAlignment="1">
      <alignment horizontal="centerContinuous" vertical="center"/>
    </xf>
    <xf numFmtId="0" fontId="43" fillId="0" borderId="0" xfId="0" applyFont="1" applyAlignment="1">
      <alignment vertical="center"/>
    </xf>
    <xf numFmtId="0" fontId="37" fillId="0" borderId="0" xfId="0" applyFont="1" applyAlignment="1">
      <alignment horizontal="centerContinuous" vertical="top"/>
    </xf>
    <xf numFmtId="0" fontId="43" fillId="0" borderId="2" xfId="0" applyFont="1" applyBorder="1" applyAlignment="1">
      <alignment horizontal="center" vertical="center" wrapText="1"/>
    </xf>
    <xf numFmtId="0" fontId="43" fillId="0" borderId="29" xfId="0" applyFont="1" applyBorder="1" applyAlignment="1">
      <alignment horizontal="center" wrapText="1"/>
    </xf>
    <xf numFmtId="0" fontId="43" fillId="0" borderId="29" xfId="0" applyFont="1" applyBorder="1" applyAlignment="1">
      <alignment horizontal="center" vertical="center" wrapText="1"/>
    </xf>
    <xf numFmtId="0" fontId="43" fillId="0" borderId="90" xfId="0" applyFont="1" applyBorder="1" applyAlignment="1">
      <alignment horizontal="centerContinuous" vertical="center" wrapText="1"/>
    </xf>
    <xf numFmtId="0" fontId="43" fillId="0" borderId="90" xfId="0" applyFont="1" applyBorder="1" applyAlignment="1">
      <alignment horizontal="centerContinuous" vertical="center"/>
    </xf>
    <xf numFmtId="0" fontId="43" fillId="0" borderId="86" xfId="0" applyFont="1" applyBorder="1" applyAlignment="1">
      <alignment horizontal="centerContinuous" vertical="center"/>
    </xf>
    <xf numFmtId="0" fontId="43" fillId="0" borderId="46" xfId="0" applyFont="1" applyBorder="1" applyAlignment="1">
      <alignment horizontal="centerContinuous" vertical="center" wrapText="1"/>
    </xf>
    <xf numFmtId="0" fontId="43" fillId="0" borderId="46" xfId="0" applyFont="1" applyBorder="1" applyAlignment="1">
      <alignment horizontal="centerContinuous" vertical="center"/>
    </xf>
    <xf numFmtId="0" fontId="43" fillId="0" borderId="86" xfId="0" applyFont="1" applyBorder="1" applyAlignment="1">
      <alignment vertical="center"/>
    </xf>
    <xf numFmtId="0" fontId="43" fillId="0" borderId="4" xfId="0" applyFont="1" applyBorder="1" applyAlignment="1">
      <alignment horizontal="center" wrapText="1"/>
    </xf>
    <xf numFmtId="0" fontId="43" fillId="0" borderId="13" xfId="0" applyFont="1" applyBorder="1" applyAlignment="1">
      <alignment horizontal="center" wrapText="1"/>
    </xf>
    <xf numFmtId="0" fontId="43" fillId="0" borderId="13" xfId="0" applyFont="1" applyBorder="1" applyAlignment="1">
      <alignment horizontal="centerContinuous" vertical="center" wrapText="1"/>
    </xf>
    <xf numFmtId="0" fontId="43" fillId="0" borderId="13" xfId="0" applyFont="1" applyBorder="1" applyAlignment="1">
      <alignment horizontal="centerContinuous"/>
    </xf>
    <xf numFmtId="0" fontId="43" fillId="0" borderId="11" xfId="0" applyFont="1" applyBorder="1" applyAlignment="1">
      <alignment horizontal="centerContinuous"/>
    </xf>
    <xf numFmtId="0" fontId="43" fillId="0" borderId="6" xfId="0" applyFont="1" applyBorder="1" applyAlignment="1">
      <alignment horizontal="centerContinuous" vertical="center" wrapText="1"/>
    </xf>
    <xf numFmtId="0" fontId="43" fillId="0" borderId="90" xfId="0" applyFont="1" applyBorder="1" applyAlignment="1">
      <alignment horizontal="centerContinuous"/>
    </xf>
    <xf numFmtId="0" fontId="43" fillId="0" borderId="86" xfId="0" applyFont="1" applyBorder="1" applyAlignment="1">
      <alignment horizontal="centerContinuous"/>
    </xf>
    <xf numFmtId="0" fontId="43" fillId="0" borderId="4" xfId="0" applyFont="1" applyBorder="1" applyAlignment="1">
      <alignment horizontal="center" vertical="center" wrapText="1"/>
    </xf>
    <xf numFmtId="0" fontId="43" fillId="0" borderId="13" xfId="0" applyFont="1" applyBorder="1" applyAlignment="1">
      <alignment horizontal="center" vertical="top"/>
    </xf>
    <xf numFmtId="0" fontId="43" fillId="0" borderId="4" xfId="0" applyFont="1" applyBorder="1" applyAlignment="1">
      <alignment horizontal="center" vertical="top" wrapText="1"/>
    </xf>
    <xf numFmtId="0" fontId="43" fillId="0" borderId="2" xfId="0" applyFont="1" applyBorder="1" applyAlignment="1">
      <alignment horizontal="centerContinuous" vertical="center" wrapText="1"/>
    </xf>
    <xf numFmtId="0" fontId="43" fillId="0" borderId="6" xfId="0" applyFont="1" applyBorder="1" applyAlignment="1">
      <alignment horizontal="centerContinuous" vertical="center"/>
    </xf>
    <xf numFmtId="0" fontId="43" fillId="0" borderId="4" xfId="0" applyFont="1" applyBorder="1" applyAlignment="1">
      <alignment horizontal="centerContinuous"/>
    </xf>
    <xf numFmtId="0" fontId="43" fillId="0" borderId="13" xfId="0" applyFont="1" applyBorder="1" applyAlignment="1">
      <alignment horizontal="center" vertical="center"/>
    </xf>
    <xf numFmtId="0" fontId="43" fillId="0" borderId="13" xfId="0" applyFont="1" applyBorder="1"/>
    <xf numFmtId="0" fontId="43" fillId="0" borderId="2" xfId="0" applyFont="1" applyBorder="1" applyAlignment="1">
      <alignment horizontal="centerContinuous" vertical="center"/>
    </xf>
    <xf numFmtId="0" fontId="43" fillId="0" borderId="29" xfId="0" applyFont="1" applyBorder="1" applyAlignment="1">
      <alignment horizontal="centerContinuous" vertical="center"/>
    </xf>
    <xf numFmtId="0" fontId="43" fillId="0" borderId="13" xfId="0" applyFont="1" applyBorder="1" applyAlignment="1">
      <alignment horizontal="centerContinuous" vertical="top" wrapText="1"/>
    </xf>
    <xf numFmtId="0" fontId="43" fillId="0" borderId="29" xfId="0" applyFont="1" applyBorder="1" applyAlignment="1">
      <alignment horizontal="centerContinuous" vertical="center" wrapText="1"/>
    </xf>
    <xf numFmtId="0" fontId="43" fillId="0" borderId="0" xfId="0" applyFont="1" applyBorder="1" applyAlignment="1">
      <alignment horizontal="center" vertical="center" wrapText="1"/>
    </xf>
    <xf numFmtId="0" fontId="43" fillId="0" borderId="12" xfId="0" applyFont="1" applyBorder="1" applyAlignment="1">
      <alignment horizontal="centerContinuous"/>
    </xf>
    <xf numFmtId="0" fontId="43" fillId="0" borderId="0" xfId="0" applyFont="1" applyBorder="1" applyAlignment="1">
      <alignment horizontal="center" vertical="top"/>
    </xf>
    <xf numFmtId="0" fontId="43" fillId="0" borderId="0" xfId="0" applyFont="1" applyBorder="1" applyAlignment="1">
      <alignment horizontal="centerContinuous" vertical="top" wrapText="1"/>
    </xf>
    <xf numFmtId="0" fontId="167" fillId="0" borderId="12" xfId="0" applyFont="1" applyBorder="1" applyAlignment="1">
      <alignment horizontal="centerContinuous"/>
    </xf>
    <xf numFmtId="0" fontId="43" fillId="0" borderId="0" xfId="0" applyFont="1" applyBorder="1" applyAlignment="1">
      <alignment horizontal="centerContinuous" vertical="center"/>
    </xf>
    <xf numFmtId="0" fontId="43" fillId="0" borderId="21" xfId="0" applyFont="1" applyBorder="1" applyAlignment="1">
      <alignment horizontal="centerContinuous" vertical="center"/>
    </xf>
    <xf numFmtId="0" fontId="51" fillId="0" borderId="12" xfId="23" applyNumberFormat="1" applyFont="1" applyFill="1" applyBorder="1"/>
    <xf numFmtId="247" fontId="51" fillId="0" borderId="0" xfId="23" applyNumberFormat="1" applyFont="1" applyFill="1" applyBorder="1" applyAlignment="1">
      <alignment horizontal="right" indent="1"/>
    </xf>
    <xf numFmtId="247" fontId="51" fillId="0" borderId="13" xfId="23" applyNumberFormat="1" applyFont="1" applyFill="1" applyBorder="1" applyAlignment="1">
      <alignment horizontal="right" indent="1"/>
    </xf>
    <xf numFmtId="0" fontId="43" fillId="0" borderId="0" xfId="0" applyFont="1" applyFill="1"/>
    <xf numFmtId="231" fontId="51" fillId="0" borderId="13" xfId="23" quotePrefix="1" applyNumberFormat="1" applyFont="1" applyBorder="1" applyAlignment="1">
      <alignment horizontal="right" indent="1"/>
    </xf>
    <xf numFmtId="0" fontId="43" fillId="0" borderId="12" xfId="0" applyFont="1" applyBorder="1" applyAlignment="1">
      <alignment horizontal="left"/>
    </xf>
    <xf numFmtId="166" fontId="158" fillId="0" borderId="0" xfId="0" applyNumberFormat="1" applyFont="1" applyFill="1" applyBorder="1" applyAlignment="1">
      <alignment horizontal="right" indent="1"/>
    </xf>
    <xf numFmtId="166" fontId="158" fillId="0" borderId="13" xfId="0" quotePrefix="1" applyNumberFormat="1" applyFont="1" applyFill="1" applyBorder="1" applyAlignment="1">
      <alignment horizontal="right" indent="1"/>
    </xf>
    <xf numFmtId="0" fontId="43" fillId="0" borderId="13" xfId="0" applyFont="1" applyBorder="1" applyAlignment="1">
      <alignment horizontal="centerContinuous" vertical="center"/>
    </xf>
    <xf numFmtId="0" fontId="167" fillId="0" borderId="0" xfId="0" applyFont="1" applyBorder="1" applyAlignment="1">
      <alignment horizontal="centerContinuous" vertical="center"/>
    </xf>
    <xf numFmtId="0" fontId="167" fillId="0" borderId="13" xfId="0" applyFont="1" applyBorder="1" applyAlignment="1">
      <alignment horizontal="centerContinuous" vertical="center"/>
    </xf>
    <xf numFmtId="0" fontId="167" fillId="0" borderId="12" xfId="0" applyFont="1" applyBorder="1" applyAlignment="1">
      <alignment horizontal="centerContinuous" vertical="center"/>
    </xf>
    <xf numFmtId="166" fontId="158" fillId="0" borderId="0" xfId="0" applyNumberFormat="1" applyFont="1" applyFill="1" applyBorder="1" applyAlignment="1">
      <alignment horizontal="centerContinuous" vertical="center"/>
    </xf>
    <xf numFmtId="166" fontId="158" fillId="0" borderId="13" xfId="0" quotePrefix="1" applyNumberFormat="1" applyFont="1" applyFill="1" applyBorder="1" applyAlignment="1">
      <alignment horizontal="centerContinuous" vertical="center"/>
    </xf>
    <xf numFmtId="0" fontId="167" fillId="0" borderId="0" xfId="0" applyFont="1" applyBorder="1" applyAlignment="1">
      <alignment horizontal="centerContinuous"/>
    </xf>
    <xf numFmtId="166" fontId="158" fillId="0" borderId="13" xfId="0" applyNumberFormat="1" applyFont="1" applyFill="1" applyBorder="1" applyAlignment="1">
      <alignment horizontal="right" indent="1"/>
    </xf>
    <xf numFmtId="166" fontId="158" fillId="0" borderId="0" xfId="0" quotePrefix="1" applyNumberFormat="1" applyFont="1" applyFill="1" applyBorder="1" applyAlignment="1">
      <alignment horizontal="right" indent="1"/>
    </xf>
    <xf numFmtId="0" fontId="43" fillId="0" borderId="0" xfId="0" applyFont="1" applyAlignment="1"/>
    <xf numFmtId="0" fontId="43" fillId="0" borderId="0" xfId="0" applyFont="1" applyAlignment="1">
      <alignment horizontal="center"/>
    </xf>
    <xf numFmtId="0" fontId="64" fillId="0" borderId="0" xfId="2" applyFont="1" applyAlignment="1">
      <alignment horizontal="centerContinuous" vertical="center"/>
    </xf>
    <xf numFmtId="0" fontId="19" fillId="0" borderId="0" xfId="2" applyFont="1" applyBorder="1" applyAlignment="1">
      <alignment horizontal="centerContinuous" vertical="center"/>
    </xf>
    <xf numFmtId="0" fontId="18" fillId="0" borderId="0" xfId="2" applyFont="1" applyBorder="1" applyAlignment="1">
      <alignment horizontal="centerContinuous"/>
    </xf>
    <xf numFmtId="0" fontId="19" fillId="0" borderId="1" xfId="2" applyFont="1" applyBorder="1" applyAlignment="1">
      <alignment vertical="center"/>
    </xf>
    <xf numFmtId="0" fontId="19" fillId="0" borderId="51" xfId="2" applyFont="1" applyBorder="1" applyAlignment="1">
      <alignment vertical="center" wrapText="1"/>
    </xf>
    <xf numFmtId="0" fontId="19" fillId="0" borderId="28" xfId="2" applyFont="1" applyBorder="1" applyAlignment="1">
      <alignment horizontal="centerContinuous" vertical="center" wrapText="1"/>
    </xf>
    <xf numFmtId="0" fontId="19" fillId="0" borderId="46" xfId="2" applyFont="1" applyBorder="1" applyAlignment="1">
      <alignment horizontal="centerContinuous" vertical="center" wrapText="1"/>
    </xf>
    <xf numFmtId="0" fontId="19" fillId="0" borderId="29" xfId="2" applyFont="1" applyBorder="1"/>
    <xf numFmtId="0" fontId="19" fillId="0" borderId="12" xfId="2" applyFont="1" applyBorder="1" applyAlignment="1">
      <alignment horizontal="center" vertical="center"/>
    </xf>
    <xf numFmtId="0" fontId="19" fillId="0" borderId="14" xfId="2" applyFont="1" applyBorder="1" applyAlignment="1">
      <alignment horizontal="center" vertical="center" wrapText="1"/>
    </xf>
    <xf numFmtId="0" fontId="19" fillId="0" borderId="44" xfId="2" applyFont="1" applyBorder="1" applyAlignment="1" applyProtection="1">
      <alignment horizontal="centerContinuous" vertical="center"/>
    </xf>
    <xf numFmtId="0" fontId="19" fillId="0" borderId="41" xfId="2" applyFont="1" applyBorder="1" applyAlignment="1" applyProtection="1">
      <alignment horizontal="centerContinuous" vertical="center"/>
    </xf>
    <xf numFmtId="0" fontId="19" fillId="0" borderId="38" xfId="2" applyFont="1" applyBorder="1" applyAlignment="1">
      <alignment horizontal="centerContinuous" vertical="center"/>
    </xf>
    <xf numFmtId="0" fontId="19" fillId="0" borderId="54" xfId="2" applyFont="1" applyBorder="1" applyAlignment="1" applyProtection="1">
      <alignment vertical="center" wrapText="1"/>
    </xf>
    <xf numFmtId="0" fontId="19" fillId="0" borderId="34" xfId="2" applyFont="1" applyBorder="1" applyAlignment="1">
      <alignment vertical="center"/>
    </xf>
    <xf numFmtId="0" fontId="19" fillId="0" borderId="12" xfId="2" applyFont="1" applyBorder="1" applyAlignment="1">
      <alignment vertical="center"/>
    </xf>
    <xf numFmtId="0" fontId="19" fillId="0" borderId="14" xfId="2" applyFont="1" applyBorder="1" applyAlignment="1">
      <alignment vertical="center" wrapText="1"/>
    </xf>
    <xf numFmtId="0" fontId="19" fillId="0" borderId="10" xfId="2" applyFont="1" applyBorder="1" applyAlignment="1">
      <alignment horizontal="center" vertical="center"/>
    </xf>
    <xf numFmtId="0" fontId="19" fillId="0" borderId="10" xfId="2" applyFont="1" applyBorder="1" applyAlignment="1">
      <alignment horizontal="center"/>
    </xf>
    <xf numFmtId="0" fontId="19" fillId="0" borderId="60" xfId="2" applyFont="1" applyBorder="1" applyAlignment="1">
      <alignment horizontal="center"/>
    </xf>
    <xf numFmtId="0" fontId="68" fillId="0" borderId="0" xfId="2" applyFont="1" applyBorder="1" applyAlignment="1">
      <alignment vertical="center"/>
    </xf>
    <xf numFmtId="0" fontId="68" fillId="0" borderId="0" xfId="2" applyFont="1" applyBorder="1" applyAlignment="1" applyProtection="1">
      <alignment horizontal="centerContinuous"/>
    </xf>
    <xf numFmtId="0" fontId="68" fillId="0" borderId="22" xfId="2" applyFont="1" applyBorder="1" applyAlignment="1" applyProtection="1">
      <alignment horizontal="centerContinuous" wrapText="1"/>
    </xf>
    <xf numFmtId="0" fontId="70" fillId="0" borderId="0" xfId="2" applyFont="1" applyBorder="1" applyAlignment="1">
      <alignment horizontal="centerContinuous"/>
    </xf>
    <xf numFmtId="0" fontId="19" fillId="0" borderId="0" xfId="2" applyFont="1" applyBorder="1" applyAlignment="1">
      <alignment horizontal="centerContinuous"/>
    </xf>
    <xf numFmtId="0" fontId="19" fillId="0" borderId="11" xfId="2" applyFont="1" applyBorder="1" applyAlignment="1">
      <alignment horizontal="left" indent="1"/>
    </xf>
    <xf numFmtId="247" fontId="19" fillId="0" borderId="0" xfId="23" applyNumberFormat="1" applyFont="1" applyFill="1" applyBorder="1" applyAlignment="1">
      <alignment horizontal="right" indent="1"/>
    </xf>
    <xf numFmtId="247" fontId="18" fillId="0" borderId="0" xfId="2" applyNumberFormat="1" applyFont="1"/>
    <xf numFmtId="166" fontId="94" fillId="0" borderId="14" xfId="2" applyNumberFormat="1" applyFont="1" applyFill="1" applyBorder="1" applyAlignment="1">
      <alignment horizontal="right" indent="1"/>
    </xf>
    <xf numFmtId="166" fontId="94" fillId="0" borderId="0" xfId="2" applyNumberFormat="1" applyFont="1" applyFill="1" applyBorder="1" applyAlignment="1">
      <alignment horizontal="right" indent="1"/>
    </xf>
    <xf numFmtId="0" fontId="70" fillId="0" borderId="11" xfId="2" applyFont="1" applyBorder="1" applyAlignment="1">
      <alignment horizontal="centerContinuous"/>
    </xf>
    <xf numFmtId="0" fontId="70" fillId="0" borderId="0" xfId="2" applyFont="1" applyBorder="1" applyAlignment="1">
      <alignment horizontal="centerContinuous" vertical="center"/>
    </xf>
    <xf numFmtId="166" fontId="94" fillId="0" borderId="0" xfId="2" quotePrefix="1" applyNumberFormat="1" applyFont="1" applyFill="1" applyBorder="1" applyAlignment="1">
      <alignment horizontal="right" indent="1"/>
    </xf>
    <xf numFmtId="0" fontId="16" fillId="0" borderId="0" xfId="2" applyFont="1" applyAlignment="1"/>
    <xf numFmtId="0" fontId="16" fillId="0" borderId="0" xfId="2" applyFont="1" applyAlignment="1">
      <alignment horizontal="right"/>
    </xf>
    <xf numFmtId="0" fontId="169" fillId="0" borderId="0" xfId="0" applyFont="1" applyFill="1" applyBorder="1" applyAlignment="1">
      <alignment horizontal="left" vertical="center"/>
    </xf>
    <xf numFmtId="0" fontId="68" fillId="0" borderId="0" xfId="0" applyFont="1"/>
    <xf numFmtId="0" fontId="37" fillId="0" borderId="0" xfId="0" applyFont="1" applyFill="1" applyAlignment="1">
      <alignment horizontal="centerContinuous"/>
    </xf>
    <xf numFmtId="0" fontId="150" fillId="0" borderId="0" xfId="0" applyFont="1" applyFill="1" applyAlignment="1">
      <alignment horizontal="centerContinuous"/>
    </xf>
    <xf numFmtId="0" fontId="150" fillId="0" borderId="0" xfId="0" applyFont="1" applyFill="1" applyBorder="1" applyAlignment="1">
      <alignment horizontal="centerContinuous"/>
    </xf>
    <xf numFmtId="0" fontId="43" fillId="0" borderId="26" xfId="0" applyFont="1" applyFill="1" applyBorder="1" applyAlignment="1">
      <alignment horizontal="centerContinuous" vertical="center"/>
    </xf>
    <xf numFmtId="0" fontId="43" fillId="0" borderId="19" xfId="0" applyFont="1" applyFill="1" applyBorder="1" applyAlignment="1">
      <alignment horizontal="centerContinuous" vertical="top" wrapText="1"/>
    </xf>
    <xf numFmtId="0" fontId="43" fillId="0" borderId="28" xfId="0" applyFont="1" applyFill="1" applyBorder="1" applyAlignment="1">
      <alignment horizontal="centerContinuous" vertical="center"/>
    </xf>
    <xf numFmtId="0" fontId="43" fillId="0" borderId="46" xfId="0" applyFont="1" applyFill="1" applyBorder="1" applyAlignment="1">
      <alignment horizontal="centerContinuous" vertical="center"/>
    </xf>
    <xf numFmtId="0" fontId="43" fillId="0" borderId="49" xfId="0" applyFont="1" applyFill="1" applyBorder="1" applyAlignment="1">
      <alignment horizontal="centerContinuous" vertical="center"/>
    </xf>
    <xf numFmtId="0" fontId="43" fillId="0" borderId="17" xfId="0" applyFont="1" applyFill="1" applyBorder="1" applyAlignment="1">
      <alignment horizontal="centerContinuous" vertical="center"/>
    </xf>
    <xf numFmtId="0" fontId="43" fillId="0" borderId="30" xfId="0" applyFont="1" applyFill="1" applyBorder="1" applyAlignment="1">
      <alignment horizontal="center" vertical="center"/>
    </xf>
    <xf numFmtId="0" fontId="43" fillId="0" borderId="11" xfId="0" applyFont="1" applyFill="1" applyBorder="1" applyAlignment="1">
      <alignment horizontal="center" vertical="center"/>
    </xf>
    <xf numFmtId="0" fontId="43" fillId="0" borderId="54" xfId="0" applyFont="1" applyFill="1" applyBorder="1" applyAlignment="1">
      <alignment horizontal="center" vertical="center" wrapText="1"/>
    </xf>
    <xf numFmtId="0" fontId="43" fillId="0" borderId="41" xfId="0" applyFont="1" applyFill="1" applyBorder="1" applyAlignment="1">
      <alignment horizontal="centerContinuous" vertical="center" wrapText="1"/>
    </xf>
    <xf numFmtId="0" fontId="43" fillId="0" borderId="38" xfId="0" applyFont="1" applyFill="1" applyBorder="1" applyAlignment="1">
      <alignment horizontal="centerContinuous" vertical="center" wrapText="1"/>
    </xf>
    <xf numFmtId="0" fontId="43" fillId="0" borderId="54" xfId="0" applyFont="1" applyFill="1" applyBorder="1" applyAlignment="1">
      <alignment horizontal="center" vertical="center"/>
    </xf>
    <xf numFmtId="0" fontId="43" fillId="0" borderId="44" xfId="0" applyFont="1" applyFill="1" applyBorder="1" applyAlignment="1">
      <alignment horizontal="centerContinuous" vertical="center"/>
    </xf>
    <xf numFmtId="0" fontId="43" fillId="0" borderId="38" xfId="0" applyFont="1" applyFill="1" applyBorder="1" applyAlignment="1">
      <alignment horizontal="centerContinuous" vertical="center"/>
    </xf>
    <xf numFmtId="0" fontId="43" fillId="0" borderId="0" xfId="0" applyFont="1" applyFill="1" applyBorder="1" applyAlignment="1">
      <alignment horizontal="centerContinuous" vertical="center"/>
    </xf>
    <xf numFmtId="0" fontId="43" fillId="0" borderId="13" xfId="0" applyFont="1" applyFill="1" applyBorder="1" applyAlignment="1">
      <alignment horizontal="center" vertical="center"/>
    </xf>
    <xf numFmtId="0" fontId="43" fillId="0" borderId="31"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62" xfId="0" applyFont="1" applyFill="1" applyBorder="1" applyAlignment="1">
      <alignment horizontal="center" vertical="center"/>
    </xf>
    <xf numFmtId="0" fontId="43" fillId="0" borderId="99" xfId="0" applyFont="1" applyFill="1" applyBorder="1" applyAlignment="1">
      <alignment horizontal="center" vertical="center"/>
    </xf>
    <xf numFmtId="0" fontId="43" fillId="0" borderId="99" xfId="0" applyFont="1" applyFill="1" applyBorder="1" applyAlignment="1">
      <alignment horizontal="center" vertical="center" wrapText="1"/>
    </xf>
    <xf numFmtId="0" fontId="43" fillId="0" borderId="8" xfId="0" applyFont="1" applyFill="1" applyBorder="1" applyAlignment="1">
      <alignment horizontal="center" vertical="center"/>
    </xf>
    <xf numFmtId="0" fontId="43" fillId="0" borderId="15" xfId="0" applyFont="1" applyFill="1" applyBorder="1" applyAlignment="1">
      <alignment horizontal="center" vertical="center"/>
    </xf>
    <xf numFmtId="0" fontId="36" fillId="0" borderId="0" xfId="0" applyFont="1" applyFill="1" applyBorder="1" applyAlignment="1">
      <alignment horizontal="center" vertical="center"/>
    </xf>
    <xf numFmtId="0" fontId="167" fillId="0" borderId="0" xfId="0" applyFont="1" applyFill="1" applyBorder="1" applyAlignment="1">
      <alignment horizontal="centerContinuous" vertical="center"/>
    </xf>
    <xf numFmtId="0" fontId="157" fillId="0" borderId="0" xfId="35" applyFont="1" applyFill="1" applyBorder="1" applyAlignment="1">
      <alignment horizontal="left" vertical="center" wrapText="1"/>
    </xf>
    <xf numFmtId="0" fontId="37" fillId="0" borderId="0" xfId="0" applyFont="1" applyFill="1" applyBorder="1" applyAlignment="1">
      <alignment horizontal="centerContinuous" vertical="center"/>
    </xf>
    <xf numFmtId="248" fontId="14" fillId="0" borderId="0" xfId="35" applyNumberFormat="1" applyFont="1" applyFill="1" applyBorder="1" applyAlignment="1" applyProtection="1">
      <alignment horizontal="left" vertical="center"/>
    </xf>
    <xf numFmtId="247" fontId="51" fillId="0" borderId="0" xfId="23" applyNumberFormat="1" applyFont="1" applyFill="1" applyAlignment="1">
      <alignment horizontal="right" indent="1"/>
    </xf>
    <xf numFmtId="0" fontId="167" fillId="0" borderId="0" xfId="0" applyFont="1" applyFill="1" applyAlignment="1">
      <alignment horizontal="centerContinuous" vertical="center"/>
    </xf>
    <xf numFmtId="0" fontId="173" fillId="0" borderId="0" xfId="23" applyNumberFormat="1" applyFont="1" applyFill="1" applyAlignment="1">
      <alignment vertical="center"/>
    </xf>
    <xf numFmtId="0" fontId="92" fillId="0" borderId="0" xfId="0" applyFont="1" applyFill="1" applyAlignment="1">
      <alignment vertical="center"/>
    </xf>
    <xf numFmtId="0" fontId="46" fillId="0" borderId="0" xfId="0" applyFont="1" applyFill="1" applyAlignment="1">
      <alignment horizontal="centerContinuous" wrapText="1"/>
    </xf>
    <xf numFmtId="0" fontId="37" fillId="0" borderId="27" xfId="0" applyFont="1" applyFill="1" applyBorder="1"/>
    <xf numFmtId="0" fontId="20" fillId="0" borderId="12" xfId="2" applyFont="1" applyBorder="1" applyAlignment="1">
      <alignment horizontal="centerContinuous" vertical="center" wrapText="1"/>
    </xf>
    <xf numFmtId="0" fontId="19" fillId="0" borderId="24" xfId="32" applyFont="1" applyBorder="1" applyAlignment="1">
      <alignment horizontal="center" vertical="center" wrapText="1"/>
    </xf>
    <xf numFmtId="0" fontId="19" fillId="0" borderId="20" xfId="32" applyFont="1" applyBorder="1" applyAlignment="1">
      <alignment horizontal="center" vertical="center" wrapText="1"/>
    </xf>
    <xf numFmtId="0" fontId="16" fillId="0" borderId="26" xfId="0" applyFont="1" applyBorder="1" applyAlignment="1">
      <alignment horizontal="left" vertical="center" indent="1"/>
    </xf>
    <xf numFmtId="0" fontId="16" fillId="0" borderId="30" xfId="0" applyFont="1" applyBorder="1" applyAlignment="1">
      <alignment horizontal="left" vertical="center" indent="1"/>
    </xf>
    <xf numFmtId="0" fontId="16" fillId="0" borderId="35" xfId="0" applyFont="1" applyBorder="1" applyAlignment="1">
      <alignment horizontal="left" vertical="center" indent="1"/>
    </xf>
    <xf numFmtId="0" fontId="16" fillId="0" borderId="45" xfId="2" applyNumberFormat="1" applyFont="1" applyFill="1" applyBorder="1" applyAlignment="1">
      <alignment horizontal="center" vertical="center"/>
    </xf>
    <xf numFmtId="0" fontId="16" fillId="0" borderId="35" xfId="2" applyNumberFormat="1" applyFont="1" applyFill="1" applyBorder="1" applyAlignment="1">
      <alignment horizontal="center" vertical="center"/>
    </xf>
    <xf numFmtId="0" fontId="16" fillId="0" borderId="33" xfId="2" applyNumberFormat="1" applyFont="1" applyFill="1" applyBorder="1" applyAlignment="1">
      <alignment horizontal="center" vertical="center" wrapText="1"/>
    </xf>
    <xf numFmtId="0" fontId="18" fillId="0" borderId="24" xfId="2" applyFont="1" applyFill="1" applyBorder="1" applyAlignment="1">
      <alignment horizontal="center" vertical="center" wrapText="1"/>
    </xf>
    <xf numFmtId="0" fontId="16" fillId="0" borderId="34" xfId="2" applyNumberFormat="1" applyFont="1" applyFill="1" applyBorder="1" applyAlignment="1">
      <alignment horizontal="center" vertical="center" wrapText="1"/>
    </xf>
    <xf numFmtId="0" fontId="18" fillId="0" borderId="59" xfId="2" applyFont="1" applyFill="1" applyBorder="1" applyAlignment="1">
      <alignment horizontal="center" vertical="center" wrapText="1"/>
    </xf>
    <xf numFmtId="0" fontId="16" fillId="0" borderId="2" xfId="2" applyNumberFormat="1" applyFont="1" applyFill="1" applyBorder="1" applyAlignment="1">
      <alignment horizontal="center" vertical="center"/>
    </xf>
    <xf numFmtId="0" fontId="16" fillId="0" borderId="4" xfId="2" applyNumberFormat="1" applyFont="1" applyFill="1" applyBorder="1" applyAlignment="1">
      <alignment horizontal="center" vertical="center"/>
    </xf>
    <xf numFmtId="0" fontId="16" fillId="0" borderId="3" xfId="2" applyNumberFormat="1" applyFont="1" applyFill="1" applyBorder="1" applyAlignment="1">
      <alignment horizontal="center" vertical="center"/>
    </xf>
    <xf numFmtId="0" fontId="16" fillId="0" borderId="1" xfId="2" applyNumberFormat="1" applyFont="1" applyFill="1" applyBorder="1" applyAlignment="1">
      <alignment horizontal="center" vertical="center" wrapText="1"/>
    </xf>
    <xf numFmtId="0" fontId="18" fillId="0" borderId="29" xfId="2" applyFont="1" applyFill="1" applyBorder="1" applyAlignment="1">
      <alignment horizontal="center" vertical="center" wrapText="1"/>
    </xf>
    <xf numFmtId="0" fontId="16" fillId="0" borderId="12" xfId="2" applyNumberFormat="1" applyFont="1" applyFill="1" applyBorder="1" applyAlignment="1">
      <alignment horizontal="center" vertical="center" wrapText="1"/>
    </xf>
    <xf numFmtId="0" fontId="18" fillId="0" borderId="13" xfId="2" applyFont="1" applyFill="1" applyBorder="1" applyAlignment="1">
      <alignment horizontal="center" vertical="center" wrapText="1"/>
    </xf>
    <xf numFmtId="0" fontId="18" fillId="0" borderId="9" xfId="2" applyFont="1" applyFill="1" applyBorder="1" applyAlignment="1">
      <alignment horizontal="center" vertical="center" wrapText="1"/>
    </xf>
    <xf numFmtId="0" fontId="18" fillId="0" borderId="15" xfId="2" applyFont="1" applyFill="1" applyBorder="1" applyAlignment="1">
      <alignment horizontal="center" vertical="center" wrapText="1"/>
    </xf>
    <xf numFmtId="0" fontId="16" fillId="0" borderId="29" xfId="2" applyNumberFormat="1" applyFont="1" applyFill="1" applyBorder="1" applyAlignment="1">
      <alignment horizontal="center" vertical="center" wrapText="1"/>
    </xf>
    <xf numFmtId="0" fontId="16" fillId="0" borderId="13" xfId="2" applyNumberFormat="1" applyFont="1" applyFill="1" applyBorder="1" applyAlignment="1">
      <alignment horizontal="center" vertical="center" wrapText="1"/>
    </xf>
    <xf numFmtId="0" fontId="16" fillId="0" borderId="9" xfId="2" applyNumberFormat="1" applyFont="1" applyFill="1" applyBorder="1" applyAlignment="1">
      <alignment horizontal="center" vertical="center" wrapText="1"/>
    </xf>
    <xf numFmtId="0" fontId="16" fillId="0" borderId="15" xfId="2" applyNumberFormat="1" applyFont="1" applyFill="1" applyBorder="1" applyAlignment="1">
      <alignment horizontal="center" vertical="center" wrapText="1"/>
    </xf>
    <xf numFmtId="0" fontId="16" fillId="0" borderId="26" xfId="2" applyNumberFormat="1" applyFont="1" applyFill="1" applyBorder="1" applyAlignment="1">
      <alignment horizontal="center" vertical="center" wrapText="1"/>
    </xf>
    <xf numFmtId="0" fontId="18" fillId="0" borderId="35" xfId="2" applyFont="1" applyFill="1" applyBorder="1" applyAlignment="1">
      <alignment horizontal="center" vertical="center" wrapText="1"/>
    </xf>
    <xf numFmtId="0" fontId="16" fillId="0" borderId="72"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74" xfId="0" applyFont="1" applyFill="1" applyBorder="1" applyAlignment="1">
      <alignment horizontal="center" vertical="center"/>
    </xf>
    <xf numFmtId="0" fontId="16" fillId="0" borderId="75" xfId="0" applyFont="1" applyFill="1" applyBorder="1" applyAlignment="1">
      <alignment horizontal="center" vertical="center"/>
    </xf>
    <xf numFmtId="165" fontId="16" fillId="0" borderId="80" xfId="0" applyNumberFormat="1" applyFont="1" applyBorder="1" applyAlignment="1">
      <alignment horizontal="center" vertical="center"/>
    </xf>
    <xf numFmtId="165" fontId="16" fillId="0" borderId="81" xfId="0" applyNumberFormat="1" applyFont="1" applyBorder="1" applyAlignment="1">
      <alignment horizontal="center" vertical="center"/>
    </xf>
    <xf numFmtId="165" fontId="74" fillId="0" borderId="80" xfId="0" applyNumberFormat="1" applyFont="1" applyBorder="1" applyAlignment="1">
      <alignment horizontal="center" vertical="center"/>
    </xf>
    <xf numFmtId="0" fontId="16" fillId="0" borderId="1" xfId="2" applyFont="1" applyBorder="1" applyAlignment="1">
      <alignment horizontal="center" vertical="center" wrapText="1"/>
    </xf>
    <xf numFmtId="0" fontId="18" fillId="0" borderId="39" xfId="2" applyFont="1" applyBorder="1" applyAlignment="1">
      <alignment horizontal="center" vertical="center" wrapText="1"/>
    </xf>
    <xf numFmtId="165" fontId="16" fillId="0" borderId="0" xfId="2" applyNumberFormat="1" applyFont="1" applyBorder="1" applyAlignment="1">
      <alignment horizontal="center" vertical="center"/>
    </xf>
    <xf numFmtId="0" fontId="16" fillId="0" borderId="26" xfId="2" applyFont="1" applyBorder="1" applyAlignment="1">
      <alignment horizontal="center" vertical="center"/>
    </xf>
    <xf numFmtId="0" fontId="16" fillId="0" borderId="35" xfId="2" applyFont="1" applyBorder="1" applyAlignment="1">
      <alignment horizontal="center" vertical="center"/>
    </xf>
    <xf numFmtId="0" fontId="16" fillId="7" borderId="54" xfId="0" applyFont="1" applyFill="1" applyBorder="1" applyAlignment="1">
      <alignment horizontal="left" vertical="center" wrapText="1" indent="1"/>
    </xf>
    <xf numFmtId="0" fontId="18" fillId="7" borderId="25" xfId="0" applyFont="1" applyFill="1" applyBorder="1" applyAlignment="1">
      <alignment horizontal="left" vertical="center" wrapText="1" indent="1"/>
    </xf>
    <xf numFmtId="0" fontId="16" fillId="7" borderId="34" xfId="0" applyFont="1" applyFill="1" applyBorder="1" applyAlignment="1">
      <alignment horizontal="left" vertical="center" wrapText="1" indent="1"/>
    </xf>
    <xf numFmtId="0" fontId="18" fillId="7" borderId="59" xfId="0" applyFont="1" applyFill="1" applyBorder="1" applyAlignment="1">
      <alignment horizontal="left" vertical="center" wrapText="1" indent="1"/>
    </xf>
    <xf numFmtId="49" fontId="16" fillId="0" borderId="26" xfId="2" applyNumberFormat="1" applyFont="1" applyFill="1" applyBorder="1" applyAlignment="1">
      <alignment horizontal="center" vertical="center"/>
    </xf>
    <xf numFmtId="49" fontId="16" fillId="0" borderId="30" xfId="2" applyNumberFormat="1" applyFont="1" applyFill="1" applyBorder="1" applyAlignment="1">
      <alignment horizontal="center" vertical="center"/>
    </xf>
    <xf numFmtId="49" fontId="16" fillId="0" borderId="35" xfId="2" applyNumberFormat="1" applyFont="1" applyFill="1" applyBorder="1" applyAlignment="1">
      <alignment horizontal="center" vertical="center"/>
    </xf>
    <xf numFmtId="0" fontId="16" fillId="0" borderId="51" xfId="2" applyFont="1" applyFill="1" applyBorder="1" applyAlignment="1">
      <alignment horizontal="center" vertical="center" wrapText="1"/>
    </xf>
    <xf numFmtId="0" fontId="18" fillId="0" borderId="27" xfId="2" applyFont="1" applyFill="1" applyBorder="1" applyAlignment="1">
      <alignment horizontal="center" vertical="center" wrapText="1"/>
    </xf>
    <xf numFmtId="0" fontId="18" fillId="0" borderId="20" xfId="2" applyFont="1" applyFill="1" applyBorder="1" applyAlignment="1">
      <alignment horizontal="center" vertical="center" wrapText="1"/>
    </xf>
    <xf numFmtId="0" fontId="16" fillId="0" borderId="27" xfId="2" applyFont="1" applyFill="1" applyBorder="1" applyAlignment="1">
      <alignment horizontal="center" vertical="center" wrapText="1"/>
    </xf>
    <xf numFmtId="0" fontId="16" fillId="0" borderId="24"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19" xfId="2" applyFont="1" applyFill="1" applyBorder="1" applyAlignment="1">
      <alignment horizontal="center" vertical="center" wrapText="1"/>
    </xf>
    <xf numFmtId="0" fontId="16" fillId="0" borderId="32" xfId="2" applyFont="1" applyFill="1" applyBorder="1" applyAlignment="1">
      <alignment horizontal="center" vertical="center" wrapText="1"/>
    </xf>
    <xf numFmtId="0" fontId="16" fillId="0" borderId="29"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73" fillId="0" borderId="26" xfId="2" applyFont="1" applyFill="1" applyBorder="1" applyAlignment="1">
      <alignment horizontal="center" vertical="center"/>
    </xf>
    <xf numFmtId="0" fontId="73" fillId="0" borderId="30" xfId="2" applyFont="1" applyFill="1" applyBorder="1" applyAlignment="1">
      <alignment horizontal="center" vertical="center"/>
    </xf>
    <xf numFmtId="0" fontId="16" fillId="0" borderId="26" xfId="16" applyNumberFormat="1" applyFont="1" applyFill="1" applyBorder="1" applyAlignment="1" applyProtection="1">
      <alignment horizontal="center" vertical="center"/>
      <protection hidden="1"/>
    </xf>
    <xf numFmtId="0" fontId="16" fillId="0" borderId="35" xfId="16" applyNumberFormat="1" applyFont="1" applyFill="1" applyBorder="1" applyAlignment="1" applyProtection="1">
      <alignment horizontal="center" vertical="center"/>
      <protection hidden="1"/>
    </xf>
    <xf numFmtId="1" fontId="16" fillId="0" borderId="28" xfId="26" quotePrefix="1" applyNumberFormat="1" applyFont="1" applyFill="1" applyBorder="1" applyAlignment="1" applyProtection="1">
      <alignment horizontal="center" vertical="center" wrapText="1"/>
      <protection hidden="1"/>
    </xf>
    <xf numFmtId="1" fontId="16" fillId="0" borderId="49" xfId="26" applyNumberFormat="1" applyFont="1" applyFill="1" applyBorder="1" applyAlignment="1" applyProtection="1">
      <alignment horizontal="center" vertical="center" wrapText="1"/>
      <protection hidden="1"/>
    </xf>
    <xf numFmtId="0" fontId="16" fillId="0" borderId="2" xfId="28" applyFont="1" applyBorder="1" applyAlignment="1">
      <alignment horizontal="center" vertical="center"/>
    </xf>
    <xf numFmtId="0" fontId="16" fillId="0" borderId="3" xfId="28" applyFont="1" applyBorder="1" applyAlignment="1">
      <alignment horizontal="center" vertical="center"/>
    </xf>
    <xf numFmtId="222" fontId="16" fillId="0" borderId="26" xfId="9" applyNumberFormat="1" applyFont="1" applyBorder="1" applyAlignment="1">
      <alignment horizontal="center" vertical="center"/>
    </xf>
    <xf numFmtId="222" fontId="16" fillId="0" borderId="35" xfId="9" applyNumberFormat="1" applyFont="1" applyBorder="1" applyAlignment="1">
      <alignment horizontal="center" vertical="center"/>
    </xf>
    <xf numFmtId="0" fontId="36" fillId="0" borderId="0" xfId="2" applyFont="1" applyFill="1" applyAlignment="1">
      <alignment horizontal="center"/>
    </xf>
    <xf numFmtId="0" fontId="16" fillId="0" borderId="26" xfId="2" applyFont="1" applyFill="1" applyBorder="1" applyAlignment="1">
      <alignment horizontal="center" vertical="center" wrapText="1"/>
    </xf>
    <xf numFmtId="0" fontId="16" fillId="0" borderId="30" xfId="2" applyFont="1" applyFill="1" applyBorder="1" applyAlignment="1">
      <alignment horizontal="center" vertical="center" wrapText="1"/>
    </xf>
    <xf numFmtId="0" fontId="16" fillId="0" borderId="35" xfId="2" applyFont="1" applyFill="1" applyBorder="1" applyAlignment="1">
      <alignment horizontal="center" vertical="center" wrapText="1"/>
    </xf>
    <xf numFmtId="0" fontId="16" fillId="0" borderId="64" xfId="2" applyFont="1" applyFill="1" applyBorder="1" applyAlignment="1">
      <alignment horizontal="center" vertical="center" wrapText="1"/>
    </xf>
    <xf numFmtId="0" fontId="18" fillId="0" borderId="10" xfId="2" applyFont="1" applyFill="1" applyBorder="1" applyAlignment="1">
      <alignment horizontal="center" vertical="center" wrapText="1"/>
    </xf>
    <xf numFmtId="0" fontId="18" fillId="0" borderId="25" xfId="2" applyFont="1" applyFill="1" applyBorder="1" applyAlignment="1">
      <alignment horizontal="center" vertical="center" wrapText="1"/>
    </xf>
    <xf numFmtId="0" fontId="18" fillId="0" borderId="36" xfId="2" applyFont="1" applyFill="1" applyBorder="1" applyAlignment="1">
      <alignment horizontal="center" vertical="center" wrapText="1"/>
    </xf>
    <xf numFmtId="0" fontId="16" fillId="0" borderId="11" xfId="2" applyFont="1" applyFill="1" applyBorder="1" applyAlignment="1">
      <alignment horizontal="center" vertical="center" wrapText="1"/>
    </xf>
    <xf numFmtId="0" fontId="18" fillId="0" borderId="32" xfId="2" applyFont="1" applyFill="1" applyBorder="1" applyAlignment="1">
      <alignment horizontal="center" vertical="center" wrapText="1"/>
    </xf>
    <xf numFmtId="0" fontId="19" fillId="0" borderId="26" xfId="2" applyNumberFormat="1" applyFont="1" applyBorder="1" applyAlignment="1">
      <alignment horizontal="center" vertical="center"/>
    </xf>
    <xf numFmtId="0" fontId="19" fillId="0" borderId="35" xfId="2" applyNumberFormat="1" applyFont="1" applyBorder="1" applyAlignment="1">
      <alignment horizontal="center" vertical="center"/>
    </xf>
    <xf numFmtId="0" fontId="16" fillId="0" borderId="44" xfId="13" applyFont="1" applyBorder="1" applyAlignment="1">
      <alignment horizontal="center" vertical="center"/>
    </xf>
    <xf numFmtId="0" fontId="16" fillId="0" borderId="41" xfId="13" applyFont="1" applyBorder="1" applyAlignment="1">
      <alignment horizontal="center" vertical="center"/>
    </xf>
    <xf numFmtId="0" fontId="16" fillId="0" borderId="40" xfId="13" applyFont="1" applyBorder="1" applyAlignment="1">
      <alignment horizontal="center" vertical="center"/>
    </xf>
    <xf numFmtId="0" fontId="16" fillId="0" borderId="2" xfId="13" applyFont="1" applyFill="1" applyBorder="1" applyAlignment="1" applyProtection="1">
      <alignment horizontal="center" wrapText="1"/>
    </xf>
    <xf numFmtId="0" fontId="16" fillId="0" borderId="4" xfId="13" applyFont="1" applyFill="1" applyBorder="1" applyAlignment="1" applyProtection="1">
      <alignment horizontal="center" wrapText="1"/>
    </xf>
    <xf numFmtId="0" fontId="16" fillId="0" borderId="2" xfId="13" applyNumberFormat="1" applyFont="1" applyFill="1" applyBorder="1" applyAlignment="1" applyProtection="1">
      <alignment horizontal="center" vertical="center"/>
    </xf>
    <xf numFmtId="0" fontId="16" fillId="0" borderId="3" xfId="13" applyNumberFormat="1" applyFont="1" applyFill="1" applyBorder="1" applyAlignment="1" applyProtection="1">
      <alignment horizontal="center" vertical="center"/>
    </xf>
    <xf numFmtId="0" fontId="16" fillId="0" borderId="1" xfId="13" applyFont="1" applyFill="1" applyBorder="1" applyAlignment="1">
      <alignment horizontal="center" vertical="center"/>
    </xf>
    <xf numFmtId="0" fontId="16" fillId="0" borderId="27" xfId="13" applyFont="1" applyFill="1" applyBorder="1" applyAlignment="1">
      <alignment horizontal="center" vertical="center"/>
    </xf>
    <xf numFmtId="0" fontId="16" fillId="0" borderId="29" xfId="13" applyFont="1" applyFill="1" applyBorder="1" applyAlignment="1">
      <alignment horizontal="center" vertical="center"/>
    </xf>
    <xf numFmtId="0" fontId="16" fillId="0" borderId="9" xfId="13" applyFont="1" applyFill="1" applyBorder="1" applyAlignment="1">
      <alignment horizontal="center" vertical="center"/>
    </xf>
    <xf numFmtId="0" fontId="16" fillId="0" borderId="8" xfId="13" applyFont="1" applyFill="1" applyBorder="1" applyAlignment="1">
      <alignment horizontal="center" vertical="center"/>
    </xf>
    <xf numFmtId="0" fontId="16" fillId="0" borderId="15" xfId="13" applyFont="1" applyFill="1" applyBorder="1" applyAlignment="1">
      <alignment horizontal="center" vertical="center"/>
    </xf>
    <xf numFmtId="0" fontId="16" fillId="0" borderId="6" xfId="13" applyFont="1" applyFill="1" applyBorder="1" applyAlignment="1">
      <alignment horizontal="center"/>
    </xf>
    <xf numFmtId="0" fontId="16" fillId="0" borderId="90" xfId="13" applyFont="1" applyFill="1" applyBorder="1" applyAlignment="1">
      <alignment horizontal="center"/>
    </xf>
    <xf numFmtId="0" fontId="16" fillId="0" borderId="86" xfId="13" applyFont="1" applyFill="1" applyBorder="1" applyAlignment="1">
      <alignment horizontal="center"/>
    </xf>
    <xf numFmtId="0" fontId="16" fillId="0" borderId="2" xfId="13" applyFont="1" applyFill="1" applyBorder="1" applyAlignment="1">
      <alignment horizontal="center" vertical="center"/>
    </xf>
    <xf numFmtId="0" fontId="16" fillId="0" borderId="4" xfId="13" applyFont="1" applyFill="1" applyBorder="1" applyAlignment="1">
      <alignment horizontal="center" vertical="center"/>
    </xf>
    <xf numFmtId="0" fontId="16" fillId="0" borderId="3" xfId="13" applyFont="1" applyFill="1" applyBorder="1" applyAlignment="1">
      <alignment horizontal="center" vertical="center"/>
    </xf>
    <xf numFmtId="0" fontId="16" fillId="0" borderId="12" xfId="13" applyFont="1" applyFill="1" applyBorder="1" applyAlignment="1">
      <alignment horizontal="center" vertical="center"/>
    </xf>
    <xf numFmtId="0" fontId="16" fillId="0" borderId="0" xfId="13" applyFont="1" applyFill="1" applyBorder="1" applyAlignment="1">
      <alignment horizontal="center" vertical="center"/>
    </xf>
    <xf numFmtId="0" fontId="16" fillId="0" borderId="13" xfId="13" applyFont="1" applyFill="1" applyBorder="1" applyAlignment="1">
      <alignment horizontal="center" vertical="center"/>
    </xf>
    <xf numFmtId="0" fontId="16" fillId="0" borderId="4" xfId="13" applyNumberFormat="1" applyFont="1" applyFill="1" applyBorder="1" applyAlignment="1" applyProtection="1">
      <alignment horizontal="center" vertical="center"/>
    </xf>
    <xf numFmtId="0" fontId="16" fillId="0" borderId="2" xfId="13" applyNumberFormat="1" applyFont="1" applyFill="1" applyBorder="1" applyAlignment="1" applyProtection="1">
      <alignment horizontal="center" vertical="center" wrapText="1"/>
    </xf>
    <xf numFmtId="0" fontId="16" fillId="0" borderId="4" xfId="13" applyNumberFormat="1" applyFont="1" applyFill="1" applyBorder="1" applyAlignment="1" applyProtection="1">
      <alignment horizontal="center" vertical="center" wrapText="1"/>
    </xf>
    <xf numFmtId="0" fontId="16" fillId="0" borderId="44" xfId="2" applyFont="1" applyBorder="1" applyAlignment="1">
      <alignment horizontal="center" vertical="center"/>
    </xf>
    <xf numFmtId="0" fontId="16" fillId="0" borderId="41" xfId="2" applyFont="1" applyBorder="1" applyAlignment="1">
      <alignment horizontal="center" vertical="center"/>
    </xf>
    <xf numFmtId="0" fontId="16" fillId="0" borderId="40" xfId="2" applyFont="1" applyBorder="1" applyAlignment="1">
      <alignment horizontal="center" vertical="center"/>
    </xf>
    <xf numFmtId="0" fontId="19" fillId="0" borderId="1" xfId="15" applyFont="1" applyBorder="1" applyAlignment="1">
      <alignment horizontal="center" vertical="center" wrapText="1"/>
    </xf>
    <xf numFmtId="0" fontId="19" fillId="0" borderId="9" xfId="15" applyFont="1" applyBorder="1" applyAlignment="1">
      <alignment horizontal="center" vertical="center" wrapText="1"/>
    </xf>
    <xf numFmtId="0" fontId="19" fillId="0" borderId="19" xfId="15" applyFont="1" applyBorder="1" applyAlignment="1">
      <alignment horizontal="center" vertical="center" wrapText="1"/>
    </xf>
    <xf numFmtId="0" fontId="19" fillId="0" borderId="7" xfId="15" applyFont="1" applyBorder="1" applyAlignment="1">
      <alignment horizontal="center" vertical="center" wrapText="1"/>
    </xf>
    <xf numFmtId="177" fontId="16" fillId="0" borderId="1" xfId="9" applyNumberFormat="1" applyFont="1" applyFill="1" applyBorder="1" applyAlignment="1">
      <alignment horizontal="center" wrapText="1"/>
    </xf>
    <xf numFmtId="177" fontId="16" fillId="0" borderId="12" xfId="9" applyNumberFormat="1" applyFont="1" applyFill="1" applyBorder="1" applyAlignment="1">
      <alignment horizontal="center" wrapText="1"/>
    </xf>
    <xf numFmtId="177" fontId="16" fillId="0" borderId="9" xfId="9" applyNumberFormat="1" applyFont="1" applyFill="1" applyBorder="1" applyAlignment="1">
      <alignment horizontal="center" wrapText="1"/>
    </xf>
    <xf numFmtId="0" fontId="16" fillId="0" borderId="2" xfId="9" applyFont="1" applyFill="1" applyBorder="1" applyAlignment="1" applyProtection="1">
      <alignment horizontal="center" vertical="center" wrapText="1"/>
    </xf>
    <xf numFmtId="0" fontId="16" fillId="0" borderId="4" xfId="9" applyFont="1" applyFill="1" applyBorder="1" applyAlignment="1" applyProtection="1">
      <alignment horizontal="center" vertical="center" wrapText="1"/>
    </xf>
    <xf numFmtId="0" fontId="16" fillId="0" borderId="3" xfId="9" applyFont="1" applyFill="1" applyBorder="1" applyAlignment="1" applyProtection="1">
      <alignment horizontal="center" vertical="center" wrapText="1"/>
    </xf>
  </cellXfs>
  <cellStyles count="36">
    <cellStyle name="Link" xfId="1" builtinId="8"/>
    <cellStyle name="Link 2" xfId="7"/>
    <cellStyle name="Link 3" xfId="10"/>
    <cellStyle name="Link 4" xfId="11"/>
    <cellStyle name="Prozent 2" xfId="3"/>
    <cellStyle name="Standard" xfId="0" builtinId="0"/>
    <cellStyle name="Standard 10" xfId="30"/>
    <cellStyle name="Standard 11" xfId="32"/>
    <cellStyle name="Standard 12" xfId="34"/>
    <cellStyle name="Standard 2" xfId="2"/>
    <cellStyle name="Standard 2 2" xfId="4"/>
    <cellStyle name="Standard 2 3" xfId="9"/>
    <cellStyle name="Standard 2 4" xfId="35"/>
    <cellStyle name="Standard 3" xfId="5"/>
    <cellStyle name="Standard 3 2" xfId="13"/>
    <cellStyle name="Standard 3 3" xfId="23"/>
    <cellStyle name="Standard 4" xfId="6"/>
    <cellStyle name="Standard 5" xfId="8"/>
    <cellStyle name="Standard 5 2" xfId="19"/>
    <cellStyle name="Standard 6" xfId="12"/>
    <cellStyle name="Standard 7" xfId="14"/>
    <cellStyle name="Standard 7 2" xfId="15"/>
    <cellStyle name="Standard 8" xfId="17"/>
    <cellStyle name="Standard 8 2" xfId="20"/>
    <cellStyle name="Standard 9" xfId="29"/>
    <cellStyle name="Standard_157___V0" xfId="24"/>
    <cellStyle name="Standard_Brütereien.3720.0" xfId="18"/>
    <cellStyle name="Standard_f20_s01" xfId="21"/>
    <cellStyle name="Standard_F98_S01" xfId="22"/>
    <cellStyle name="Standard_SEUCHEN" xfId="25"/>
    <cellStyle name="Standard_Tab Jahresbericht ILE 2006" xfId="33"/>
    <cellStyle name="Standard_Tabelle1" xfId="16"/>
    <cellStyle name="Standard_Tabelle1 2" xfId="31"/>
    <cellStyle name="Standard_Tabelle2" xfId="27"/>
    <cellStyle name="Standard_Tabelle3" xfId="26"/>
    <cellStyle name="Standard_Tabelle4" xfId="28"/>
  </cellStyles>
  <dxfs count="501">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theme="0"/>
        <name val="BundesSans Office"/>
        <scheme val="none"/>
      </font>
      <numFmt numFmtId="168"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9"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173" formatCode="#\ ##0_)"/>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thin">
          <color indexed="64"/>
        </right>
        <top/>
        <bottom/>
      </border>
    </dxf>
    <dxf>
      <font>
        <strike val="0"/>
        <outline val="0"/>
        <shadow val="0"/>
        <vertAlign val="baseline"/>
        <name val="BundesSans Office"/>
        <scheme val="none"/>
      </font>
    </dxf>
    <dxf>
      <font>
        <strike val="0"/>
        <outline val="0"/>
        <shadow val="0"/>
        <vertAlign val="baseline"/>
        <name val="BundesSans Office"/>
        <scheme val="none"/>
      </font>
      <border diagonalUp="0" diagonalDown="0">
        <left/>
        <right style="hair">
          <color indexed="64"/>
        </right>
        <top/>
        <bottom/>
        <vertical/>
        <horizontal/>
      </border>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font>
        <strike val="0"/>
        <outline val="0"/>
        <shadow val="0"/>
        <vertAlign val="baseline"/>
        <name val="BundesSans Office"/>
        <scheme val="none"/>
      </font>
    </dxf>
    <dxf>
      <border diagonalUp="0" diagonalDown="0" outline="0">
        <top style="thin">
          <color indexed="64"/>
        </top>
        <bottom style="thin">
          <color indexed="64"/>
        </bottom>
      </border>
    </dxf>
    <dxf>
      <font>
        <strike val="0"/>
        <outline val="0"/>
        <shadow val="0"/>
        <vertAlign val="baseline"/>
        <name val="BundesSans Office"/>
        <scheme val="none"/>
      </font>
    </dxf>
    <dxf>
      <font>
        <b val="0"/>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BundesSans Office"/>
        <scheme val="none"/>
      </font>
      <numFmt numFmtId="202" formatCode="??\ ???\ ??0"/>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numFmt numFmtId="202" formatCode="??\ ???\ ??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lef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01" formatCode="00000"/>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strike val="0"/>
        <outline val="0"/>
        <shadow val="0"/>
        <u val="none"/>
        <name val="Arial"/>
        <scheme val="none"/>
      </font>
      <numFmt numFmtId="213"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13"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6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1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ill>
        <patternFill patternType="none">
          <fgColor indexed="64"/>
          <bgColor auto="1"/>
        </patternFill>
      </fill>
      <border diagonalUp="0" diagonalDown="0">
        <left/>
        <right/>
        <top style="hair">
          <color auto="1"/>
        </top>
        <bottom style="hair">
          <color auto="1"/>
        </bottom>
      </border>
    </dxf>
    <dxf>
      <fill>
        <patternFill patternType="none">
          <fgColor indexed="64"/>
          <bgColor auto="1"/>
        </patternFill>
      </fill>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72" formatCode="?\ ??0.0;\-\ ?\ ??0.0;\ \ \ \ \ \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6"/>
        <color auto="1"/>
        <name val="Arial"/>
        <scheme val="none"/>
      </font>
      <numFmt numFmtId="0" formatCode="General"/>
      <fill>
        <patternFill patternType="none">
          <fgColor indexed="64"/>
          <bgColor auto="1"/>
        </patternFill>
      </fill>
      <alignment horizontal="centerContinuous" vertical="center"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8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auto="1"/>
        <name val="BundesSans Office"/>
        <scheme val="none"/>
      </font>
      <alignment horizontal="left" vertical="bottom" textRotation="0" wrapText="0" indent="1" justifyLastLine="0" shrinkToFit="0" readingOrder="0"/>
      <border diagonalUp="0" diagonalDown="0">
        <left/>
        <right style="hair">
          <color indexed="64"/>
        </right>
        <top/>
        <bottom/>
        <vertical/>
        <horizontal/>
      </border>
    </dxf>
    <dxf>
      <border outline="0">
        <left style="thin">
          <color indexed="64"/>
        </left>
        <right style="thin">
          <color indexed="64"/>
        </right>
        <top style="hair">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0"/>
        <name val="BundesSans Office"/>
        <scheme val="none"/>
      </font>
      <alignment horizontal="centerContinuous" vertical="bottom" textRotation="0" wrapText="0" indent="0" justifyLastLine="0" shrinkToFit="0" readingOrder="0"/>
      <protection locked="1" hidden="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fill>
        <patternFill patternType="none">
          <fgColor indexed="64"/>
          <bgColor indexed="65"/>
        </patternFill>
      </fill>
      <border diagonalUp="0" diagonalDown="0">
        <left style="thin">
          <color indexed="64"/>
        </left>
        <right/>
        <top/>
        <bottom/>
        <vertical/>
        <horizontal/>
      </border>
    </dxf>
    <dxf>
      <border outline="0">
        <top style="thin">
          <color indexed="64"/>
        </top>
        <bottom style="thin">
          <color indexed="64"/>
        </bottom>
      </border>
    </dxf>
    <dxf>
      <font>
        <b val="0"/>
        <i val="0"/>
        <strike val="0"/>
        <condense val="0"/>
        <extend val="0"/>
        <outline val="0"/>
        <shadow val="0"/>
        <u val="none"/>
        <vertAlign val="baseline"/>
        <sz val="10"/>
        <color rgb="FF000000"/>
        <name val="BundesSans Office"/>
        <scheme val="none"/>
      </font>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10"/>
        <color theme="1"/>
        <name val="BundesSans Office"/>
        <scheme val="none"/>
      </font>
      <alignment horizontal="centerContinuous" vertical="top" textRotation="0" wrapText="1"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47" formatCode="?\ ???\ ???"/>
      <fill>
        <patternFill patternType="none">
          <fgColor indexed="64"/>
          <bgColor auto="1"/>
        </patternFill>
      </fill>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fill>
        <patternFill patternType="none">
          <fgColor indexed="64"/>
          <bgColor auto="1"/>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BundesSans Office"/>
        <scheme val="none"/>
      </font>
      <fill>
        <patternFill patternType="none">
          <fgColor indexed="64"/>
          <bgColor auto="1"/>
        </patternFill>
      </fill>
      <alignment horizontal="centerContinuous" vertical="center" textRotation="0" wrapText="0" indent="0" justifyLastLine="0" shrinkToFit="0" readingOrder="0"/>
    </dxf>
    <dxf>
      <font>
        <b val="0"/>
        <i val="0"/>
        <strike val="0"/>
        <condense val="0"/>
        <extend val="0"/>
        <outline val="0"/>
        <shadow val="0"/>
        <u val="none"/>
        <vertAlign val="baseline"/>
        <sz val="10"/>
        <color theme="0"/>
        <name val="BundesSans Office"/>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border diagonalUp="0" diagonalDown="0">
        <left style="thin">
          <color indexed="64"/>
        </left>
        <right/>
        <top/>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166" formatCode="0.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231" formatCode="??\ ???.0"/>
      <alignment horizontal="right" vertical="bottom" textRotation="0" wrapText="0" indent="1" justifyLastLine="0" shrinkToFit="0" readingOrder="0"/>
    </dxf>
    <dxf>
      <font>
        <b val="0"/>
        <i val="0"/>
        <strike val="0"/>
        <condense val="0"/>
        <extend val="0"/>
        <outline val="0"/>
        <shadow val="0"/>
        <u val="none"/>
        <vertAlign val="baseline"/>
        <sz val="10"/>
        <color rgb="FF000000"/>
        <name val="BundesSans Office"/>
        <scheme val="none"/>
      </font>
      <numFmt numFmtId="0" formatCode="Genera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0"/>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0"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BundesSans Office"/>
        <scheme val="none"/>
      </font>
      <alignment horizontal="centerContinuous"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left style="thin">
          <color auto="1"/>
        </left>
        <right style="thin">
          <color indexed="64"/>
        </right>
        <bottom style="thin">
          <color indexed="64"/>
        </bottom>
      </border>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BundesSans Office"/>
        <scheme val="none"/>
      </font>
      <numFmt numFmtId="166"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6"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border diagonalUp="0" diagonalDown="0">
        <left style="dotted">
          <color auto="1"/>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border diagonalUp="0" diagonalDown="0">
        <left style="dotted">
          <color auto="1"/>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auto="1"/>
        </left>
        <right style="thin">
          <color auto="1"/>
        </right>
        <top/>
        <bottom/>
        <vertical/>
        <horizont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dxf>
    <dxf>
      <border>
        <bottom style="thin">
          <color auto="1"/>
        </bottom>
      </border>
    </dxf>
    <dxf>
      <font>
        <b/>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2"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8"/>
        <color auto="1"/>
        <name val="BundesSans Office"/>
        <scheme val="none"/>
      </font>
      <alignment horizontal="center"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Arial"/>
        <scheme val="none"/>
      </font>
      <border diagonalUp="0" diagonalDown="0" outline="0">
        <left style="dotted">
          <color indexed="64"/>
        </left>
        <right/>
        <top/>
        <bottom/>
      </border>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border diagonalUp="0" diagonalDown="0" outline="0">
        <left style="dotted">
          <color indexed="64"/>
        </left>
        <right/>
        <top/>
        <bottom/>
      </border>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1" formatCode="0"/>
      <alignment horizontal="right" vertical="bottom"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outline="0">
        <left style="thin">
          <color indexed="64"/>
        </left>
        <right style="thin">
          <color indexed="64"/>
        </right>
        <top style="thin">
          <color indexed="64"/>
        </top>
        <bottom style="thin">
          <color indexed="64"/>
        </bottom>
      </border>
    </dxf>
    <dxf>
      <font>
        <strike val="0"/>
        <outline val="0"/>
        <shadow val="0"/>
        <u val="none"/>
        <sz val="8"/>
        <color auto="1"/>
      </font>
    </dxf>
    <dxf>
      <border>
        <bottom style="thin">
          <color indexed="64"/>
        </bottom>
      </border>
    </dxf>
    <dxf>
      <font>
        <strike val="0"/>
        <outline val="0"/>
        <shadow val="0"/>
        <u val="none"/>
        <sz val="8"/>
        <color auto="1"/>
      </font>
      <alignment horizontal="center" vertical="bottom" textRotation="0" wrapText="1" indent="0" justifyLastLine="0" shrinkToFit="0" readingOrder="0"/>
      <border diagonalUp="0" diagonalDown="0">
        <left style="hair">
          <color auto="1"/>
        </left>
        <right style="hair">
          <color auto="1"/>
        </right>
        <top/>
        <bottom/>
        <vertical style="hair">
          <color auto="1"/>
        </vertical>
        <horizontal/>
      </border>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8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10"/>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00854A"/>
      <color rgb="FFF9E03A"/>
      <color rgb="FF80CDEC"/>
      <color rgb="FF005C45"/>
      <color rgb="FF339D6E"/>
      <color rgb="FFF7BB3D"/>
      <color rgb="FF597C39"/>
      <color rgb="FFCD3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7F1C-4734-9FFF-9617FC04187E}"/>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724.38199999999995</c:v>
                </c:pt>
                <c:pt idx="5">
                  <c:v>645.16499999999996</c:v>
                </c:pt>
              </c:numCache>
            </c:numRef>
          </c:val>
          <c:extLst>
            <c:ext xmlns:c16="http://schemas.microsoft.com/office/drawing/2014/chart" uri="{C3380CC4-5D6E-409C-BE32-E72D297353CC}">
              <c16:uniqueId val="{00000001-7F1C-4734-9FFF-9617FC04187E}"/>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'0204040'!$A$136</c:f>
              <c:strCache>
                <c:ptCount val="1"/>
                <c:pt idx="0">
                  <c:v>2023</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'0204040'!$B$136:$M$136</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c:v>79661.542000000001</c:v>
                </c:pt>
              </c:numCache>
            </c:numRef>
          </c:val>
          <c:extLst>
            <c:ext xmlns:c16="http://schemas.microsoft.com/office/drawing/2014/chart" uri="{C3380CC4-5D6E-409C-BE32-E72D297353CC}">
              <c16:uniqueId val="{00000000-8B45-4FF8-AB03-C8913829069C}"/>
            </c:ext>
          </c:extLst>
        </c:ser>
        <c:ser>
          <c:idx val="1"/>
          <c:order val="1"/>
          <c:tx>
            <c:strRef>
              <c:f>'0204040'!$A$137</c:f>
              <c:strCache>
                <c:ptCount val="1"/>
                <c:pt idx="0">
                  <c:v>2024</c:v>
                </c:pt>
              </c:strCache>
            </c:strRef>
          </c:tx>
          <c:spPr>
            <a:solidFill>
              <a:srgbClr val="FF6600"/>
            </a:solidFill>
            <a:ln>
              <a:solidFill>
                <a:srgbClr val="FF660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'0204040'!$B$137:$M$137</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formatCode="?\ ??0">
                  <c:v>69966.975000000006</c:v>
                </c:pt>
              </c:numCache>
            </c:numRef>
          </c:val>
          <c:extLst>
            <c:ext xmlns:c16="http://schemas.microsoft.com/office/drawing/2014/chart" uri="{C3380CC4-5D6E-409C-BE32-E72D297353CC}">
              <c16:uniqueId val="{00000001-8B45-4FF8-AB03-C8913829069C}"/>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'0204040'!$G$186</c:f>
              <c:strCache>
                <c:ptCount val="1"/>
                <c:pt idx="0">
                  <c:v>2022</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'0204040'!$F$187:$F$197</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'0204040'!$G$187:$G$197</c:f>
              <c:numCache>
                <c:formatCode>#,##0</c:formatCode>
                <c:ptCount val="11"/>
                <c:pt idx="0">
                  <c:v>2708035.98</c:v>
                </c:pt>
                <c:pt idx="1">
                  <c:v>6467633.8629999999</c:v>
                </c:pt>
                <c:pt idx="2">
                  <c:v>2978923.5449999995</c:v>
                </c:pt>
                <c:pt idx="3">
                  <c:v>1557028.324</c:v>
                </c:pt>
                <c:pt idx="4">
                  <c:v>1897829.2890000003</c:v>
                </c:pt>
                <c:pt idx="5">
                  <c:v>6313230.3190000001</c:v>
                </c:pt>
                <c:pt idx="6">
                  <c:v>1038013.16</c:v>
                </c:pt>
                <c:pt idx="7">
                  <c:v>1245166.2720000001</c:v>
                </c:pt>
                <c:pt idx="8">
                  <c:v>1430162.4909999999</c:v>
                </c:pt>
                <c:pt idx="9">
                  <c:v>884521.32900000014</c:v>
                </c:pt>
                <c:pt idx="10">
                  <c:v>715543.95299999998</c:v>
                </c:pt>
              </c:numCache>
            </c:numRef>
          </c:val>
          <c:extLst>
            <c:ext xmlns:c16="http://schemas.microsoft.com/office/drawing/2014/chart" uri="{C3380CC4-5D6E-409C-BE32-E72D297353CC}">
              <c16:uniqueId val="{00000000-616E-4D27-B653-58B2BD4DFD9D}"/>
            </c:ext>
          </c:extLst>
        </c:ser>
        <c:ser>
          <c:idx val="1"/>
          <c:order val="1"/>
          <c:tx>
            <c:strRef>
              <c:f>'0204040'!$H$186</c:f>
              <c:strCache>
                <c:ptCount val="1"/>
                <c:pt idx="0">
                  <c:v>2023</c:v>
                </c:pt>
              </c:strCache>
            </c:strRef>
          </c:tx>
          <c:spPr>
            <a:solidFill>
              <a:srgbClr val="7030A0"/>
            </a:solidFill>
            <a:ln>
              <a:solidFill>
                <a:srgbClr val="7030A0"/>
              </a:solidFill>
            </a:ln>
            <a:effectLst/>
          </c:spPr>
          <c:invertIfNegative val="0"/>
          <c:cat>
            <c:strRef>
              <c:f>'0204040'!$F$187:$F$197</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'0204040'!$H$187:$H$197</c:f>
              <c:numCache>
                <c:formatCode>#,##0</c:formatCode>
                <c:ptCount val="11"/>
                <c:pt idx="0">
                  <c:v>2700756.7369999997</c:v>
                </c:pt>
                <c:pt idx="1">
                  <c:v>6586346.6749999998</c:v>
                </c:pt>
                <c:pt idx="2">
                  <c:v>2994093.0420000004</c:v>
                </c:pt>
                <c:pt idx="3">
                  <c:v>1588857.2210000001</c:v>
                </c:pt>
                <c:pt idx="4">
                  <c:v>1931430.3120000002</c:v>
                </c:pt>
                <c:pt idx="5">
                  <c:v>6469466.7129999995</c:v>
                </c:pt>
                <c:pt idx="6">
                  <c:v>1028507.0530000001</c:v>
                </c:pt>
                <c:pt idx="7">
                  <c:v>1277026.2860000001</c:v>
                </c:pt>
                <c:pt idx="8">
                  <c:v>1446578.17</c:v>
                </c:pt>
                <c:pt idx="9">
                  <c:v>870754.2570000001</c:v>
                </c:pt>
                <c:pt idx="10">
                  <c:v>715665.54500000004</c:v>
                </c:pt>
              </c:numCache>
            </c:numRef>
          </c:val>
          <c:extLst>
            <c:ext xmlns:c16="http://schemas.microsoft.com/office/drawing/2014/chart" uri="{C3380CC4-5D6E-409C-BE32-E72D297353CC}">
              <c16:uniqueId val="{00000001-616E-4D27-B653-58B2BD4DFD9D}"/>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'0204040'!$G$206</c:f>
              <c:strCache>
                <c:ptCount val="1"/>
                <c:pt idx="0">
                  <c:v>2022</c:v>
                </c:pt>
              </c:strCache>
            </c:strRef>
          </c:tx>
          <c:spPr>
            <a:solidFill>
              <a:srgbClr val="CCFFCC"/>
            </a:solidFill>
            <a:ln>
              <a:solidFill>
                <a:srgbClr val="CCFFCC"/>
              </a:solidFill>
            </a:ln>
            <a:effectLst/>
          </c:spPr>
          <c:invertIfNegative val="0"/>
          <c:cat>
            <c:strRef>
              <c:f>'0204040'!$F$207:$F$216</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'0204040'!$G$207:$G$216</c:f>
              <c:numCache>
                <c:formatCode>#,##0</c:formatCode>
                <c:ptCount val="10"/>
                <c:pt idx="0">
                  <c:v>42047.955000000002</c:v>
                </c:pt>
                <c:pt idx="1">
                  <c:v>100987.81200000001</c:v>
                </c:pt>
                <c:pt idx="2">
                  <c:v>88872.148000000001</c:v>
                </c:pt>
                <c:pt idx="3">
                  <c:v>93633.85500000001</c:v>
                </c:pt>
                <c:pt idx="4">
                  <c:v>167561.609</c:v>
                </c:pt>
                <c:pt idx="5">
                  <c:v>595616.15299999993</c:v>
                </c:pt>
                <c:pt idx="6">
                  <c:v>36093.813999999998</c:v>
                </c:pt>
                <c:pt idx="7">
                  <c:v>23914.918999999998</c:v>
                </c:pt>
                <c:pt idx="8">
                  <c:v>49894.656999999999</c:v>
                </c:pt>
                <c:pt idx="9">
                  <c:v>8583.8230000000021</c:v>
                </c:pt>
              </c:numCache>
            </c:numRef>
          </c:val>
          <c:extLst>
            <c:ext xmlns:c16="http://schemas.microsoft.com/office/drawing/2014/chart" uri="{C3380CC4-5D6E-409C-BE32-E72D297353CC}">
              <c16:uniqueId val="{00000000-EBEA-439F-BFAA-9E4291C91AF7}"/>
            </c:ext>
          </c:extLst>
        </c:ser>
        <c:ser>
          <c:idx val="1"/>
          <c:order val="1"/>
          <c:tx>
            <c:strRef>
              <c:f>'0204040'!$H$206</c:f>
              <c:strCache>
                <c:ptCount val="1"/>
                <c:pt idx="0">
                  <c:v>2023</c:v>
                </c:pt>
              </c:strCache>
            </c:strRef>
          </c:tx>
          <c:spPr>
            <a:solidFill>
              <a:srgbClr val="009999"/>
            </a:solidFill>
            <a:ln>
              <a:solidFill>
                <a:srgbClr val="009999"/>
              </a:solidFill>
            </a:ln>
            <a:effectLst/>
          </c:spPr>
          <c:invertIfNegative val="0"/>
          <c:cat>
            <c:strRef>
              <c:f>'0204040'!$F$207:$F$216</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'0204040'!$H$207:$H$216</c:f>
              <c:numCache>
                <c:formatCode>#,##0</c:formatCode>
                <c:ptCount val="10"/>
                <c:pt idx="0">
                  <c:v>49394.773000000001</c:v>
                </c:pt>
                <c:pt idx="1">
                  <c:v>113157.19099999999</c:v>
                </c:pt>
                <c:pt idx="2">
                  <c:v>88670.497999999992</c:v>
                </c:pt>
                <c:pt idx="3">
                  <c:v>93276.180000000008</c:v>
                </c:pt>
                <c:pt idx="4">
                  <c:v>173079.67799999999</c:v>
                </c:pt>
                <c:pt idx="5">
                  <c:v>623459.49200000009</c:v>
                </c:pt>
                <c:pt idx="6">
                  <c:v>37123.134999999995</c:v>
                </c:pt>
                <c:pt idx="7">
                  <c:v>25370.655999999999</c:v>
                </c:pt>
                <c:pt idx="8">
                  <c:v>57899.071999999993</c:v>
                </c:pt>
                <c:pt idx="9">
                  <c:v>9382.1970000000001</c:v>
                </c:pt>
              </c:numCache>
            </c:numRef>
          </c:val>
          <c:extLst>
            <c:ext xmlns:c16="http://schemas.microsoft.com/office/drawing/2014/chart" uri="{C3380CC4-5D6E-409C-BE32-E72D297353CC}">
              <c16:uniqueId val="{00000001-EBEA-439F-BFAA-9E4291C91AF7}"/>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2024</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'0204040'!$E$161</c:f>
              <c:strCache>
                <c:ptCount val="1"/>
                <c:pt idx="0">
                  <c:v>Anlieferung von Kuhmilch von deutschen Erzeugern - Anteile 2024</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3627-410D-9B53-08F3E05C13F9}"/>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3627-410D-9B53-08F3E05C13F9}"/>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3627-410D-9B53-08F3E05C13F9}"/>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3627-410D-9B53-08F3E05C13F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'0204040'!$G$162:$G$163</c:f>
              <c:strCache>
                <c:ptCount val="2"/>
                <c:pt idx="0">
                  <c:v>konventionelle Milch</c:v>
                </c:pt>
                <c:pt idx="1">
                  <c:v>ökologische/ biologische Milch</c:v>
                </c:pt>
              </c:strCache>
            </c:strRef>
          </c:cat>
          <c:val>
            <c:numRef>
              <c:f>'0204040'!$I$162:$I$163</c:f>
              <c:numCache>
                <c:formatCode>0.0%</c:formatCode>
                <c:ptCount val="2"/>
                <c:pt idx="0">
                  <c:v>0.95501159948550751</c:v>
                </c:pt>
                <c:pt idx="1">
                  <c:v>4.4988400514492537E-2</c:v>
                </c:pt>
              </c:numCache>
            </c:numRef>
          </c:val>
          <c:extLst>
            <c:ext xmlns:c16="http://schemas.microsoft.com/office/drawing/2014/chart" uri="{C3380CC4-5D6E-409C-BE32-E72D297353CC}">
              <c16:uniqueId val="{00000004-3627-410D-9B53-08F3E05C13F9}"/>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'0204040'!$A$124</c:f>
              <c:strCache>
                <c:ptCount val="1"/>
                <c:pt idx="0">
                  <c:v>2023</c:v>
                </c:pt>
              </c:strCache>
            </c:strRef>
          </c:tx>
          <c:spPr>
            <a:solidFill>
              <a:schemeClr val="tx2">
                <a:lumMod val="40000"/>
                <a:lumOff val="60000"/>
              </a:schemeClr>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'0204040'!$B$124:$M$124</c:f>
              <c:numCache>
                <c:formatCode>?\ ??0\ 000</c:formatCode>
                <c:ptCount val="12"/>
                <c:pt idx="0">
                  <c:v>2570743.1429999997</c:v>
                </c:pt>
                <c:pt idx="1">
                  <c:v>2359059.7420000001</c:v>
                </c:pt>
                <c:pt idx="2">
                  <c:v>2630869.13</c:v>
                </c:pt>
                <c:pt idx="3">
                  <c:v>2569719.9929999998</c:v>
                </c:pt>
                <c:pt idx="4">
                  <c:v>2673701.4680000003</c:v>
                </c:pt>
                <c:pt idx="5">
                  <c:v>2558684.0109999999</c:v>
                </c:pt>
                <c:pt idx="6">
                  <c:v>2607456.2810000004</c:v>
                </c:pt>
                <c:pt idx="7">
                  <c:v>2510801.2850000001</c:v>
                </c:pt>
                <c:pt idx="8">
                  <c:v>2374850.0950000002</c:v>
                </c:pt>
                <c:pt idx="9">
                  <c:v>2424212.7519999999</c:v>
                </c:pt>
                <c:pt idx="10">
                  <c:v>2329403.8459999999</c:v>
                </c:pt>
                <c:pt idx="11">
                  <c:v>2459158.4839999997</c:v>
                </c:pt>
              </c:numCache>
            </c:numRef>
          </c:val>
          <c:extLst>
            <c:ext xmlns:c16="http://schemas.microsoft.com/office/drawing/2014/chart" uri="{C3380CC4-5D6E-409C-BE32-E72D297353CC}">
              <c16:uniqueId val="{00000000-3F32-485E-9B7D-94A6BBD4EDE8}"/>
            </c:ext>
          </c:extLst>
        </c:ser>
        <c:ser>
          <c:idx val="0"/>
          <c:order val="1"/>
          <c:tx>
            <c:strRef>
              <c:f>'0204040'!$A$125</c:f>
              <c:strCache>
                <c:ptCount val="1"/>
                <c:pt idx="0">
                  <c:v>2024</c:v>
                </c:pt>
              </c:strCache>
            </c:strRef>
          </c:tx>
          <c:spPr>
            <a:solidFill>
              <a:srgbClr val="0070C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'0204040'!$B$125:$M$125</c:f>
              <c:numCache>
                <c:formatCode>?\ ??0\ 000</c:formatCode>
                <c:ptCount val="12"/>
                <c:pt idx="0">
                  <c:v>2531797.642</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2370164.284</c:v>
                </c:pt>
                <c:pt idx="10">
                  <c:v>2286198.7080000001</c:v>
                </c:pt>
                <c:pt idx="11">
                  <c:v>2421976.4050000003</c:v>
                </c:pt>
              </c:numCache>
            </c:numRef>
          </c:val>
          <c:extLst>
            <c:ext xmlns:c16="http://schemas.microsoft.com/office/drawing/2014/chart" uri="{C3380CC4-5D6E-409C-BE32-E72D297353CC}">
              <c16:uniqueId val="{00000001-3F32-485E-9B7D-94A6BBD4EDE8}"/>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'0204040'!$A$140</c:f>
              <c:strCache>
                <c:ptCount val="1"/>
                <c:pt idx="0">
                  <c:v>2023</c:v>
                </c:pt>
              </c:strCache>
            </c:strRef>
          </c:tx>
          <c:spPr>
            <a:solidFill>
              <a:srgbClr val="FF9797"/>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'0204040'!$B$140:$M$140</c:f>
              <c:numCache>
                <c:formatCode>?\ ??0\ 000</c:formatCode>
                <c:ptCount val="12"/>
                <c:pt idx="0">
                  <c:v>2774395.6719999998</c:v>
                </c:pt>
                <c:pt idx="1">
                  <c:v>2543432.372</c:v>
                </c:pt>
                <c:pt idx="2">
                  <c:v>2839645.6329999999</c:v>
                </c:pt>
                <c:pt idx="3">
                  <c:v>2776676.8369999998</c:v>
                </c:pt>
                <c:pt idx="4">
                  <c:v>2895424.2500000005</c:v>
                </c:pt>
                <c:pt idx="5">
                  <c:v>2762643.6539999996</c:v>
                </c:pt>
                <c:pt idx="6">
                  <c:v>2808531.2420000006</c:v>
                </c:pt>
                <c:pt idx="7">
                  <c:v>2701954.5330000003</c:v>
                </c:pt>
                <c:pt idx="8">
                  <c:v>2556397.8340000003</c:v>
                </c:pt>
                <c:pt idx="9">
                  <c:v>2610053.2589999996</c:v>
                </c:pt>
                <c:pt idx="10">
                  <c:v>2504309.96</c:v>
                </c:pt>
                <c:pt idx="11">
                  <c:v>2650239.5219999994</c:v>
                </c:pt>
              </c:numCache>
            </c:numRef>
          </c:val>
          <c:extLst>
            <c:ext xmlns:c16="http://schemas.microsoft.com/office/drawing/2014/chart" uri="{C3380CC4-5D6E-409C-BE32-E72D297353CC}">
              <c16:uniqueId val="{00000000-A705-495A-85CA-8ECFC4EEAED1}"/>
            </c:ext>
          </c:extLst>
        </c:ser>
        <c:ser>
          <c:idx val="0"/>
          <c:order val="1"/>
          <c:tx>
            <c:strRef>
              <c:f>'0204040'!$A$141</c:f>
              <c:strCache>
                <c:ptCount val="1"/>
                <c:pt idx="0">
                  <c:v>2024</c:v>
                </c:pt>
              </c:strCache>
            </c:strRef>
          </c:tx>
          <c:spPr>
            <a:solidFill>
              <a:srgbClr val="C00000"/>
            </a:solidFill>
            <a:ln>
              <a:no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'0204040'!$B$141:$M$141</c:f>
              <c:numCache>
                <c:formatCode>?\ ??0\ 000</c:formatCode>
                <c:ptCount val="12"/>
                <c:pt idx="0">
                  <c:v>2719615.997</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2549060.8200000003</c:v>
                </c:pt>
                <c:pt idx="10">
                  <c:v>2457378.4240000001</c:v>
                </c:pt>
                <c:pt idx="11">
                  <c:v>2604944.8800000004</c:v>
                </c:pt>
              </c:numCache>
            </c:numRef>
          </c:val>
          <c:extLst>
            <c:ext xmlns:c16="http://schemas.microsoft.com/office/drawing/2014/chart" uri="{C3380CC4-5D6E-409C-BE32-E72D297353CC}">
              <c16:uniqueId val="{00000001-A705-495A-85CA-8ECFC4EEAED1}"/>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und Schaf</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'0204047'!$A$7</c:f>
              <c:strCache>
                <c:ptCount val="1"/>
                <c:pt idx="0">
                  <c:v>2023</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'0204047'!$B$7:$M$7</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Cache>
            </c:numRef>
          </c:val>
          <c:extLst>
            <c:ext xmlns:c16="http://schemas.microsoft.com/office/drawing/2014/chart" uri="{C3380CC4-5D6E-409C-BE32-E72D297353CC}">
              <c16:uniqueId val="{00000000-9661-4D74-A06F-DFF776D84671}"/>
            </c:ext>
          </c:extLst>
        </c:ser>
        <c:ser>
          <c:idx val="1"/>
          <c:order val="1"/>
          <c:tx>
            <c:strRef>
              <c:f>'0204047'!$A$8</c:f>
              <c:strCache>
                <c:ptCount val="1"/>
                <c:pt idx="0">
                  <c:v>2024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'0204047'!$B$8:$M$8</c:f>
              <c:numCache>
                <c:formatCode>#\ ##0_)</c:formatCode>
                <c:ptCount val="12"/>
                <c:pt idx="0">
                  <c:v>837.50300000000004</c:v>
                </c:pt>
                <c:pt idx="1">
                  <c:v>813.97900000000004</c:v>
                </c:pt>
                <c:pt idx="2">
                  <c:v>1010.931</c:v>
                </c:pt>
                <c:pt idx="3">
                  <c:v>976.76099999999997</c:v>
                </c:pt>
                <c:pt idx="4">
                  <c:v>1028.3040000000001</c:v>
                </c:pt>
                <c:pt idx="5">
                  <c:v>1030.731</c:v>
                </c:pt>
                <c:pt idx="6">
                  <c:v>1073.8579999999999</c:v>
                </c:pt>
                <c:pt idx="7">
                  <c:v>1036.961</c:v>
                </c:pt>
                <c:pt idx="8">
                  <c:v>855.39200000000005</c:v>
                </c:pt>
                <c:pt idx="9">
                  <c:v>809.96699999999998</c:v>
                </c:pt>
                <c:pt idx="10">
                  <c:v>702.52099999999996</c:v>
                </c:pt>
                <c:pt idx="11">
                  <c:v>707.68399999999997</c:v>
                </c:pt>
              </c:numCache>
            </c:numRef>
          </c:val>
          <c:extLst>
            <c:ext xmlns:c16="http://schemas.microsoft.com/office/drawing/2014/chart" uri="{C3380CC4-5D6E-409C-BE32-E72D297353CC}">
              <c16:uniqueId val="{00000001-9661-4D74-A06F-DFF776D84671}"/>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'0204490'!$E$38</c:f>
              <c:strCache>
                <c:ptCount val="1"/>
                <c:pt idx="0">
                  <c:v>2023</c:v>
                </c:pt>
              </c:strCache>
            </c:strRef>
          </c:tx>
          <c:spPr>
            <a:solidFill>
              <a:srgbClr val="F4E296"/>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'0204490'!$B$7:$B$18</c:f>
              <c:numCache>
                <c:formatCode>??\ ???\ ??0</c:formatCode>
                <c:ptCount val="12"/>
                <c:pt idx="0">
                  <c:v>267.78399999999999</c:v>
                </c:pt>
                <c:pt idx="1">
                  <c:v>288.56200000000001</c:v>
                </c:pt>
                <c:pt idx="2">
                  <c:v>305.05200000000002</c:v>
                </c:pt>
                <c:pt idx="3">
                  <c:v>246.77099999999999</c:v>
                </c:pt>
                <c:pt idx="4">
                  <c:v>251.91900000000001</c:v>
                </c:pt>
                <c:pt idx="5">
                  <c:v>313.34699999999998</c:v>
                </c:pt>
                <c:pt idx="6">
                  <c:v>259.78899999999999</c:v>
                </c:pt>
                <c:pt idx="7">
                  <c:v>415.98899999999998</c:v>
                </c:pt>
                <c:pt idx="8">
                  <c:v>323.654</c:v>
                </c:pt>
                <c:pt idx="9">
                  <c:v>292.202</c:v>
                </c:pt>
                <c:pt idx="10">
                  <c:v>376.36399999999998</c:v>
                </c:pt>
                <c:pt idx="11">
                  <c:v>364.48400000000004</c:v>
                </c:pt>
              </c:numCache>
            </c:numRef>
          </c:val>
          <c:extLst>
            <c:ext xmlns:c16="http://schemas.microsoft.com/office/drawing/2014/chart" uri="{C3380CC4-5D6E-409C-BE32-E72D297353CC}">
              <c16:uniqueId val="{00000000-901C-4042-AC44-F72B3E8ADFB8}"/>
            </c:ext>
          </c:extLst>
        </c:ser>
        <c:ser>
          <c:idx val="0"/>
          <c:order val="1"/>
          <c:tx>
            <c:strRef>
              <c:f>'0204490'!$D$38</c:f>
              <c:strCache>
                <c:ptCount val="1"/>
                <c:pt idx="0">
                  <c:v>2024</c:v>
                </c:pt>
              </c:strCache>
            </c:strRef>
          </c:tx>
          <c:spPr>
            <a:solidFill>
              <a:srgbClr val="FFC0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'0204490'!$C$7:$C$18</c:f>
              <c:numCache>
                <c:formatCode>??\ ???\ ??0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1-901C-4042-AC44-F72B3E8ADFB8}"/>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0"/>
          <c:tx>
            <c:strRef>
              <c:f>'0204490'!$E$38</c:f>
              <c:strCache>
                <c:ptCount val="1"/>
                <c:pt idx="0">
                  <c:v>2023</c:v>
                </c:pt>
              </c:strCache>
            </c:strRef>
          </c:tx>
          <c:spPr>
            <a:solidFill>
              <a:srgbClr val="C78E55"/>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'0204490'!$D$7:$D$18</c:f>
              <c:numCache>
                <c:formatCode>??\ ???\ ??0</c:formatCode>
                <c:ptCount val="12"/>
                <c:pt idx="0">
                  <c:v>65.960999999999999</c:v>
                </c:pt>
                <c:pt idx="1">
                  <c:v>77.042000000000002</c:v>
                </c:pt>
                <c:pt idx="2">
                  <c:v>91.013000000000005</c:v>
                </c:pt>
                <c:pt idx="3">
                  <c:v>86.14</c:v>
                </c:pt>
                <c:pt idx="4">
                  <c:v>81.436999999999998</c:v>
                </c:pt>
                <c:pt idx="5">
                  <c:v>107.73699999999999</c:v>
                </c:pt>
                <c:pt idx="6">
                  <c:v>165.37899999999999</c:v>
                </c:pt>
                <c:pt idx="7">
                  <c:v>0</c:v>
                </c:pt>
                <c:pt idx="8">
                  <c:v>0</c:v>
                </c:pt>
                <c:pt idx="9">
                  <c:v>173.892</c:v>
                </c:pt>
                <c:pt idx="10">
                  <c:v>0</c:v>
                </c:pt>
                <c:pt idx="11">
                  <c:v>347.05700000000002</c:v>
                </c:pt>
              </c:numCache>
            </c:numRef>
          </c:val>
          <c:extLst>
            <c:ext xmlns:c16="http://schemas.microsoft.com/office/drawing/2014/chart" uri="{C3380CC4-5D6E-409C-BE32-E72D297353CC}">
              <c16:uniqueId val="{00000000-FF9C-4BB3-981B-82446C09D514}"/>
            </c:ext>
          </c:extLst>
        </c:ser>
        <c:ser>
          <c:idx val="0"/>
          <c:order val="1"/>
          <c:tx>
            <c:strRef>
              <c:f>'0204490'!$D$38</c:f>
              <c:strCache>
                <c:ptCount val="1"/>
                <c:pt idx="0">
                  <c:v>2024</c:v>
                </c:pt>
              </c:strCache>
            </c:strRef>
          </c:tx>
          <c:spPr>
            <a:solidFill>
              <a:srgbClr val="663300"/>
            </a:solidFill>
            <a:ln>
              <a:noFill/>
            </a:ln>
            <a:effectLst/>
          </c:spPr>
          <c:invertIfNegative val="0"/>
          <c:cat>
            <c:strRef>
              <c:f>'0204490'!$A$7:$A$18</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f>'0204490'!$E$7:$E$18</c:f>
              <c:numCache>
                <c:formatCode>??\ ???\ ??0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1-FF9C-4BB3-981B-82446C09D514}"/>
            </c:ext>
          </c:extLst>
        </c:ser>
        <c:dLbls>
          <c:showLegendKey val="0"/>
          <c:showVal val="0"/>
          <c:showCatName val="0"/>
          <c:showSerName val="0"/>
          <c:showPercent val="0"/>
          <c:showBubbleSize val="0"/>
        </c:dLbls>
        <c:gapWidth val="219"/>
        <c:overlap val="-27"/>
        <c:axId val="817184224"/>
        <c:axId val="817179632"/>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6061270716"/>
          <c:y val="5.2741052063025887E-2"/>
          <c:w val="0.70993735640434552"/>
          <c:h val="0.78263779527559052"/>
        </c:manualLayout>
      </c:layout>
      <c:lineChart>
        <c:grouping val="standard"/>
        <c:varyColors val="0"/>
        <c:ser>
          <c:idx val="0"/>
          <c:order val="0"/>
          <c:tx>
            <c:strRef>
              <c:f>'0204470'!$A$25</c:f>
              <c:strCache>
                <c:ptCount val="1"/>
                <c:pt idx="0">
                  <c:v>Verkauf für Nahrungszwecke 2024</c:v>
                </c:pt>
              </c:strCache>
            </c:strRef>
          </c:tx>
          <c:spPr>
            <a:ln w="28575" cap="rnd">
              <a:solidFill>
                <a:schemeClr val="accent3">
                  <a:lumMod val="50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f>'0204470'!$B$25:$M$25</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0-D2AB-4F49-BB7F-4D7B61514CA7}"/>
            </c:ext>
          </c:extLst>
        </c:ser>
        <c:ser>
          <c:idx val="1"/>
          <c:order val="1"/>
          <c:tx>
            <c:strRef>
              <c:f>'0204470'!$A$26</c:f>
              <c:strCache>
                <c:ptCount val="1"/>
                <c:pt idx="0">
                  <c:v>Verkauf für Nahrungszwecke 2023</c:v>
                </c:pt>
              </c:strCache>
            </c:strRef>
          </c:tx>
          <c:spPr>
            <a:ln w="28575" cap="rnd">
              <a:solidFill>
                <a:srgbClr val="92D050"/>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f>'0204470'!$B$26:$M$26</c:f>
              <c:numCache>
                <c:formatCode>0.0</c:formatCode>
                <c:ptCount val="12"/>
                <c:pt idx="0">
                  <c:v>167.92399999999998</c:v>
                </c:pt>
                <c:pt idx="1">
                  <c:v>178.78500000000003</c:v>
                </c:pt>
                <c:pt idx="2">
                  <c:v>186.965</c:v>
                </c:pt>
                <c:pt idx="3">
                  <c:v>169.03399999999999</c:v>
                </c:pt>
                <c:pt idx="4">
                  <c:v>198.91500000000002</c:v>
                </c:pt>
                <c:pt idx="5">
                  <c:v>203.29899999999998</c:v>
                </c:pt>
                <c:pt idx="6">
                  <c:v>180.851</c:v>
                </c:pt>
                <c:pt idx="7">
                  <c:v>151.06900000000002</c:v>
                </c:pt>
                <c:pt idx="8">
                  <c:v>156.511</c:v>
                </c:pt>
                <c:pt idx="9">
                  <c:v>179.03100000000001</c:v>
                </c:pt>
                <c:pt idx="10">
                  <c:v>171.33100000000002</c:v>
                </c:pt>
                <c:pt idx="11">
                  <c:v>172.05599999999998</c:v>
                </c:pt>
              </c:numCache>
            </c:numRef>
          </c:val>
          <c:smooth val="0"/>
          <c:extLst>
            <c:ext xmlns:c16="http://schemas.microsoft.com/office/drawing/2014/chart" uri="{C3380CC4-5D6E-409C-BE32-E72D297353CC}">
              <c16:uniqueId val="{00000001-D2AB-4F49-BB7F-4D7B61514CA7}"/>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'0204470'!$A$27</c15:sqref>
                        </c15:formulaRef>
                      </c:ext>
                    </c:extLst>
                    <c:strCache>
                      <c:ptCount val="1"/>
                      <c:pt idx="0">
                        <c:v>Verkauf für Futterzwecke 2024</c:v>
                      </c:pt>
                    </c:strCache>
                  </c:strRef>
                </c:tx>
                <c:spPr>
                  <a:ln w="28575" cap="rnd">
                    <a:solidFill>
                      <a:srgbClr val="6633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c:ext uri="{02D57815-91ED-43cb-92C2-25804820EDAC}">
                        <c15:formulaRef>
                          <c15:sqref>'0204470'!$B$27:$M$27</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2AB-4F49-BB7F-4D7B61514CA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'0204470'!$A$28</c15:sqref>
                        </c15:formulaRef>
                      </c:ext>
                    </c:extLst>
                    <c:strCache>
                      <c:ptCount val="1"/>
                      <c:pt idx="0">
                        <c:v>Verkauf für Futterzwecke 2023</c:v>
                      </c:pt>
                    </c:strCache>
                  </c:strRef>
                </c:tx>
                <c:spPr>
                  <a:ln w="28575" cap="rnd">
                    <a:solidFill>
                      <a:srgbClr val="D2AB84"/>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'0204470'!$B$28:$M$28</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D2AB-4F49-BB7F-4D7B61514CA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'0204470'!$A$29</c15:sqref>
                        </c15:formulaRef>
                      </c:ext>
                    </c:extLst>
                    <c:strCache>
                      <c:ptCount val="1"/>
                      <c:pt idx="0">
                        <c:v>Verkauf für technische und chemische Zwecke 2024</c:v>
                      </c:pt>
                    </c:strCache>
                  </c:strRef>
                </c:tx>
                <c:spPr>
                  <a:ln w="28575" cap="rnd">
                    <a:solidFill>
                      <a:srgbClr val="FF0000"/>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'0204470'!$B$29:$K$29</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D2AB-4F49-BB7F-4D7B61514CA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'0204470'!$A$30</c15:sqref>
                        </c15:formulaRef>
                      </c:ext>
                    </c:extLst>
                    <c:strCache>
                      <c:ptCount val="1"/>
                      <c:pt idx="0">
                        <c:v>Verkauf für technische und chemische Zwecke 2023</c:v>
                      </c:pt>
                    </c:strCache>
                  </c:strRef>
                </c:tx>
                <c:spPr>
                  <a:ln w="28575" cap="rnd">
                    <a:solidFill>
                      <a:schemeClr val="accent6">
                        <a:lumMod val="75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'0204470'!$B$30:$K$30</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D2AB-4F49-BB7F-4D7B61514CA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'0204470'!$A$31</c15:sqref>
                        </c15:formulaRef>
                      </c:ext>
                    </c:extLst>
                    <c:strCache>
                      <c:ptCount val="1"/>
                      <c:pt idx="0">
                        <c:v>Verkauf zu Zwecken der Energiegewinnung 2024</c:v>
                      </c:pt>
                    </c:strCache>
                  </c:strRef>
                </c:tx>
                <c:spPr>
                  <a:ln w="28575" cap="rnd">
                    <a:solidFill>
                      <a:schemeClr val="tx2">
                        <a:lumMod val="75000"/>
                      </a:schemeClr>
                    </a:solidFill>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'0204470'!$B$31:$M$31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D2AB-4F49-BB7F-4D7B61514CA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'0204470'!$A$32</c15:sqref>
                        </c15:formulaRef>
                      </c:ext>
                    </c:extLst>
                    <c:strCache>
                      <c:ptCount val="1"/>
                      <c:pt idx="0">
                        <c:v>Verkauf zu Zwecken der Energiegewinnung 2023</c:v>
                      </c:pt>
                    </c:strCache>
                  </c:strRef>
                </c:tx>
                <c:spPr>
                  <a:ln w="28575" cap="rnd">
                    <a:solidFill>
                      <a:schemeClr val="tx2">
                        <a:lumMod val="60000"/>
                        <a:lumOff val="40000"/>
                      </a:schemeClr>
                    </a:solidFill>
                    <a:prstDash val="dash"/>
                    <a:round/>
                  </a:ln>
                  <a:effectLst/>
                </c:spPr>
                <c:marker>
                  <c:symbol val="none"/>
                </c:marker>
                <c:cat>
                  <c:strLit>
                    <c:ptCount val="12"/>
                    <c:pt idx="0">
                      <c:v>Jan.</c:v>
                    </c:pt>
                    <c:pt idx="1">
                      <c:v> Febr.</c:v>
                    </c:pt>
                    <c:pt idx="2">
                      <c:v>März</c:v>
                    </c:pt>
                    <c:pt idx="3">
                      <c:v> April</c:v>
                    </c:pt>
                    <c:pt idx="4">
                      <c:v> Mai</c:v>
                    </c:pt>
                    <c:pt idx="5">
                      <c:v>Juni</c:v>
                    </c:pt>
                    <c:pt idx="6">
                      <c:v>Juli</c:v>
                    </c:pt>
                    <c:pt idx="7">
                      <c:v>Aug.</c:v>
                    </c:pt>
                    <c:pt idx="8">
                      <c:v> Sept.</c:v>
                    </c:pt>
                    <c:pt idx="9">
                      <c:v>Okt.</c:v>
                    </c:pt>
                    <c:pt idx="10">
                      <c:v>Nov.</c:v>
                    </c:pt>
                    <c:pt idx="11">
                      <c:v>Dez. 1)</c:v>
                    </c:pt>
                  </c:strLit>
                </c:cat>
                <c:val>
                  <c:numRef>
                    <c:extLst xmlns:c15="http://schemas.microsoft.com/office/drawing/2012/chart">
                      <c:ext xmlns:c15="http://schemas.microsoft.com/office/drawing/2012/chart" uri="{02D57815-91ED-43cb-92C2-25804820EDAC}">
                        <c15:formulaRef>
                          <c15:sqref>'0204470'!$B$32:$M$32</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D2AB-4F49-BB7F-4D7B61514CA7}"/>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A56B-4426-A40D-BC6C69B33651}"/>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numCache>
            </c:numRef>
          </c:val>
          <c:extLst>
            <c:ext xmlns:c16="http://schemas.microsoft.com/office/drawing/2014/chart" uri="{C3380CC4-5D6E-409C-BE32-E72D297353CC}">
              <c16:uniqueId val="{00000001-A56B-4426-A40D-BC6C69B33651}"/>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48.041047245199998</c:v>
                </c:pt>
                <c:pt idx="1">
                  <c:v>47.421870356699998</c:v>
                </c:pt>
                <c:pt idx="2">
                  <c:v>47.338659967799998</c:v>
                </c:pt>
                <c:pt idx="3">
                  <c:v>47.143938032900003</c:v>
                </c:pt>
                <c:pt idx="4">
                  <c:v>47.340268036700003</c:v>
                </c:pt>
                <c:pt idx="5">
                  <c:v>47.079805822200001</c:v>
                </c:pt>
                <c:pt idx="6">
                  <c:v>47.654518791000001</c:v>
                </c:pt>
                <c:pt idx="7">
                  <c:v>47.952342072299999</c:v>
                </c:pt>
                <c:pt idx="8">
                  <c:v>50.0834178462</c:v>
                </c:pt>
                <c:pt idx="9">
                  <c:v>52.440591145399999</c:v>
                </c:pt>
                <c:pt idx="10">
                  <c:v>53.647585748300003</c:v>
                </c:pt>
                <c:pt idx="11">
                  <c:v>53.769979651299998</c:v>
                </c:pt>
              </c:numCache>
            </c:numRef>
          </c:val>
          <c:smooth val="0"/>
          <c:extLst>
            <c:ext xmlns:c16="http://schemas.microsoft.com/office/drawing/2014/chart" uri="{C3380CC4-5D6E-409C-BE32-E72D297353CC}">
              <c16:uniqueId val="{00000000-1AA6-4D0E-A0E5-3291E10FCD06}"/>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46.679805687299996</c:v>
                </c:pt>
                <c:pt idx="1">
                  <c:v>46.617078386999999</c:v>
                </c:pt>
                <c:pt idx="2">
                  <c:v>46.687170933700003</c:v>
                </c:pt>
                <c:pt idx="3">
                  <c:v>46.620399387699997</c:v>
                </c:pt>
                <c:pt idx="4">
                  <c:v>47.031739671799997</c:v>
                </c:pt>
                <c:pt idx="5">
                  <c:v>47.1736990689</c:v>
                </c:pt>
                <c:pt idx="6">
                  <c:v>47.901434023599997</c:v>
                </c:pt>
                <c:pt idx="7">
                  <c:v>48.233233988599999</c:v>
                </c:pt>
                <c:pt idx="8">
                  <c:v>49.576830072100002</c:v>
                </c:pt>
                <c:pt idx="9">
                  <c:v>51.0465925914</c:v>
                </c:pt>
                <c:pt idx="10">
                  <c:v>52.002210766799998</c:v>
                </c:pt>
                <c:pt idx="11">
                  <c:v>52.2440970038</c:v>
                </c:pt>
              </c:numCache>
            </c:numRef>
          </c:val>
          <c:smooth val="0"/>
          <c:extLst>
            <c:ext xmlns:c16="http://schemas.microsoft.com/office/drawing/2014/chart" uri="{C3380CC4-5D6E-409C-BE32-E72D297353CC}">
              <c16:uniqueId val="{00000001-1AA6-4D0E-A0E5-3291E10FCD06}"/>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44.181395553100003</c:v>
                </c:pt>
                <c:pt idx="1">
                  <c:v>44.095249514099997</c:v>
                </c:pt>
                <c:pt idx="2">
                  <c:v>44.119016423799998</c:v>
                </c:pt>
                <c:pt idx="3">
                  <c:v>44.070662243299999</c:v>
                </c:pt>
                <c:pt idx="4">
                  <c:v>44.329378564099997</c:v>
                </c:pt>
                <c:pt idx="5">
                  <c:v>44.500795944700002</c:v>
                </c:pt>
                <c:pt idx="6">
                  <c:v>45.108876184800003</c:v>
                </c:pt>
                <c:pt idx="7">
                  <c:v>45.427330529000002</c:v>
                </c:pt>
                <c:pt idx="8">
                  <c:v>46.778157452000002</c:v>
                </c:pt>
                <c:pt idx="9">
                  <c:v>48.214233699200001</c:v>
                </c:pt>
                <c:pt idx="10">
                  <c:v>49.138465559300002</c:v>
                </c:pt>
                <c:pt idx="11">
                  <c:v>49.343321084700001</c:v>
                </c:pt>
              </c:numCache>
            </c:numRef>
          </c:val>
          <c:smooth val="0"/>
          <c:extLst>
            <c:ext xmlns:c16="http://schemas.microsoft.com/office/drawing/2014/chart" uri="{C3380CC4-5D6E-409C-BE32-E72D297353CC}">
              <c16:uniqueId val="{00000002-1AA6-4D0E-A0E5-3291E10FCD06}"/>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3-1AA6-4D0E-A0E5-3291E10FCD06}"/>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4-1AA6-4D0E-A0E5-3291E10FCD0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numCache>
                  </c:numRef>
                </c:val>
                <c:smooth val="0"/>
                <c:extLst>
                  <c:ext xmlns:c16="http://schemas.microsoft.com/office/drawing/2014/chart" uri="{C3380CC4-5D6E-409C-BE32-E72D297353CC}">
                    <c16:uniqueId val="{00000005-1AA6-4D0E-A0E5-3291E10FCD0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48.240997080200003</c:v>
                </c:pt>
                <c:pt idx="1">
                  <c:v>47.951131411600002</c:v>
                </c:pt>
                <c:pt idx="2">
                  <c:v>47.915799060200001</c:v>
                </c:pt>
                <c:pt idx="3">
                  <c:v>47.8809715557</c:v>
                </c:pt>
                <c:pt idx="4">
                  <c:v>47.611131346000001</c:v>
                </c:pt>
                <c:pt idx="5">
                  <c:v>47.461958553499997</c:v>
                </c:pt>
                <c:pt idx="6">
                  <c:v>47.669618912899999</c:v>
                </c:pt>
                <c:pt idx="7">
                  <c:v>48.103373379399997</c:v>
                </c:pt>
                <c:pt idx="8">
                  <c:v>49.650503594900002</c:v>
                </c:pt>
                <c:pt idx="9">
                  <c:v>52.068906266299997</c:v>
                </c:pt>
                <c:pt idx="10">
                  <c:v>53.718059381000003</c:v>
                </c:pt>
                <c:pt idx="11">
                  <c:v>54.4295507884</c:v>
                </c:pt>
              </c:numCache>
            </c:numRef>
          </c:val>
          <c:smooth val="0"/>
          <c:extLst>
            <c:ext xmlns:c16="http://schemas.microsoft.com/office/drawing/2014/chart" uri="{C3380CC4-5D6E-409C-BE32-E72D297353CC}">
              <c16:uniqueId val="{00000000-307A-42DD-916F-BFE638A2C7CD}"/>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46.445547176799998</c:v>
                </c:pt>
                <c:pt idx="1">
                  <c:v>46.671670379799998</c:v>
                </c:pt>
                <c:pt idx="2">
                  <c:v>46.756346925700001</c:v>
                </c:pt>
                <c:pt idx="3">
                  <c:v>46.900656455099998</c:v>
                </c:pt>
                <c:pt idx="4">
                  <c:v>46.9541243623</c:v>
                </c:pt>
                <c:pt idx="5">
                  <c:v>47.1024706014</c:v>
                </c:pt>
                <c:pt idx="6">
                  <c:v>47.519203081199997</c:v>
                </c:pt>
                <c:pt idx="7">
                  <c:v>47.9237927064</c:v>
                </c:pt>
                <c:pt idx="8">
                  <c:v>48.820755998999999</c:v>
                </c:pt>
                <c:pt idx="9">
                  <c:v>50.385190753300002</c:v>
                </c:pt>
                <c:pt idx="10">
                  <c:v>51.605864489699997</c:v>
                </c:pt>
                <c:pt idx="11">
                  <c:v>52.370599095899998</c:v>
                </c:pt>
              </c:numCache>
            </c:numRef>
          </c:val>
          <c:smooth val="0"/>
          <c:extLst>
            <c:ext xmlns:c16="http://schemas.microsoft.com/office/drawing/2014/chart" uri="{C3380CC4-5D6E-409C-BE32-E72D297353CC}">
              <c16:uniqueId val="{00000001-307A-42DD-916F-BFE638A2C7CD}"/>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43.937610032999999</c:v>
                </c:pt>
                <c:pt idx="1">
                  <c:v>44.155225754100002</c:v>
                </c:pt>
                <c:pt idx="2">
                  <c:v>44.211022834200001</c:v>
                </c:pt>
                <c:pt idx="3">
                  <c:v>44.352007882300001</c:v>
                </c:pt>
                <c:pt idx="4">
                  <c:v>44.428111714899998</c:v>
                </c:pt>
                <c:pt idx="5">
                  <c:v>44.578831876400002</c:v>
                </c:pt>
                <c:pt idx="6">
                  <c:v>44.988592633300001</c:v>
                </c:pt>
                <c:pt idx="7">
                  <c:v>45.414835269999998</c:v>
                </c:pt>
                <c:pt idx="8">
                  <c:v>46.3278532924</c:v>
                </c:pt>
                <c:pt idx="9">
                  <c:v>47.857247102599999</c:v>
                </c:pt>
                <c:pt idx="10">
                  <c:v>48.839320207699998</c:v>
                </c:pt>
                <c:pt idx="11">
                  <c:v>49.558033613500001</c:v>
                </c:pt>
              </c:numCache>
            </c:numRef>
          </c:val>
          <c:smooth val="0"/>
          <c:extLst>
            <c:ext xmlns:c16="http://schemas.microsoft.com/office/drawing/2014/chart" uri="{C3380CC4-5D6E-409C-BE32-E72D297353CC}">
              <c16:uniqueId val="{00000002-307A-42DD-916F-BFE638A2C7CD}"/>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3-307A-42DD-916F-BFE638A2C7CD}"/>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4-307A-42DD-916F-BFE638A2C7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numCache>
                  </c:numRef>
                </c:val>
                <c:smooth val="0"/>
                <c:extLst>
                  <c:ext xmlns:c16="http://schemas.microsoft.com/office/drawing/2014/chart" uri="{C3380CC4-5D6E-409C-BE32-E72D297353CC}">
                    <c16:uniqueId val="{00000005-307A-42DD-916F-BFE638A2C7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42.241624622099998</c:v>
                </c:pt>
                <c:pt idx="1">
                  <c:v>42.2236307067</c:v>
                </c:pt>
                <c:pt idx="2">
                  <c:v>43.448049029499998</c:v>
                </c:pt>
                <c:pt idx="3">
                  <c:v>43.439005098099997</c:v>
                </c:pt>
                <c:pt idx="4">
                  <c:v>43.110803858799997</c:v>
                </c:pt>
                <c:pt idx="5">
                  <c:v>43.491510511900003</c:v>
                </c:pt>
                <c:pt idx="6">
                  <c:v>43.537530676800003</c:v>
                </c:pt>
                <c:pt idx="7">
                  <c:v>44.354661223999997</c:v>
                </c:pt>
                <c:pt idx="8">
                  <c:v>46.2286991199</c:v>
                </c:pt>
                <c:pt idx="9">
                  <c:v>48.680696974100002</c:v>
                </c:pt>
                <c:pt idx="10">
                  <c:v>50.684048088300003</c:v>
                </c:pt>
                <c:pt idx="11">
                  <c:v>52.174163405500003</c:v>
                </c:pt>
              </c:numCache>
            </c:numRef>
          </c:val>
          <c:smooth val="0"/>
          <c:extLst>
            <c:ext xmlns:c16="http://schemas.microsoft.com/office/drawing/2014/chart" uri="{C3380CC4-5D6E-409C-BE32-E72D297353CC}">
              <c16:uniqueId val="{00000000-FF77-49EB-9E55-844795FAB830}"/>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40.789931831700002</c:v>
                </c:pt>
                <c:pt idx="1">
                  <c:v>41.358985520799997</c:v>
                </c:pt>
                <c:pt idx="2">
                  <c:v>42.617332920700001</c:v>
                </c:pt>
                <c:pt idx="3">
                  <c:v>42.736032177299997</c:v>
                </c:pt>
                <c:pt idx="4">
                  <c:v>42.880751648</c:v>
                </c:pt>
                <c:pt idx="5">
                  <c:v>43.571526281899999</c:v>
                </c:pt>
                <c:pt idx="6">
                  <c:v>43.891575654100002</c:v>
                </c:pt>
                <c:pt idx="7">
                  <c:v>44.612229295799999</c:v>
                </c:pt>
                <c:pt idx="8">
                  <c:v>45.645090018700003</c:v>
                </c:pt>
                <c:pt idx="9">
                  <c:v>47.127609945099998</c:v>
                </c:pt>
                <c:pt idx="10">
                  <c:v>48.817622958100003</c:v>
                </c:pt>
                <c:pt idx="11">
                  <c:v>50.315125424400001</c:v>
                </c:pt>
              </c:numCache>
            </c:numRef>
          </c:val>
          <c:smooth val="0"/>
          <c:extLst>
            <c:ext xmlns:c16="http://schemas.microsoft.com/office/drawing/2014/chart" uri="{C3380CC4-5D6E-409C-BE32-E72D297353CC}">
              <c16:uniqueId val="{00000001-FF77-49EB-9E55-844795FAB830}"/>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39.134679444500001</c:v>
                </c:pt>
                <c:pt idx="1">
                  <c:v>39.670401576000003</c:v>
                </c:pt>
                <c:pt idx="2">
                  <c:v>40.870161416499997</c:v>
                </c:pt>
                <c:pt idx="3">
                  <c:v>40.953204899200003</c:v>
                </c:pt>
                <c:pt idx="4">
                  <c:v>41.144726534299998</c:v>
                </c:pt>
                <c:pt idx="5">
                  <c:v>41.848543035500001</c:v>
                </c:pt>
                <c:pt idx="6">
                  <c:v>42.194806216300002</c:v>
                </c:pt>
                <c:pt idx="7">
                  <c:v>42.955263136600003</c:v>
                </c:pt>
                <c:pt idx="8">
                  <c:v>43.977845592500003</c:v>
                </c:pt>
                <c:pt idx="9">
                  <c:v>45.372301323800002</c:v>
                </c:pt>
                <c:pt idx="10">
                  <c:v>46.973946199899999</c:v>
                </c:pt>
                <c:pt idx="11">
                  <c:v>48.385781327700002</c:v>
                </c:pt>
              </c:numCache>
            </c:numRef>
          </c:val>
          <c:smooth val="0"/>
          <c:extLst>
            <c:ext xmlns:c16="http://schemas.microsoft.com/office/drawing/2014/chart" uri="{C3380CC4-5D6E-409C-BE32-E72D297353CC}">
              <c16:uniqueId val="{00000002-FF77-49EB-9E55-844795FAB830}"/>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3-FF77-49EB-9E55-844795FAB830}"/>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4-FF77-49EB-9E55-844795FAB83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numCache>
                  </c:numRef>
                </c:val>
                <c:smooth val="0"/>
                <c:extLst>
                  <c:ext xmlns:c16="http://schemas.microsoft.com/office/drawing/2014/chart" uri="{C3380CC4-5D6E-409C-BE32-E72D297353CC}">
                    <c16:uniqueId val="{00000005-FF77-49EB-9E55-844795FAB83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44.744640869500003</c:v>
                </c:pt>
                <c:pt idx="1">
                  <c:v>44.529224047200003</c:v>
                </c:pt>
                <c:pt idx="2">
                  <c:v>44.844795040900003</c:v>
                </c:pt>
                <c:pt idx="3">
                  <c:v>44.543644777300003</c:v>
                </c:pt>
                <c:pt idx="4">
                  <c:v>44.456074721500002</c:v>
                </c:pt>
                <c:pt idx="5">
                  <c:v>44.709509394400001</c:v>
                </c:pt>
                <c:pt idx="6">
                  <c:v>45.494739319799997</c:v>
                </c:pt>
                <c:pt idx="7">
                  <c:v>47.153137297800001</c:v>
                </c:pt>
                <c:pt idx="8">
                  <c:v>49.693019318499999</c:v>
                </c:pt>
                <c:pt idx="9">
                  <c:v>53.686686273799999</c:v>
                </c:pt>
                <c:pt idx="10">
                  <c:v>55.900775389700001</c:v>
                </c:pt>
                <c:pt idx="11">
                  <c:v>56.729454686399997</c:v>
                </c:pt>
              </c:numCache>
            </c:numRef>
          </c:val>
          <c:smooth val="0"/>
          <c:extLst>
            <c:ext xmlns:c16="http://schemas.microsoft.com/office/drawing/2014/chart" uri="{C3380CC4-5D6E-409C-BE32-E72D297353CC}">
              <c16:uniqueId val="{00000000-9DB0-429C-956D-F5BB4DF7FFB5}"/>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43.244436140399998</c:v>
                </c:pt>
                <c:pt idx="1">
                  <c:v>43.555240545099998</c:v>
                </c:pt>
                <c:pt idx="2">
                  <c:v>44.012306558399999</c:v>
                </c:pt>
                <c:pt idx="3">
                  <c:v>44.016893141399997</c:v>
                </c:pt>
                <c:pt idx="4">
                  <c:v>44.576370838999999</c:v>
                </c:pt>
                <c:pt idx="5">
                  <c:v>45.054129221300002</c:v>
                </c:pt>
                <c:pt idx="6">
                  <c:v>46.052173318599998</c:v>
                </c:pt>
                <c:pt idx="7">
                  <c:v>47.463115418199997</c:v>
                </c:pt>
                <c:pt idx="8">
                  <c:v>49.175448651499998</c:v>
                </c:pt>
                <c:pt idx="9">
                  <c:v>51.940167481899998</c:v>
                </c:pt>
                <c:pt idx="10">
                  <c:v>53.670111831</c:v>
                </c:pt>
                <c:pt idx="11">
                  <c:v>54.672064430500001</c:v>
                </c:pt>
              </c:numCache>
            </c:numRef>
          </c:val>
          <c:smooth val="0"/>
          <c:extLst>
            <c:ext xmlns:c16="http://schemas.microsoft.com/office/drawing/2014/chart" uri="{C3380CC4-5D6E-409C-BE32-E72D297353CC}">
              <c16:uniqueId val="{00000001-9DB0-429C-956D-F5BB4DF7FFB5}"/>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42.4552402319</c:v>
                </c:pt>
                <c:pt idx="1">
                  <c:v>42.780396646699998</c:v>
                </c:pt>
                <c:pt idx="2">
                  <c:v>43.239300056200001</c:v>
                </c:pt>
                <c:pt idx="3">
                  <c:v>43.229980403200003</c:v>
                </c:pt>
                <c:pt idx="4">
                  <c:v>43.779370213</c:v>
                </c:pt>
                <c:pt idx="5">
                  <c:v>44.273915353100001</c:v>
                </c:pt>
                <c:pt idx="6">
                  <c:v>45.298416270600001</c:v>
                </c:pt>
                <c:pt idx="7">
                  <c:v>46.733761994699996</c:v>
                </c:pt>
                <c:pt idx="8">
                  <c:v>48.452976895500001</c:v>
                </c:pt>
                <c:pt idx="9">
                  <c:v>51.174870389100001</c:v>
                </c:pt>
                <c:pt idx="10">
                  <c:v>52.8786057274</c:v>
                </c:pt>
                <c:pt idx="11">
                  <c:v>53.8460104718</c:v>
                </c:pt>
              </c:numCache>
            </c:numRef>
          </c:val>
          <c:smooth val="0"/>
          <c:extLst>
            <c:ext xmlns:c16="http://schemas.microsoft.com/office/drawing/2014/chart" uri="{C3380CC4-5D6E-409C-BE32-E72D297353CC}">
              <c16:uniqueId val="{00000002-9DB0-429C-956D-F5BB4DF7FFB5}"/>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3-9DB0-429C-956D-F5BB4DF7FFB5}"/>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4-9DB0-429C-956D-F5BB4DF7FFB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numCache>
                  </c:numRef>
                </c:val>
                <c:smooth val="0"/>
                <c:extLst>
                  <c:ext xmlns:c16="http://schemas.microsoft.com/office/drawing/2014/chart" uri="{C3380CC4-5D6E-409C-BE32-E72D297353CC}">
                    <c16:uniqueId val="{00000005-9DB0-429C-956D-F5BB4DF7FFB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43.721304834199998</c:v>
                </c:pt>
                <c:pt idx="1">
                  <c:v>43.7319995533</c:v>
                </c:pt>
                <c:pt idx="2">
                  <c:v>44.526013734499998</c:v>
                </c:pt>
                <c:pt idx="3">
                  <c:v>44.441709761200002</c:v>
                </c:pt>
                <c:pt idx="4">
                  <c:v>44.0970298238</c:v>
                </c:pt>
                <c:pt idx="5">
                  <c:v>44.592812488</c:v>
                </c:pt>
                <c:pt idx="6">
                  <c:v>44.868995947800002</c:v>
                </c:pt>
                <c:pt idx="7">
                  <c:v>45.846392694499997</c:v>
                </c:pt>
                <c:pt idx="8">
                  <c:v>47.962773246499999</c:v>
                </c:pt>
                <c:pt idx="9">
                  <c:v>51.154639813400003</c:v>
                </c:pt>
                <c:pt idx="10">
                  <c:v>53.5030450601</c:v>
                </c:pt>
                <c:pt idx="11">
                  <c:v>55.113875610299999</c:v>
                </c:pt>
              </c:numCache>
            </c:numRef>
          </c:val>
          <c:smooth val="0"/>
          <c:extLst>
            <c:ext xmlns:c16="http://schemas.microsoft.com/office/drawing/2014/chart" uri="{C3380CC4-5D6E-409C-BE32-E72D297353CC}">
              <c16:uniqueId val="{00000000-103E-4A2A-B3B7-D5199156059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42.185824488000002</c:v>
                </c:pt>
                <c:pt idx="1">
                  <c:v>42.770962768099999</c:v>
                </c:pt>
                <c:pt idx="2">
                  <c:v>43.705188219900002</c:v>
                </c:pt>
                <c:pt idx="3">
                  <c:v>43.770426280199999</c:v>
                </c:pt>
                <c:pt idx="4">
                  <c:v>43.992086176599997</c:v>
                </c:pt>
                <c:pt idx="5">
                  <c:v>44.730396980000002</c:v>
                </c:pt>
                <c:pt idx="6">
                  <c:v>45.277687075099998</c:v>
                </c:pt>
                <c:pt idx="7">
                  <c:v>46.176616214900001</c:v>
                </c:pt>
                <c:pt idx="8">
                  <c:v>47.468091915499997</c:v>
                </c:pt>
                <c:pt idx="9">
                  <c:v>49.558238991400003</c:v>
                </c:pt>
                <c:pt idx="10">
                  <c:v>51.418433109299997</c:v>
                </c:pt>
                <c:pt idx="11">
                  <c:v>53.055367398000001</c:v>
                </c:pt>
              </c:numCache>
            </c:numRef>
          </c:val>
          <c:smooth val="0"/>
          <c:extLst>
            <c:ext xmlns:c16="http://schemas.microsoft.com/office/drawing/2014/chart" uri="{C3380CC4-5D6E-409C-BE32-E72D297353CC}">
              <c16:uniqueId val="{00000001-103E-4A2A-B3B7-D5199156059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39.446825663600002</c:v>
                </c:pt>
                <c:pt idx="1">
                  <c:v>40.036204510099999</c:v>
                </c:pt>
                <c:pt idx="2">
                  <c:v>40.928497353899999</c:v>
                </c:pt>
                <c:pt idx="3">
                  <c:v>40.9816645915</c:v>
                </c:pt>
                <c:pt idx="4">
                  <c:v>41.264917944300002</c:v>
                </c:pt>
                <c:pt idx="5">
                  <c:v>42.021516196999997</c:v>
                </c:pt>
                <c:pt idx="6">
                  <c:v>42.632484278900002</c:v>
                </c:pt>
                <c:pt idx="7">
                  <c:v>43.558918913200003</c:v>
                </c:pt>
                <c:pt idx="8">
                  <c:v>44.8041905324</c:v>
                </c:pt>
                <c:pt idx="9">
                  <c:v>46.7400019301</c:v>
                </c:pt>
                <c:pt idx="10">
                  <c:v>48.538628211000002</c:v>
                </c:pt>
                <c:pt idx="11">
                  <c:v>50.1094845386</c:v>
                </c:pt>
              </c:numCache>
            </c:numRef>
          </c:val>
          <c:smooth val="0"/>
          <c:extLst>
            <c:ext xmlns:c16="http://schemas.microsoft.com/office/drawing/2014/chart" uri="{C3380CC4-5D6E-409C-BE32-E72D297353CC}">
              <c16:uniqueId val="{00000002-103E-4A2A-B3B7-D5199156059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3-103E-4A2A-B3B7-D5199156059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4-103E-4A2A-B3B7-D5199156059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numCache>
                  </c:numRef>
                </c:val>
                <c:smooth val="0"/>
                <c:extLst>
                  <c:ext xmlns:c16="http://schemas.microsoft.com/office/drawing/2014/chart" uri="{C3380CC4-5D6E-409C-BE32-E72D297353CC}">
                    <c16:uniqueId val="{00000005-103E-4A2A-B3B7-D5199156059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43.544037368300003</c:v>
                </c:pt>
                <c:pt idx="1">
                  <c:v>43.455722375100002</c:v>
                </c:pt>
                <c:pt idx="2">
                  <c:v>43.773726619999998</c:v>
                </c:pt>
                <c:pt idx="3">
                  <c:v>43.489942644000003</c:v>
                </c:pt>
                <c:pt idx="4">
                  <c:v>43.141492822099998</c:v>
                </c:pt>
                <c:pt idx="5">
                  <c:v>43.734854939199998</c:v>
                </c:pt>
                <c:pt idx="6">
                  <c:v>44.5401018106</c:v>
                </c:pt>
                <c:pt idx="7">
                  <c:v>46.391221789799999</c:v>
                </c:pt>
                <c:pt idx="8">
                  <c:v>48.958735212299999</c:v>
                </c:pt>
                <c:pt idx="9">
                  <c:v>52.999870076299999</c:v>
                </c:pt>
                <c:pt idx="10">
                  <c:v>55.629111914500001</c:v>
                </c:pt>
                <c:pt idx="11">
                  <c:v>56.186203020400001</c:v>
                </c:pt>
              </c:numCache>
            </c:numRef>
          </c:val>
          <c:smooth val="0"/>
          <c:extLst>
            <c:ext xmlns:c16="http://schemas.microsoft.com/office/drawing/2014/chart" uri="{C3380CC4-5D6E-409C-BE32-E72D297353CC}">
              <c16:uniqueId val="{00000000-6185-4681-BDFE-1A0C4F66CD9B}"/>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42.343771676400003</c:v>
                </c:pt>
                <c:pt idx="1">
                  <c:v>42.524521734899999</c:v>
                </c:pt>
                <c:pt idx="2">
                  <c:v>42.911521136399998</c:v>
                </c:pt>
                <c:pt idx="3">
                  <c:v>42.931485317700002</c:v>
                </c:pt>
                <c:pt idx="4">
                  <c:v>43.126262290699998</c:v>
                </c:pt>
                <c:pt idx="5">
                  <c:v>43.883086091199999</c:v>
                </c:pt>
                <c:pt idx="6">
                  <c:v>44.838065306099999</c:v>
                </c:pt>
                <c:pt idx="7">
                  <c:v>46.522982720900004</c:v>
                </c:pt>
                <c:pt idx="8">
                  <c:v>48.588465332600002</c:v>
                </c:pt>
                <c:pt idx="9">
                  <c:v>51.702426120399998</c:v>
                </c:pt>
                <c:pt idx="10">
                  <c:v>54.027052916000002</c:v>
                </c:pt>
                <c:pt idx="11">
                  <c:v>54.592914726499998</c:v>
                </c:pt>
              </c:numCache>
            </c:numRef>
          </c:val>
          <c:smooth val="0"/>
          <c:extLst>
            <c:ext xmlns:c16="http://schemas.microsoft.com/office/drawing/2014/chart" uri="{C3380CC4-5D6E-409C-BE32-E72D297353CC}">
              <c16:uniqueId val="{00000001-6185-4681-BDFE-1A0C4F66CD9B}"/>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41.856483844000003</c:v>
                </c:pt>
                <c:pt idx="1">
                  <c:v>41.990794517499999</c:v>
                </c:pt>
                <c:pt idx="2">
                  <c:v>42.362737757600001</c:v>
                </c:pt>
                <c:pt idx="3">
                  <c:v>42.333807405999998</c:v>
                </c:pt>
                <c:pt idx="4">
                  <c:v>42.5401806036</c:v>
                </c:pt>
                <c:pt idx="5">
                  <c:v>43.319144350899997</c:v>
                </c:pt>
                <c:pt idx="6">
                  <c:v>44.268593269699998</c:v>
                </c:pt>
                <c:pt idx="7">
                  <c:v>45.947767288599998</c:v>
                </c:pt>
                <c:pt idx="8">
                  <c:v>48.015657017400002</c:v>
                </c:pt>
                <c:pt idx="9">
                  <c:v>51.053532055799998</c:v>
                </c:pt>
                <c:pt idx="10">
                  <c:v>53.366865635300002</c:v>
                </c:pt>
                <c:pt idx="11">
                  <c:v>53.9293460739</c:v>
                </c:pt>
              </c:numCache>
            </c:numRef>
          </c:val>
          <c:smooth val="0"/>
          <c:extLst>
            <c:ext xmlns:c16="http://schemas.microsoft.com/office/drawing/2014/chart" uri="{C3380CC4-5D6E-409C-BE32-E72D297353CC}">
              <c16:uniqueId val="{00000002-6185-4681-BDFE-1A0C4F66CD9B}"/>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3-6185-4681-BDFE-1A0C4F66CD9B}"/>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4-6185-4681-BDFE-1A0C4F66CD9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numCache>
                  </c:numRef>
                </c:val>
                <c:smooth val="0"/>
                <c:extLst>
                  <c:ext xmlns:c16="http://schemas.microsoft.com/office/drawing/2014/chart" uri="{C3380CC4-5D6E-409C-BE32-E72D297353CC}">
                    <c16:uniqueId val="{00000005-6185-4681-BDFE-1A0C4F66CD9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44.109586930399999</c:v>
                </c:pt>
                <c:pt idx="1">
                  <c:v>43.802511804200002</c:v>
                </c:pt>
                <c:pt idx="2">
                  <c:v>44.288319035999997</c:v>
                </c:pt>
                <c:pt idx="3">
                  <c:v>44.547167341600002</c:v>
                </c:pt>
                <c:pt idx="4">
                  <c:v>44.3717731411</c:v>
                </c:pt>
                <c:pt idx="5">
                  <c:v>44.6980840206</c:v>
                </c:pt>
                <c:pt idx="6">
                  <c:v>45.731872247299997</c:v>
                </c:pt>
                <c:pt idx="7">
                  <c:v>47.0766946699</c:v>
                </c:pt>
                <c:pt idx="8">
                  <c:v>49.7262682279</c:v>
                </c:pt>
                <c:pt idx="9">
                  <c:v>52.797505992300003</c:v>
                </c:pt>
                <c:pt idx="10">
                  <c:v>54.413167633800001</c:v>
                </c:pt>
                <c:pt idx="11">
                  <c:v>55.690709904499997</c:v>
                </c:pt>
              </c:numCache>
            </c:numRef>
          </c:val>
          <c:smooth val="0"/>
          <c:extLst>
            <c:ext xmlns:c16="http://schemas.microsoft.com/office/drawing/2014/chart" uri="{C3380CC4-5D6E-409C-BE32-E72D297353CC}">
              <c16:uniqueId val="{00000000-C3EA-4741-A116-ED075E6B9046}"/>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1-C3EA-4741-A116-ED075E6B9046}"/>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40.913380692899999</c:v>
                </c:pt>
                <c:pt idx="1">
                  <c:v>41.244615739899999</c:v>
                </c:pt>
                <c:pt idx="2">
                  <c:v>41.712789121199997</c:v>
                </c:pt>
                <c:pt idx="3">
                  <c:v>42.059830312800003</c:v>
                </c:pt>
                <c:pt idx="4">
                  <c:v>42.3922741429</c:v>
                </c:pt>
                <c:pt idx="5">
                  <c:v>43.005087331399999</c:v>
                </c:pt>
                <c:pt idx="6">
                  <c:v>44.146284543299998</c:v>
                </c:pt>
                <c:pt idx="7">
                  <c:v>45.427980015700001</c:v>
                </c:pt>
                <c:pt idx="8">
                  <c:v>47.227886395200002</c:v>
                </c:pt>
                <c:pt idx="9">
                  <c:v>49.503225466899998</c:v>
                </c:pt>
                <c:pt idx="10">
                  <c:v>50.718727094000002</c:v>
                </c:pt>
                <c:pt idx="11">
                  <c:v>52.046445061900002</c:v>
                </c:pt>
              </c:numCache>
            </c:numRef>
          </c:val>
          <c:smooth val="0"/>
          <c:extLst>
            <c:ext xmlns:c16="http://schemas.microsoft.com/office/drawing/2014/chart" uri="{C3380CC4-5D6E-409C-BE32-E72D297353CC}">
              <c16:uniqueId val="{00000002-C3EA-4741-A116-ED075E6B9046}"/>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3-C3EA-4741-A116-ED075E6B9046}"/>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43.021241899899998</c:v>
                </c:pt>
                <c:pt idx="1">
                  <c:v>43.285696013799999</c:v>
                </c:pt>
                <c:pt idx="2">
                  <c:v>43.900856987200001</c:v>
                </c:pt>
                <c:pt idx="3">
                  <c:v>44.410797669899999</c:v>
                </c:pt>
                <c:pt idx="4">
                  <c:v>44.660566537699999</c:v>
                </c:pt>
                <c:pt idx="5">
                  <c:v>45.236339286700002</c:v>
                </c:pt>
                <c:pt idx="6">
                  <c:v>46.519571771499997</c:v>
                </c:pt>
                <c:pt idx="7">
                  <c:v>47.855221760699997</c:v>
                </c:pt>
                <c:pt idx="8">
                  <c:v>49.844889709500002</c:v>
                </c:pt>
                <c:pt idx="9">
                  <c:v>51.969314375800003</c:v>
                </c:pt>
                <c:pt idx="10">
                  <c:v>53.169823628300001</c:v>
                </c:pt>
                <c:pt idx="11">
                  <c:v>54.556913029500002</c:v>
                </c:pt>
              </c:numCache>
            </c:numRef>
          </c:val>
          <c:smooth val="0"/>
          <c:extLst>
            <c:ext xmlns:c16="http://schemas.microsoft.com/office/drawing/2014/chart" uri="{C3380CC4-5D6E-409C-BE32-E72D297353CC}">
              <c16:uniqueId val="{00000004-C3EA-4741-A116-ED075E6B904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numCache>
                  </c:numRef>
                </c:val>
                <c:smooth val="0"/>
                <c:extLst>
                  <c:ext xmlns:c16="http://schemas.microsoft.com/office/drawing/2014/chart" uri="{C3380CC4-5D6E-409C-BE32-E72D297353CC}">
                    <c16:uniqueId val="{00000005-C3EA-4741-A116-ED075E6B904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43.412993525700003</c:v>
                </c:pt>
                <c:pt idx="1">
                  <c:v>43.395406256900003</c:v>
                </c:pt>
                <c:pt idx="2">
                  <c:v>43.751912992199998</c:v>
                </c:pt>
                <c:pt idx="3">
                  <c:v>43.461546624100002</c:v>
                </c:pt>
                <c:pt idx="4">
                  <c:v>43.6415216718</c:v>
                </c:pt>
                <c:pt idx="5">
                  <c:v>43.8690269931</c:v>
                </c:pt>
                <c:pt idx="6">
                  <c:v>44.673879783700002</c:v>
                </c:pt>
                <c:pt idx="7">
                  <c:v>46.1541241296</c:v>
                </c:pt>
                <c:pt idx="8">
                  <c:v>48.121524057999999</c:v>
                </c:pt>
                <c:pt idx="9">
                  <c:v>51.673212184599997</c:v>
                </c:pt>
                <c:pt idx="10">
                  <c:v>53.466317822500002</c:v>
                </c:pt>
                <c:pt idx="11">
                  <c:v>54.601881913900002</c:v>
                </c:pt>
              </c:numCache>
            </c:numRef>
          </c:val>
          <c:smooth val="0"/>
          <c:extLst>
            <c:ext xmlns:c16="http://schemas.microsoft.com/office/drawing/2014/chart" uri="{C3380CC4-5D6E-409C-BE32-E72D297353CC}">
              <c16:uniqueId val="{00000000-4D4A-420F-B9E3-FA940B5AEC10}"/>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42.2744764276</c:v>
                </c:pt>
                <c:pt idx="1">
                  <c:v>42.692447720799997</c:v>
                </c:pt>
                <c:pt idx="2">
                  <c:v>43.303086059199998</c:v>
                </c:pt>
                <c:pt idx="3">
                  <c:v>43.276875830500003</c:v>
                </c:pt>
                <c:pt idx="4">
                  <c:v>44.005150809500002</c:v>
                </c:pt>
                <c:pt idx="5">
                  <c:v>44.522800242899997</c:v>
                </c:pt>
                <c:pt idx="6">
                  <c:v>45.554587214900003</c:v>
                </c:pt>
                <c:pt idx="7">
                  <c:v>46.8436939041</c:v>
                </c:pt>
                <c:pt idx="8">
                  <c:v>48.212105685799997</c:v>
                </c:pt>
                <c:pt idx="9">
                  <c:v>50.704328472100002</c:v>
                </c:pt>
                <c:pt idx="10">
                  <c:v>52.089522941799999</c:v>
                </c:pt>
                <c:pt idx="11">
                  <c:v>53.375610943300003</c:v>
                </c:pt>
              </c:numCache>
            </c:numRef>
          </c:val>
          <c:smooth val="0"/>
          <c:extLst>
            <c:ext xmlns:c16="http://schemas.microsoft.com/office/drawing/2014/chart" uri="{C3380CC4-5D6E-409C-BE32-E72D297353CC}">
              <c16:uniqueId val="{00000001-4D4A-420F-B9E3-FA940B5AEC10}"/>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40.276228376100001</c:v>
                </c:pt>
                <c:pt idx="1">
                  <c:v>40.592401757899999</c:v>
                </c:pt>
                <c:pt idx="2">
                  <c:v>41.211002182999998</c:v>
                </c:pt>
                <c:pt idx="3">
                  <c:v>41.141003921500001</c:v>
                </c:pt>
                <c:pt idx="4">
                  <c:v>41.741042448199998</c:v>
                </c:pt>
                <c:pt idx="5">
                  <c:v>42.279662967699998</c:v>
                </c:pt>
                <c:pt idx="6">
                  <c:v>43.303472217200003</c:v>
                </c:pt>
                <c:pt idx="7">
                  <c:v>44.559622209499999</c:v>
                </c:pt>
                <c:pt idx="8">
                  <c:v>46.009624439500001</c:v>
                </c:pt>
                <c:pt idx="9">
                  <c:v>48.359522556000002</c:v>
                </c:pt>
                <c:pt idx="10">
                  <c:v>49.696936357299997</c:v>
                </c:pt>
                <c:pt idx="11">
                  <c:v>50.925680465299997</c:v>
                </c:pt>
              </c:numCache>
            </c:numRef>
          </c:val>
          <c:smooth val="0"/>
          <c:extLst>
            <c:ext xmlns:c16="http://schemas.microsoft.com/office/drawing/2014/chart" uri="{C3380CC4-5D6E-409C-BE32-E72D297353CC}">
              <c16:uniqueId val="{00000002-4D4A-420F-B9E3-FA940B5AEC10}"/>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3-4D4A-420F-B9E3-FA940B5AEC10}"/>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4-4D4A-420F-B9E3-FA940B5AEC1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numCache>
                  </c:numRef>
                </c:val>
                <c:smooth val="0"/>
                <c:extLst>
                  <c:ext xmlns:c16="http://schemas.microsoft.com/office/drawing/2014/chart" uri="{C3380CC4-5D6E-409C-BE32-E72D297353CC}">
                    <c16:uniqueId val="{00000005-4D4A-420F-B9E3-FA940B5AEC1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44.380519058700003</c:v>
                </c:pt>
                <c:pt idx="1">
                  <c:v>44.221172612399997</c:v>
                </c:pt>
                <c:pt idx="2">
                  <c:v>44.504339439100001</c:v>
                </c:pt>
                <c:pt idx="3">
                  <c:v>45.1586708914</c:v>
                </c:pt>
                <c:pt idx="4">
                  <c:v>45.042318774400002</c:v>
                </c:pt>
                <c:pt idx="5">
                  <c:v>45.172910137899997</c:v>
                </c:pt>
                <c:pt idx="6">
                  <c:v>46.106655820100002</c:v>
                </c:pt>
                <c:pt idx="7">
                  <c:v>47.5905670609</c:v>
                </c:pt>
                <c:pt idx="8">
                  <c:v>49.860115334299998</c:v>
                </c:pt>
                <c:pt idx="9">
                  <c:v>52.982503965100001</c:v>
                </c:pt>
                <c:pt idx="10">
                  <c:v>54.390771342500003</c:v>
                </c:pt>
                <c:pt idx="11">
                  <c:v>55.183009805399998</c:v>
                </c:pt>
              </c:numCache>
            </c:numRef>
          </c:val>
          <c:smooth val="0"/>
          <c:extLst>
            <c:ext xmlns:c16="http://schemas.microsoft.com/office/drawing/2014/chart" uri="{C3380CC4-5D6E-409C-BE32-E72D297353CC}">
              <c16:uniqueId val="{00000000-8037-49A2-8373-30B5DAF7A4B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43.620512843599997</c:v>
                </c:pt>
                <c:pt idx="1">
                  <c:v>43.793855113600003</c:v>
                </c:pt>
                <c:pt idx="2">
                  <c:v>44.1799305666</c:v>
                </c:pt>
                <c:pt idx="3">
                  <c:v>45.002683028</c:v>
                </c:pt>
                <c:pt idx="4">
                  <c:v>45.225890268900002</c:v>
                </c:pt>
                <c:pt idx="5">
                  <c:v>45.719832198399999</c:v>
                </c:pt>
                <c:pt idx="6">
                  <c:v>46.956958226200001</c:v>
                </c:pt>
                <c:pt idx="7">
                  <c:v>48.387452518400003</c:v>
                </c:pt>
                <c:pt idx="8">
                  <c:v>50.145887804700003</c:v>
                </c:pt>
                <c:pt idx="9">
                  <c:v>52.355837811599997</c:v>
                </c:pt>
                <c:pt idx="10">
                  <c:v>53.436017250399999</c:v>
                </c:pt>
                <c:pt idx="11">
                  <c:v>54.529697308499998</c:v>
                </c:pt>
              </c:numCache>
            </c:numRef>
          </c:val>
          <c:smooth val="0"/>
          <c:extLst>
            <c:ext xmlns:c16="http://schemas.microsoft.com/office/drawing/2014/chart" uri="{C3380CC4-5D6E-409C-BE32-E72D297353CC}">
              <c16:uniqueId val="{00000001-8037-49A2-8373-30B5DAF7A4B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41.491637054400002</c:v>
                </c:pt>
                <c:pt idx="1">
                  <c:v>41.644606943299998</c:v>
                </c:pt>
                <c:pt idx="2">
                  <c:v>42.071697715699997</c:v>
                </c:pt>
                <c:pt idx="3">
                  <c:v>42.662952613900003</c:v>
                </c:pt>
                <c:pt idx="4">
                  <c:v>43.024466840700001</c:v>
                </c:pt>
                <c:pt idx="5">
                  <c:v>43.517153815599997</c:v>
                </c:pt>
                <c:pt idx="6">
                  <c:v>44.548753958799999</c:v>
                </c:pt>
                <c:pt idx="7">
                  <c:v>45.728576946700002</c:v>
                </c:pt>
                <c:pt idx="8">
                  <c:v>47.405296635900001</c:v>
                </c:pt>
                <c:pt idx="9">
                  <c:v>49.865035610500001</c:v>
                </c:pt>
                <c:pt idx="10">
                  <c:v>50.886068806499999</c:v>
                </c:pt>
                <c:pt idx="11">
                  <c:v>51.9588703509</c:v>
                </c:pt>
              </c:numCache>
            </c:numRef>
          </c:val>
          <c:smooth val="0"/>
          <c:extLst>
            <c:ext xmlns:c16="http://schemas.microsoft.com/office/drawing/2014/chart" uri="{C3380CC4-5D6E-409C-BE32-E72D297353CC}">
              <c16:uniqueId val="{00000002-8037-49A2-8373-30B5DAF7A4B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3-8037-49A2-8373-30B5DAF7A4B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4-8037-49A2-8373-30B5DAF7A4B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numCache>
                  </c:numRef>
                </c:val>
                <c:smooth val="0"/>
                <c:extLst>
                  <c:ext xmlns:c16="http://schemas.microsoft.com/office/drawing/2014/chart" uri="{C3380CC4-5D6E-409C-BE32-E72D297353CC}">
                    <c16:uniqueId val="{00000005-8037-49A2-8373-30B5DAF7A4B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44.518309018099998</c:v>
                </c:pt>
                <c:pt idx="1">
                  <c:v>44.229424832200003</c:v>
                </c:pt>
                <c:pt idx="2">
                  <c:v>44.681028543700002</c:v>
                </c:pt>
                <c:pt idx="3">
                  <c:v>44.523467580499997</c:v>
                </c:pt>
                <c:pt idx="4">
                  <c:v>44.507275133999997</c:v>
                </c:pt>
                <c:pt idx="5">
                  <c:v>44.628417194299999</c:v>
                </c:pt>
                <c:pt idx="6">
                  <c:v>45.479003369200001</c:v>
                </c:pt>
                <c:pt idx="7">
                  <c:v>46.782188814599998</c:v>
                </c:pt>
                <c:pt idx="8">
                  <c:v>49.0549792853</c:v>
                </c:pt>
                <c:pt idx="9">
                  <c:v>51.906294551800002</c:v>
                </c:pt>
                <c:pt idx="10">
                  <c:v>53.9614253783</c:v>
                </c:pt>
                <c:pt idx="11">
                  <c:v>55.838442396200001</c:v>
                </c:pt>
              </c:numCache>
            </c:numRef>
          </c:val>
          <c:smooth val="0"/>
          <c:extLst>
            <c:ext xmlns:c16="http://schemas.microsoft.com/office/drawing/2014/chart" uri="{C3380CC4-5D6E-409C-BE32-E72D297353CC}">
              <c16:uniqueId val="{00000000-B6F3-475E-8032-0AF8CB47AF4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43.5478125737</c:v>
                </c:pt>
                <c:pt idx="1">
                  <c:v>43.728359474400001</c:v>
                </c:pt>
                <c:pt idx="2">
                  <c:v>44.219043842300003</c:v>
                </c:pt>
                <c:pt idx="3">
                  <c:v>44.420150598399999</c:v>
                </c:pt>
                <c:pt idx="4">
                  <c:v>44.886160794799999</c:v>
                </c:pt>
                <c:pt idx="5">
                  <c:v>45.1949733589</c:v>
                </c:pt>
                <c:pt idx="6">
                  <c:v>46.324564429200002</c:v>
                </c:pt>
                <c:pt idx="7">
                  <c:v>47.478070876099999</c:v>
                </c:pt>
                <c:pt idx="8">
                  <c:v>49.1194151961</c:v>
                </c:pt>
                <c:pt idx="9">
                  <c:v>51.125910916199999</c:v>
                </c:pt>
                <c:pt idx="10">
                  <c:v>52.753148669200002</c:v>
                </c:pt>
                <c:pt idx="11">
                  <c:v>54.648554448600002</c:v>
                </c:pt>
              </c:numCache>
            </c:numRef>
          </c:val>
          <c:smooth val="0"/>
          <c:extLst>
            <c:ext xmlns:c16="http://schemas.microsoft.com/office/drawing/2014/chart" uri="{C3380CC4-5D6E-409C-BE32-E72D297353CC}">
              <c16:uniqueId val="{00000001-B6F3-475E-8032-0AF8CB47AF4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42.013658052499999</c:v>
                </c:pt>
                <c:pt idx="1">
                  <c:v>42.166697044199999</c:v>
                </c:pt>
                <c:pt idx="2">
                  <c:v>42.667930444500001</c:v>
                </c:pt>
                <c:pt idx="3">
                  <c:v>42.819550773800003</c:v>
                </c:pt>
                <c:pt idx="4">
                  <c:v>43.307392184800001</c:v>
                </c:pt>
                <c:pt idx="5">
                  <c:v>43.598182713600004</c:v>
                </c:pt>
                <c:pt idx="6">
                  <c:v>44.8118245661</c:v>
                </c:pt>
                <c:pt idx="7">
                  <c:v>45.986583809800003</c:v>
                </c:pt>
                <c:pt idx="8">
                  <c:v>47.5898132445</c:v>
                </c:pt>
                <c:pt idx="9">
                  <c:v>49.677759392699997</c:v>
                </c:pt>
                <c:pt idx="10">
                  <c:v>51.057354118799999</c:v>
                </c:pt>
                <c:pt idx="11">
                  <c:v>52.95126037</c:v>
                </c:pt>
              </c:numCache>
            </c:numRef>
          </c:val>
          <c:smooth val="0"/>
          <c:extLst>
            <c:ext xmlns:c16="http://schemas.microsoft.com/office/drawing/2014/chart" uri="{C3380CC4-5D6E-409C-BE32-E72D297353CC}">
              <c16:uniqueId val="{00000002-B6F3-475E-8032-0AF8CB47AF4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3-B6F3-475E-8032-0AF8CB47AF4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4-B6F3-475E-8032-0AF8CB47AF4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numCache>
                  </c:numRef>
                </c:val>
                <c:smooth val="0"/>
                <c:extLst>
                  <c:ext xmlns:c16="http://schemas.microsoft.com/office/drawing/2014/chart" uri="{C3380CC4-5D6E-409C-BE32-E72D297353CC}">
                    <c16:uniqueId val="{00000005-B6F3-475E-8032-0AF8CB47AF4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55BB-4DA3-98B2-B9B3AA1EE34C}"/>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179.38399999999999</c:v>
                </c:pt>
                <c:pt idx="5">
                  <c:v>164.78399999999999</c:v>
                </c:pt>
              </c:numCache>
            </c:numRef>
          </c:val>
          <c:extLst>
            <c:ext xmlns:c16="http://schemas.microsoft.com/office/drawing/2014/chart" uri="{C3380CC4-5D6E-409C-BE32-E72D297353CC}">
              <c16:uniqueId val="{00000001-55BB-4DA3-98B2-B9B3AA1EE34C}"/>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46.643873582200001</c:v>
                </c:pt>
                <c:pt idx="1">
                  <c:v>46.509769479900001</c:v>
                </c:pt>
                <c:pt idx="2">
                  <c:v>47.3415524332</c:v>
                </c:pt>
                <c:pt idx="3">
                  <c:v>47.258582921799999</c:v>
                </c:pt>
                <c:pt idx="4">
                  <c:v>46.986484133899999</c:v>
                </c:pt>
                <c:pt idx="5">
                  <c:v>47.047430715799997</c:v>
                </c:pt>
                <c:pt idx="6">
                  <c:v>47.049283667499999</c:v>
                </c:pt>
                <c:pt idx="7">
                  <c:v>47.6842266974</c:v>
                </c:pt>
                <c:pt idx="8">
                  <c:v>49.285560027999999</c:v>
                </c:pt>
                <c:pt idx="9">
                  <c:v>52.000104401800002</c:v>
                </c:pt>
                <c:pt idx="10">
                  <c:v>53.690804430100002</c:v>
                </c:pt>
                <c:pt idx="11">
                  <c:v>54.460528864799997</c:v>
                </c:pt>
              </c:numCache>
            </c:numRef>
          </c:val>
          <c:smooth val="0"/>
          <c:extLst>
            <c:ext xmlns:c16="http://schemas.microsoft.com/office/drawing/2014/chart" uri="{C3380CC4-5D6E-409C-BE32-E72D297353CC}">
              <c16:uniqueId val="{00000000-F94A-4486-85AA-16D9A72E2D40}"/>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45.848796251499998</c:v>
                </c:pt>
                <c:pt idx="1">
                  <c:v>46.139979077100001</c:v>
                </c:pt>
                <c:pt idx="2">
                  <c:v>47.032916671999999</c:v>
                </c:pt>
                <c:pt idx="3">
                  <c:v>47.173254621700003</c:v>
                </c:pt>
                <c:pt idx="4">
                  <c:v>47.274793825899998</c:v>
                </c:pt>
                <c:pt idx="5">
                  <c:v>47.627605404400001</c:v>
                </c:pt>
                <c:pt idx="6">
                  <c:v>47.901136654799998</c:v>
                </c:pt>
                <c:pt idx="7">
                  <c:v>48.5456249872</c:v>
                </c:pt>
                <c:pt idx="8">
                  <c:v>49.573621950800003</c:v>
                </c:pt>
                <c:pt idx="9">
                  <c:v>51.380716846399999</c:v>
                </c:pt>
                <c:pt idx="10">
                  <c:v>52.778202265200001</c:v>
                </c:pt>
                <c:pt idx="11">
                  <c:v>53.518459712499997</c:v>
                </c:pt>
              </c:numCache>
            </c:numRef>
          </c:val>
          <c:smooth val="0"/>
          <c:extLst>
            <c:ext xmlns:c16="http://schemas.microsoft.com/office/drawing/2014/chart" uri="{C3380CC4-5D6E-409C-BE32-E72D297353CC}">
              <c16:uniqueId val="{00000001-F94A-4486-85AA-16D9A72E2D40}"/>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43.8256571776</c:v>
                </c:pt>
                <c:pt idx="1">
                  <c:v>44.172989702400002</c:v>
                </c:pt>
                <c:pt idx="2">
                  <c:v>44.948441701299998</c:v>
                </c:pt>
                <c:pt idx="3">
                  <c:v>45.071620692899998</c:v>
                </c:pt>
                <c:pt idx="4">
                  <c:v>45.264991811000002</c:v>
                </c:pt>
                <c:pt idx="5">
                  <c:v>45.548013216400001</c:v>
                </c:pt>
                <c:pt idx="6">
                  <c:v>45.846871367600002</c:v>
                </c:pt>
                <c:pt idx="7">
                  <c:v>46.364193341399996</c:v>
                </c:pt>
                <c:pt idx="8">
                  <c:v>47.397780116100002</c:v>
                </c:pt>
                <c:pt idx="9">
                  <c:v>49.217751845700001</c:v>
                </c:pt>
                <c:pt idx="10">
                  <c:v>50.260736489300001</c:v>
                </c:pt>
                <c:pt idx="11">
                  <c:v>51.0484505879</c:v>
                </c:pt>
              </c:numCache>
            </c:numRef>
          </c:val>
          <c:smooth val="0"/>
          <c:extLst>
            <c:ext xmlns:c16="http://schemas.microsoft.com/office/drawing/2014/chart" uri="{C3380CC4-5D6E-409C-BE32-E72D297353CC}">
              <c16:uniqueId val="{00000002-F94A-4486-85AA-16D9A72E2D40}"/>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3-F94A-4486-85AA-16D9A72E2D40}"/>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4-F94A-4486-85AA-16D9A72E2D4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numCache>
                  </c:numRef>
                </c:val>
                <c:smooth val="0"/>
                <c:extLst>
                  <c:ext xmlns:c16="http://schemas.microsoft.com/office/drawing/2014/chart" uri="{C3380CC4-5D6E-409C-BE32-E72D297353CC}">
                    <c16:uniqueId val="{00000005-F94A-4486-85AA-16D9A72E2D4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45.586786110399999</c:v>
                </c:pt>
                <c:pt idx="1">
                  <c:v>45.385625228999999</c:v>
                </c:pt>
                <c:pt idx="2">
                  <c:v>45.695440769900003</c:v>
                </c:pt>
                <c:pt idx="3">
                  <c:v>45.536554191100002</c:v>
                </c:pt>
                <c:pt idx="4">
                  <c:v>45.3356605699</c:v>
                </c:pt>
                <c:pt idx="5">
                  <c:v>45.5045497411</c:v>
                </c:pt>
                <c:pt idx="6">
                  <c:v>45.986307144000001</c:v>
                </c:pt>
                <c:pt idx="7">
                  <c:v>47.048457719300004</c:v>
                </c:pt>
                <c:pt idx="8">
                  <c:v>49.158902910899997</c:v>
                </c:pt>
                <c:pt idx="9">
                  <c:v>52.334966236600003</c:v>
                </c:pt>
                <c:pt idx="10">
                  <c:v>54.355362700299999</c:v>
                </c:pt>
                <c:pt idx="11">
                  <c:v>55.210061185999997</c:v>
                </c:pt>
              </c:numCache>
            </c:numRef>
          </c:val>
          <c:smooth val="0"/>
          <c:extLst>
            <c:ext xmlns:c16="http://schemas.microsoft.com/office/drawing/2014/chart" uri="{C3380CC4-5D6E-409C-BE32-E72D297353CC}">
              <c16:uniqueId val="{00000000-ABE7-471F-8277-3D07FF0ED8BF}"/>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44.009595487600002</c:v>
                </c:pt>
                <c:pt idx="1">
                  <c:v>44.317656012900002</c:v>
                </c:pt>
                <c:pt idx="2">
                  <c:v>44.748150117500003</c:v>
                </c:pt>
                <c:pt idx="3">
                  <c:v>44.808456073999999</c:v>
                </c:pt>
                <c:pt idx="4">
                  <c:v>45.076335874900003</c:v>
                </c:pt>
                <c:pt idx="5">
                  <c:v>45.518659609499998</c:v>
                </c:pt>
                <c:pt idx="6">
                  <c:v>46.212945850600001</c:v>
                </c:pt>
                <c:pt idx="7">
                  <c:v>47.1656987203</c:v>
                </c:pt>
                <c:pt idx="8">
                  <c:v>48.533431392099999</c:v>
                </c:pt>
                <c:pt idx="9">
                  <c:v>50.681391916400003</c:v>
                </c:pt>
                <c:pt idx="10">
                  <c:v>52.278480062299998</c:v>
                </c:pt>
                <c:pt idx="11">
                  <c:v>53.210271838399997</c:v>
                </c:pt>
              </c:numCache>
            </c:numRef>
          </c:val>
          <c:smooth val="0"/>
          <c:extLst>
            <c:ext xmlns:c16="http://schemas.microsoft.com/office/drawing/2014/chart" uri="{C3380CC4-5D6E-409C-BE32-E72D297353CC}">
              <c16:uniqueId val="{00000001-ABE7-471F-8277-3D07FF0ED8BF}"/>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42.287956626899998</c:v>
                </c:pt>
                <c:pt idx="1">
                  <c:v>42.584032409700001</c:v>
                </c:pt>
                <c:pt idx="2">
                  <c:v>42.9891360644</c:v>
                </c:pt>
                <c:pt idx="3">
                  <c:v>43.036349296200001</c:v>
                </c:pt>
                <c:pt idx="4">
                  <c:v>43.309895382400001</c:v>
                </c:pt>
                <c:pt idx="5">
                  <c:v>43.768619338599997</c:v>
                </c:pt>
                <c:pt idx="6">
                  <c:v>44.469031510000001</c:v>
                </c:pt>
                <c:pt idx="7">
                  <c:v>45.435863803300002</c:v>
                </c:pt>
                <c:pt idx="8">
                  <c:v>46.799057464999997</c:v>
                </c:pt>
                <c:pt idx="9">
                  <c:v>48.889160992400001</c:v>
                </c:pt>
                <c:pt idx="10">
                  <c:v>50.396542573300003</c:v>
                </c:pt>
                <c:pt idx="11">
                  <c:v>51.290165283299999</c:v>
                </c:pt>
              </c:numCache>
            </c:numRef>
          </c:val>
          <c:smooth val="0"/>
          <c:extLst>
            <c:ext xmlns:c16="http://schemas.microsoft.com/office/drawing/2014/chart" uri="{C3380CC4-5D6E-409C-BE32-E72D297353CC}">
              <c16:uniqueId val="{00000002-ABE7-471F-8277-3D07FF0ED8BF}"/>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3-ABE7-471F-8277-3D07FF0ED8BF}"/>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4-ABE7-471F-8277-3D07FF0ED8B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numCache>
                  </c:numRef>
                </c:val>
                <c:smooth val="0"/>
                <c:extLst>
                  <c:ext xmlns:c16="http://schemas.microsoft.com/office/drawing/2014/chart" uri="{C3380CC4-5D6E-409C-BE32-E72D297353CC}">
                    <c16:uniqueId val="{00000005-ABE7-471F-8277-3D07FF0ED8B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44.424626904100002</c:v>
                </c:pt>
                <c:pt idx="1">
                  <c:v>44.249578950599997</c:v>
                </c:pt>
                <c:pt idx="2">
                  <c:v>44.688772740499999</c:v>
                </c:pt>
                <c:pt idx="3">
                  <c:v>44.812622057699997</c:v>
                </c:pt>
                <c:pt idx="4">
                  <c:v>44.748180743100001</c:v>
                </c:pt>
                <c:pt idx="5">
                  <c:v>44.927745541999997</c:v>
                </c:pt>
                <c:pt idx="6">
                  <c:v>45.7116280917</c:v>
                </c:pt>
                <c:pt idx="7">
                  <c:v>47.026820582699997</c:v>
                </c:pt>
                <c:pt idx="8">
                  <c:v>49.211306953600001</c:v>
                </c:pt>
                <c:pt idx="9">
                  <c:v>52.334784408200001</c:v>
                </c:pt>
                <c:pt idx="10">
                  <c:v>54.012363841499997</c:v>
                </c:pt>
                <c:pt idx="11">
                  <c:v>55.148384888000002</c:v>
                </c:pt>
              </c:numCache>
            </c:numRef>
          </c:val>
          <c:smooth val="0"/>
          <c:extLst>
            <c:ext xmlns:c16="http://schemas.microsoft.com/office/drawing/2014/chart" uri="{C3380CC4-5D6E-409C-BE32-E72D297353CC}">
              <c16:uniqueId val="{00000000-204B-4AA2-9AF1-91B342DBA1CE}"/>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43.4744501841</c:v>
                </c:pt>
                <c:pt idx="1">
                  <c:v>43.738203332799998</c:v>
                </c:pt>
                <c:pt idx="2">
                  <c:v>44.303412809800001</c:v>
                </c:pt>
                <c:pt idx="3">
                  <c:v>44.671710751600003</c:v>
                </c:pt>
                <c:pt idx="4">
                  <c:v>45.038051854300001</c:v>
                </c:pt>
                <c:pt idx="5">
                  <c:v>45.5075643873</c:v>
                </c:pt>
                <c:pt idx="6">
                  <c:v>46.560990671600003</c:v>
                </c:pt>
                <c:pt idx="7">
                  <c:v>47.794310112700003</c:v>
                </c:pt>
                <c:pt idx="8">
                  <c:v>49.392712913399997</c:v>
                </c:pt>
                <c:pt idx="9">
                  <c:v>51.570823215200001</c:v>
                </c:pt>
                <c:pt idx="10">
                  <c:v>52.872439139199997</c:v>
                </c:pt>
                <c:pt idx="11">
                  <c:v>54.1506623561</c:v>
                </c:pt>
              </c:numCache>
            </c:numRef>
          </c:val>
          <c:smooth val="0"/>
          <c:extLst>
            <c:ext xmlns:c16="http://schemas.microsoft.com/office/drawing/2014/chart" uri="{C3380CC4-5D6E-409C-BE32-E72D297353CC}">
              <c16:uniqueId val="{00000001-204B-4AA2-9AF1-91B342DBA1CE}"/>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41.4893728487</c:v>
                </c:pt>
                <c:pt idx="1">
                  <c:v>41.739554132800002</c:v>
                </c:pt>
                <c:pt idx="2">
                  <c:v>42.2751969264</c:v>
                </c:pt>
                <c:pt idx="3">
                  <c:v>42.5285417821</c:v>
                </c:pt>
                <c:pt idx="4">
                  <c:v>42.933003278599998</c:v>
                </c:pt>
                <c:pt idx="5">
                  <c:v>43.402094074600001</c:v>
                </c:pt>
                <c:pt idx="6">
                  <c:v>44.386275590099999</c:v>
                </c:pt>
                <c:pt idx="7">
                  <c:v>45.517538659800003</c:v>
                </c:pt>
                <c:pt idx="8">
                  <c:v>47.070222883299998</c:v>
                </c:pt>
                <c:pt idx="9">
                  <c:v>49.325183853799999</c:v>
                </c:pt>
                <c:pt idx="10">
                  <c:v>50.518151168199999</c:v>
                </c:pt>
                <c:pt idx="11">
                  <c:v>51.771446646000001</c:v>
                </c:pt>
              </c:numCache>
            </c:numRef>
          </c:val>
          <c:smooth val="0"/>
          <c:extLst>
            <c:ext xmlns:c16="http://schemas.microsoft.com/office/drawing/2014/chart" uri="{C3380CC4-5D6E-409C-BE32-E72D297353CC}">
              <c16:uniqueId val="{00000002-204B-4AA2-9AF1-91B342DBA1CE}"/>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3-204B-4AA2-9AF1-91B342DBA1CE}"/>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4-204B-4AA2-9AF1-91B342DBA1C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numCache>
                  </c:numRef>
                </c:val>
                <c:smooth val="0"/>
                <c:extLst>
                  <c:ext xmlns:c16="http://schemas.microsoft.com/office/drawing/2014/chart" uri="{C3380CC4-5D6E-409C-BE32-E72D297353CC}">
                    <c16:uniqueId val="{00000005-204B-4AA2-9AF1-91B342DBA1C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45.3653589555</c:v>
                </c:pt>
                <c:pt idx="1">
                  <c:v>45.168071112699998</c:v>
                </c:pt>
                <c:pt idx="2">
                  <c:v>45.501943784799998</c:v>
                </c:pt>
                <c:pt idx="3">
                  <c:v>45.397621684900002</c:v>
                </c:pt>
                <c:pt idx="4">
                  <c:v>45.223589496999999</c:v>
                </c:pt>
                <c:pt idx="5">
                  <c:v>45.394409461800002</c:v>
                </c:pt>
                <c:pt idx="6">
                  <c:v>45.933864138399997</c:v>
                </c:pt>
                <c:pt idx="7">
                  <c:v>47.044255700199997</c:v>
                </c:pt>
                <c:pt idx="8">
                  <c:v>49.169101937699999</c:v>
                </c:pt>
                <c:pt idx="9">
                  <c:v>52.334930745199998</c:v>
                </c:pt>
                <c:pt idx="10">
                  <c:v>54.288545399699998</c:v>
                </c:pt>
                <c:pt idx="11">
                  <c:v>55.198114199199999</c:v>
                </c:pt>
              </c:numCache>
            </c:numRef>
          </c:val>
          <c:smooth val="0"/>
          <c:extLst>
            <c:ext xmlns:c16="http://schemas.microsoft.com/office/drawing/2014/chart" uri="{C3380CC4-5D6E-409C-BE32-E72D297353CC}">
              <c16:uniqueId val="{00000000-BB01-43BC-B476-D804101184CD}"/>
            </c:ext>
          </c:extLst>
        </c:ser>
        <c:ser>
          <c:idx val="4"/>
          <c:order val="1"/>
          <c:tx>
            <c:strRef>
              <c:f>'0301435'!$Y$4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43.9153376581</c:v>
                </c:pt>
                <c:pt idx="1">
                  <c:v>44.216656823500003</c:v>
                </c:pt>
                <c:pt idx="2">
                  <c:v>44.671649171600002</c:v>
                </c:pt>
                <c:pt idx="3">
                  <c:v>44.791843525300003</c:v>
                </c:pt>
                <c:pt idx="4">
                  <c:v>45.078698100700002</c:v>
                </c:pt>
                <c:pt idx="5">
                  <c:v>45.526815305299998</c:v>
                </c:pt>
                <c:pt idx="6">
                  <c:v>46.290478715500001</c:v>
                </c:pt>
                <c:pt idx="7">
                  <c:v>47.299666525699998</c:v>
                </c:pt>
                <c:pt idx="8">
                  <c:v>48.7160625044</c:v>
                </c:pt>
                <c:pt idx="9">
                  <c:v>50.871173479100001</c:v>
                </c:pt>
                <c:pt idx="10">
                  <c:v>52.410806078199997</c:v>
                </c:pt>
                <c:pt idx="11">
                  <c:v>53.410363465000003</c:v>
                </c:pt>
              </c:numCache>
            </c:numRef>
          </c:val>
          <c:smooth val="0"/>
          <c:extLst>
            <c:ext xmlns:c16="http://schemas.microsoft.com/office/drawing/2014/chart" uri="{C3380CC4-5D6E-409C-BE32-E72D297353CC}">
              <c16:uniqueId val="{00000001-BB01-43BC-B476-D804101184CD}"/>
            </c:ext>
          </c:extLst>
        </c:ser>
        <c:ser>
          <c:idx val="2"/>
          <c:order val="2"/>
          <c:tx>
            <c:strRef>
              <c:f>'0301435'!$Y$7</c:f>
              <c:strCache>
                <c:ptCount val="1"/>
                <c:pt idx="0">
                  <c:v>Grundpreis 2024</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42.143505646900003</c:v>
                </c:pt>
                <c:pt idx="1">
                  <c:v>42.432280525899998</c:v>
                </c:pt>
                <c:pt idx="2">
                  <c:v>42.860890411100002</c:v>
                </c:pt>
                <c:pt idx="3">
                  <c:v>42.948524823299998</c:v>
                </c:pt>
                <c:pt idx="4">
                  <c:v>43.247662758399997</c:v>
                </c:pt>
                <c:pt idx="5">
                  <c:v>43.708905965299998</c:v>
                </c:pt>
                <c:pt idx="6">
                  <c:v>44.4643138884</c:v>
                </c:pt>
                <c:pt idx="7">
                  <c:v>45.463614328399998</c:v>
                </c:pt>
                <c:pt idx="8">
                  <c:v>46.867227715200002</c:v>
                </c:pt>
                <c:pt idx="9">
                  <c:v>48.990441171999997</c:v>
                </c:pt>
                <c:pt idx="10">
                  <c:v>50.436853168799999</c:v>
                </c:pt>
                <c:pt idx="11">
                  <c:v>51.4013253241</c:v>
                </c:pt>
              </c:numCache>
            </c:numRef>
          </c:val>
          <c:smooth val="0"/>
          <c:extLst>
            <c:ext xmlns:c16="http://schemas.microsoft.com/office/drawing/2014/chart" uri="{C3380CC4-5D6E-409C-BE32-E72D297353CC}">
              <c16:uniqueId val="{00000002-BB01-43BC-B476-D804101184CD}"/>
            </c:ext>
          </c:extLst>
        </c:ser>
        <c:ser>
          <c:idx val="0"/>
          <c:order val="3"/>
          <c:tx>
            <c:strRef>
              <c:f>'0301435'!$Y$2</c:f>
              <c:strCache>
                <c:ptCount val="1"/>
                <c:pt idx="0">
                  <c:v>ab Hof tatsächlich 2023</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3-BB01-43BC-B476-D804101184CD}"/>
            </c:ext>
          </c:extLst>
        </c:ser>
        <c:ser>
          <c:idx val="3"/>
          <c:order val="4"/>
          <c:tx>
            <c:strRef>
              <c:f>'0301435'!$Y$5</c:f>
              <c:strCache>
                <c:ptCount val="1"/>
                <c:pt idx="0">
                  <c:v>ab Hof standardisiert 2023</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4-BB01-43BC-B476-D804101184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2023</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numCache>
                  </c:numRef>
                </c:val>
                <c:smooth val="0"/>
                <c:extLst>
                  <c:ext xmlns:c16="http://schemas.microsoft.com/office/drawing/2014/chart" uri="{C3380CC4-5D6E-409C-BE32-E72D297353CC}">
                    <c16:uniqueId val="{00000005-BB01-43BC-B476-D804101184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58.163414958499999</c:v>
                </c:pt>
                <c:pt idx="1">
                  <c:v>57.415156498499996</c:v>
                </c:pt>
                <c:pt idx="2">
                  <c:v>57.298867755300002</c:v>
                </c:pt>
                <c:pt idx="3">
                  <c:v>55.387384067799999</c:v>
                </c:pt>
                <c:pt idx="4">
                  <c:v>55.464838487199998</c:v>
                </c:pt>
                <c:pt idx="5">
                  <c:v>55.017531851199998</c:v>
                </c:pt>
                <c:pt idx="6">
                  <c:v>55.107346195600002</c:v>
                </c:pt>
                <c:pt idx="7">
                  <c:v>55.480261378900003</c:v>
                </c:pt>
                <c:pt idx="8">
                  <c:v>57.607165656299998</c:v>
                </c:pt>
                <c:pt idx="9">
                  <c:v>60.9795924254</c:v>
                </c:pt>
                <c:pt idx="10">
                  <c:v>62.083670812599998</c:v>
                </c:pt>
                <c:pt idx="11">
                  <c:v>62.651764249000003</c:v>
                </c:pt>
              </c:numCache>
            </c:numRef>
          </c:val>
          <c:smooth val="0"/>
          <c:extLst>
            <c:ext xmlns:c16="http://schemas.microsoft.com/office/drawing/2014/chart" uri="{C3380CC4-5D6E-409C-BE32-E72D297353CC}">
              <c16:uniqueId val="{00000000-0E32-4D19-BA02-3D741C2DA7F0}"/>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57.358676566699998</c:v>
                </c:pt>
                <c:pt idx="1">
                  <c:v>57.361916172599997</c:v>
                </c:pt>
                <c:pt idx="2">
                  <c:v>57.398611323899999</c:v>
                </c:pt>
                <c:pt idx="3">
                  <c:v>55.560040576799999</c:v>
                </c:pt>
                <c:pt idx="4">
                  <c:v>55.852449762600003</c:v>
                </c:pt>
                <c:pt idx="5">
                  <c:v>55.898658605900003</c:v>
                </c:pt>
                <c:pt idx="6">
                  <c:v>56.118986931800002</c:v>
                </c:pt>
                <c:pt idx="7">
                  <c:v>56.473940038499997</c:v>
                </c:pt>
                <c:pt idx="8">
                  <c:v>57.720306064299997</c:v>
                </c:pt>
                <c:pt idx="9">
                  <c:v>60.238592531999998</c:v>
                </c:pt>
                <c:pt idx="10">
                  <c:v>60.9436108194</c:v>
                </c:pt>
                <c:pt idx="11">
                  <c:v>61.548668331099996</c:v>
                </c:pt>
              </c:numCache>
            </c:numRef>
          </c:val>
          <c:smooth val="0"/>
          <c:extLst>
            <c:ext xmlns:c16="http://schemas.microsoft.com/office/drawing/2014/chart" uri="{C3380CC4-5D6E-409C-BE32-E72D297353CC}">
              <c16:uniqueId val="{00000001-0E32-4D19-BA02-3D741C2DA7F0}"/>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0E32-4D19-BA02-3D741C2DA7F0}"/>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0E32-4D19-BA02-3D741C2DA7F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56.690003872200002</c:v>
                </c:pt>
                <c:pt idx="1">
                  <c:v>56.1861518925</c:v>
                </c:pt>
                <c:pt idx="2">
                  <c:v>56.239710365100002</c:v>
                </c:pt>
                <c:pt idx="3">
                  <c:v>56.0282710452</c:v>
                </c:pt>
                <c:pt idx="4">
                  <c:v>55.9870864353</c:v>
                </c:pt>
                <c:pt idx="5">
                  <c:v>55.725744054000003</c:v>
                </c:pt>
                <c:pt idx="6">
                  <c:v>55.924735571799999</c:v>
                </c:pt>
                <c:pt idx="7">
                  <c:v>56.380963096499997</c:v>
                </c:pt>
                <c:pt idx="8">
                  <c:v>58.1990795603</c:v>
                </c:pt>
                <c:pt idx="9">
                  <c:v>60.501241788800002</c:v>
                </c:pt>
                <c:pt idx="10">
                  <c:v>62.309366753900001</c:v>
                </c:pt>
                <c:pt idx="11">
                  <c:v>63.284734866699999</c:v>
                </c:pt>
              </c:numCache>
            </c:numRef>
          </c:val>
          <c:smooth val="0"/>
          <c:extLst>
            <c:ext xmlns:c16="http://schemas.microsoft.com/office/drawing/2014/chart" uri="{C3380CC4-5D6E-409C-BE32-E72D297353CC}">
              <c16:uniqueId val="{00000000-7E0A-49E2-AD2F-72613A052A38}"/>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55.715347340500003</c:v>
                </c:pt>
                <c:pt idx="1">
                  <c:v>55.942757589099998</c:v>
                </c:pt>
                <c:pt idx="2">
                  <c:v>56.130536861899998</c:v>
                </c:pt>
                <c:pt idx="3">
                  <c:v>56.026564202400003</c:v>
                </c:pt>
                <c:pt idx="4">
                  <c:v>56.265501470499999</c:v>
                </c:pt>
                <c:pt idx="5">
                  <c:v>56.382618493300001</c:v>
                </c:pt>
                <c:pt idx="6">
                  <c:v>56.727422783199998</c:v>
                </c:pt>
                <c:pt idx="7">
                  <c:v>57.119633410299997</c:v>
                </c:pt>
                <c:pt idx="8">
                  <c:v>58.073485229799999</c:v>
                </c:pt>
                <c:pt idx="9">
                  <c:v>59.549351120600001</c:v>
                </c:pt>
                <c:pt idx="10">
                  <c:v>60.909646859699997</c:v>
                </c:pt>
                <c:pt idx="11">
                  <c:v>61.870506838099999</c:v>
                </c:pt>
              </c:numCache>
            </c:numRef>
          </c:val>
          <c:smooth val="0"/>
          <c:extLst>
            <c:ext xmlns:c16="http://schemas.microsoft.com/office/drawing/2014/chart" uri="{C3380CC4-5D6E-409C-BE32-E72D297353CC}">
              <c16:uniqueId val="{00000001-7E0A-49E2-AD2F-72613A052A38}"/>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7E0A-49E2-AD2F-72613A052A38}"/>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7E0A-49E2-AD2F-72613A052A3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56.3994183107</c:v>
                </c:pt>
                <c:pt idx="1">
                  <c:v>55.689566390300001</c:v>
                </c:pt>
                <c:pt idx="2">
                  <c:v>55.840175401800003</c:v>
                </c:pt>
                <c:pt idx="3">
                  <c:v>55.683992738800001</c:v>
                </c:pt>
                <c:pt idx="4">
                  <c:v>55.514927607399997</c:v>
                </c:pt>
                <c:pt idx="5">
                  <c:v>55.1927767313</c:v>
                </c:pt>
                <c:pt idx="6">
                  <c:v>55.164225893100003</c:v>
                </c:pt>
                <c:pt idx="7">
                  <c:v>55.426403756399999</c:v>
                </c:pt>
                <c:pt idx="8">
                  <c:v>57.276273927399998</c:v>
                </c:pt>
                <c:pt idx="9">
                  <c:v>60.010484542699999</c:v>
                </c:pt>
                <c:pt idx="10">
                  <c:v>61.647978721999998</c:v>
                </c:pt>
                <c:pt idx="11">
                  <c:v>62.839855212300002</c:v>
                </c:pt>
              </c:numCache>
            </c:numRef>
          </c:val>
          <c:smooth val="0"/>
          <c:extLst>
            <c:ext xmlns:c16="http://schemas.microsoft.com/office/drawing/2014/chart" uri="{C3380CC4-5D6E-409C-BE32-E72D297353CC}">
              <c16:uniqueId val="{00000000-60AE-4164-8095-C02FE91F0D2E}"/>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55.1373765425</c:v>
                </c:pt>
                <c:pt idx="1">
                  <c:v>55.171094013400001</c:v>
                </c:pt>
                <c:pt idx="2">
                  <c:v>55.5145652677</c:v>
                </c:pt>
                <c:pt idx="3">
                  <c:v>55.561293847199998</c:v>
                </c:pt>
                <c:pt idx="4">
                  <c:v>55.905959089600003</c:v>
                </c:pt>
                <c:pt idx="5">
                  <c:v>55.895816554299998</c:v>
                </c:pt>
                <c:pt idx="6">
                  <c:v>56.0948694135</c:v>
                </c:pt>
                <c:pt idx="7">
                  <c:v>56.173187461799998</c:v>
                </c:pt>
                <c:pt idx="8">
                  <c:v>57.145741588100002</c:v>
                </c:pt>
                <c:pt idx="9">
                  <c:v>58.775086078999998</c:v>
                </c:pt>
                <c:pt idx="10">
                  <c:v>60.0517279735</c:v>
                </c:pt>
                <c:pt idx="11">
                  <c:v>61.323982706800003</c:v>
                </c:pt>
              </c:numCache>
            </c:numRef>
          </c:val>
          <c:smooth val="0"/>
          <c:extLst>
            <c:ext xmlns:c16="http://schemas.microsoft.com/office/drawing/2014/chart" uri="{C3380CC4-5D6E-409C-BE32-E72D297353CC}">
              <c16:uniqueId val="{00000001-60AE-4164-8095-C02FE91F0D2E}"/>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60AE-4164-8095-C02FE91F0D2E}"/>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60AE-4164-8095-C02FE91F0D2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59.316457587099997</c:v>
                </c:pt>
                <c:pt idx="1">
                  <c:v>58.3811590579</c:v>
                </c:pt>
                <c:pt idx="2">
                  <c:v>58.4237969685</c:v>
                </c:pt>
                <c:pt idx="3">
                  <c:v>57.740631883399999</c:v>
                </c:pt>
                <c:pt idx="4">
                  <c:v>57.0678366689</c:v>
                </c:pt>
                <c:pt idx="5">
                  <c:v>56.874547275899999</c:v>
                </c:pt>
                <c:pt idx="6">
                  <c:v>57.225003849700002</c:v>
                </c:pt>
                <c:pt idx="7">
                  <c:v>58.3792789978</c:v>
                </c:pt>
                <c:pt idx="8">
                  <c:v>60.747186647500001</c:v>
                </c:pt>
                <c:pt idx="9">
                  <c:v>63.811553207300001</c:v>
                </c:pt>
                <c:pt idx="10">
                  <c:v>64.818584256899996</c:v>
                </c:pt>
                <c:pt idx="11">
                  <c:v>64.554783891</c:v>
                </c:pt>
              </c:numCache>
            </c:numRef>
          </c:val>
          <c:smooth val="0"/>
          <c:extLst>
            <c:ext xmlns:c16="http://schemas.microsoft.com/office/drawing/2014/chart" uri="{C3380CC4-5D6E-409C-BE32-E72D297353CC}">
              <c16:uniqueId val="{00000000-C020-45E0-9122-04B20965E0B8}"/>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57.599085840199997</c:v>
                </c:pt>
                <c:pt idx="1">
                  <c:v>57.480340699400003</c:v>
                </c:pt>
                <c:pt idx="2">
                  <c:v>57.717806620399998</c:v>
                </c:pt>
                <c:pt idx="3">
                  <c:v>57.566040928600003</c:v>
                </c:pt>
                <c:pt idx="4">
                  <c:v>57.845312113299997</c:v>
                </c:pt>
                <c:pt idx="5">
                  <c:v>58.054190815699997</c:v>
                </c:pt>
                <c:pt idx="6">
                  <c:v>58.479263102200001</c:v>
                </c:pt>
                <c:pt idx="7">
                  <c:v>59.377253031199999</c:v>
                </c:pt>
                <c:pt idx="8">
                  <c:v>60.578164579999999</c:v>
                </c:pt>
                <c:pt idx="9">
                  <c:v>61.917428748600003</c:v>
                </c:pt>
                <c:pt idx="10">
                  <c:v>62.387283777999997</c:v>
                </c:pt>
                <c:pt idx="11">
                  <c:v>62.401766534899998</c:v>
                </c:pt>
              </c:numCache>
            </c:numRef>
          </c:val>
          <c:smooth val="0"/>
          <c:extLst>
            <c:ext xmlns:c16="http://schemas.microsoft.com/office/drawing/2014/chart" uri="{C3380CC4-5D6E-409C-BE32-E72D297353CC}">
              <c16:uniqueId val="{00000001-C020-45E0-9122-04B20965E0B8}"/>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C020-45E0-9122-04B20965E0B8}"/>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C020-45E0-9122-04B20965E0B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54.124162393900001</c:v>
                </c:pt>
                <c:pt idx="1">
                  <c:v>53.428862989999999</c:v>
                </c:pt>
                <c:pt idx="2">
                  <c:v>53.490622078400001</c:v>
                </c:pt>
                <c:pt idx="3">
                  <c:v>53.241639208300001</c:v>
                </c:pt>
                <c:pt idx="4">
                  <c:v>53.004542893900002</c:v>
                </c:pt>
                <c:pt idx="5">
                  <c:v>52.829160318600003</c:v>
                </c:pt>
                <c:pt idx="6">
                  <c:v>53.337440482600002</c:v>
                </c:pt>
                <c:pt idx="7">
                  <c:v>53.793575087400001</c:v>
                </c:pt>
                <c:pt idx="8">
                  <c:v>55.857461452499997</c:v>
                </c:pt>
                <c:pt idx="9">
                  <c:v>58.292751091299998</c:v>
                </c:pt>
                <c:pt idx="10">
                  <c:v>60.007857071899998</c:v>
                </c:pt>
                <c:pt idx="11">
                  <c:v>60.395292199300002</c:v>
                </c:pt>
              </c:numCache>
            </c:numRef>
          </c:val>
          <c:smooth val="0"/>
          <c:extLst>
            <c:ext xmlns:c16="http://schemas.microsoft.com/office/drawing/2014/chart" uri="{C3380CC4-5D6E-409C-BE32-E72D297353CC}">
              <c16:uniqueId val="{00000000-3697-48FD-ABEB-B42E0C657EBD}"/>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52.872494392699998</c:v>
                </c:pt>
                <c:pt idx="1">
                  <c:v>52.925469294599999</c:v>
                </c:pt>
                <c:pt idx="2">
                  <c:v>53.180239558499999</c:v>
                </c:pt>
                <c:pt idx="3">
                  <c:v>53.078449433199999</c:v>
                </c:pt>
                <c:pt idx="4">
                  <c:v>53.4349735817</c:v>
                </c:pt>
                <c:pt idx="5">
                  <c:v>53.568638140099999</c:v>
                </c:pt>
                <c:pt idx="6">
                  <c:v>54.248031966299997</c:v>
                </c:pt>
                <c:pt idx="7">
                  <c:v>54.763536873900001</c:v>
                </c:pt>
                <c:pt idx="8">
                  <c:v>55.934279443400001</c:v>
                </c:pt>
                <c:pt idx="9">
                  <c:v>57.181574288999997</c:v>
                </c:pt>
                <c:pt idx="10">
                  <c:v>58.429884001200001</c:v>
                </c:pt>
                <c:pt idx="11">
                  <c:v>58.957078704499999</c:v>
                </c:pt>
              </c:numCache>
            </c:numRef>
          </c:val>
          <c:smooth val="0"/>
          <c:extLst>
            <c:ext xmlns:c16="http://schemas.microsoft.com/office/drawing/2014/chart" uri="{C3380CC4-5D6E-409C-BE32-E72D297353CC}">
              <c16:uniqueId val="{00000001-3697-48FD-ABEB-B42E0C657EBD}"/>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3697-48FD-ABEB-B42E0C657EBD}"/>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3697-48FD-ABEB-B42E0C657EB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56.883921487099997</c:v>
                </c:pt>
                <c:pt idx="1">
                  <c:v>55.862170439899998</c:v>
                </c:pt>
                <c:pt idx="2">
                  <c:v>56.395900101599999</c:v>
                </c:pt>
                <c:pt idx="3">
                  <c:v>56.066987450399999</c:v>
                </c:pt>
                <c:pt idx="4">
                  <c:v>55.382262804900002</c:v>
                </c:pt>
                <c:pt idx="5">
                  <c:v>55.819998875400003</c:v>
                </c:pt>
                <c:pt idx="6">
                  <c:v>57.0372973769</c:v>
                </c:pt>
                <c:pt idx="7">
                  <c:v>58.697066418299997</c:v>
                </c:pt>
                <c:pt idx="8">
                  <c:v>60.595683250599997</c:v>
                </c:pt>
                <c:pt idx="9">
                  <c:v>63.164900896600003</c:v>
                </c:pt>
                <c:pt idx="10">
                  <c:v>66.320135289099994</c:v>
                </c:pt>
                <c:pt idx="11">
                  <c:v>66.573146917700001</c:v>
                </c:pt>
              </c:numCache>
            </c:numRef>
          </c:val>
          <c:smooth val="0"/>
          <c:extLst>
            <c:ext xmlns:c16="http://schemas.microsoft.com/office/drawing/2014/chart" uri="{C3380CC4-5D6E-409C-BE32-E72D297353CC}">
              <c16:uniqueId val="{00000000-C152-4F8C-B1FD-CF85FE4C13C6}"/>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55.4082068198</c:v>
                </c:pt>
                <c:pt idx="1">
                  <c:v>54.946735658900003</c:v>
                </c:pt>
                <c:pt idx="2">
                  <c:v>55.624186139999999</c:v>
                </c:pt>
                <c:pt idx="3">
                  <c:v>55.5755660803</c:v>
                </c:pt>
                <c:pt idx="4">
                  <c:v>55.504320989599996</c:v>
                </c:pt>
                <c:pt idx="5">
                  <c:v>56.202178503399999</c:v>
                </c:pt>
                <c:pt idx="6">
                  <c:v>57.573748438999999</c:v>
                </c:pt>
                <c:pt idx="7">
                  <c:v>59.155856974599999</c:v>
                </c:pt>
                <c:pt idx="8">
                  <c:v>60.483405992999998</c:v>
                </c:pt>
                <c:pt idx="9">
                  <c:v>61.942522855100002</c:v>
                </c:pt>
                <c:pt idx="10">
                  <c:v>64.576182645200007</c:v>
                </c:pt>
                <c:pt idx="11">
                  <c:v>64.810258120499995</c:v>
                </c:pt>
              </c:numCache>
            </c:numRef>
          </c:val>
          <c:smooth val="0"/>
          <c:extLst>
            <c:ext xmlns:c16="http://schemas.microsoft.com/office/drawing/2014/chart" uri="{C3380CC4-5D6E-409C-BE32-E72D297353CC}">
              <c16:uniqueId val="{00000001-C152-4F8C-B1FD-CF85FE4C13C6}"/>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C152-4F8C-B1FD-CF85FE4C13C6}"/>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C152-4F8C-B1FD-CF85FE4C13C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18BC-404B-B47F-E0B92B4CB777}"/>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531.69899999999996</c:v>
                </c:pt>
                <c:pt idx="5">
                  <c:v>99.207999999999998</c:v>
                </c:pt>
              </c:numCache>
            </c:numRef>
          </c:val>
          <c:extLst>
            <c:ext xmlns:c16="http://schemas.microsoft.com/office/drawing/2014/chart" uri="{C3380CC4-5D6E-409C-BE32-E72D297353CC}">
              <c16:uniqueId val="{00000001-18BC-404B-B47F-E0B92B4CB777}"/>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56.966238052100003</c:v>
                </c:pt>
                <c:pt idx="1">
                  <c:v>56.3218862883</c:v>
                </c:pt>
                <c:pt idx="2">
                  <c:v>56.388980946700002</c:v>
                </c:pt>
                <c:pt idx="3">
                  <c:v>55.871449138099997</c:v>
                </c:pt>
                <c:pt idx="4">
                  <c:v>55.731590431000001</c:v>
                </c:pt>
                <c:pt idx="5">
                  <c:v>55.484497983899999</c:v>
                </c:pt>
                <c:pt idx="6">
                  <c:v>55.730555990100001</c:v>
                </c:pt>
                <c:pt idx="7">
                  <c:v>56.279496976300003</c:v>
                </c:pt>
                <c:pt idx="8">
                  <c:v>58.232862945299999</c:v>
                </c:pt>
                <c:pt idx="9">
                  <c:v>60.842669171200001</c:v>
                </c:pt>
                <c:pt idx="10">
                  <c:v>62.495330689699998</c:v>
                </c:pt>
                <c:pt idx="11">
                  <c:v>63.210951260000002</c:v>
                </c:pt>
              </c:numCache>
            </c:numRef>
          </c:val>
          <c:smooth val="0"/>
          <c:extLst>
            <c:ext xmlns:c16="http://schemas.microsoft.com/office/drawing/2014/chart" uri="{C3380CC4-5D6E-409C-BE32-E72D297353CC}">
              <c16:uniqueId val="{00000000-3D77-4213-96CE-06EF917AF85F}"/>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55.881052353299999</c:v>
                </c:pt>
                <c:pt idx="1">
                  <c:v>55.987988434800002</c:v>
                </c:pt>
                <c:pt idx="2">
                  <c:v>56.209682836699997</c:v>
                </c:pt>
                <c:pt idx="3">
                  <c:v>55.844218839699998</c:v>
                </c:pt>
                <c:pt idx="4">
                  <c:v>56.081036468900002</c:v>
                </c:pt>
                <c:pt idx="5">
                  <c:v>56.229575712600003</c:v>
                </c:pt>
                <c:pt idx="6">
                  <c:v>56.6283564266</c:v>
                </c:pt>
                <c:pt idx="7">
                  <c:v>57.101087465900001</c:v>
                </c:pt>
                <c:pt idx="8">
                  <c:v>58.155031127599997</c:v>
                </c:pt>
                <c:pt idx="9">
                  <c:v>59.791681603599997</c:v>
                </c:pt>
                <c:pt idx="10">
                  <c:v>60.9880592345</c:v>
                </c:pt>
                <c:pt idx="11">
                  <c:v>61.735283475099997</c:v>
                </c:pt>
              </c:numCache>
            </c:numRef>
          </c:val>
          <c:smooth val="0"/>
          <c:extLst>
            <c:ext xmlns:c16="http://schemas.microsoft.com/office/drawing/2014/chart" uri="{C3380CC4-5D6E-409C-BE32-E72D297353CC}">
              <c16:uniqueId val="{00000001-3D77-4213-96CE-06EF917AF85F}"/>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3D77-4213-96CE-06EF917AF85F}"/>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3D77-4213-96CE-06EF917AF85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56.685831596100002</c:v>
                </c:pt>
                <c:pt idx="1">
                  <c:v>56.143327797300003</c:v>
                </c:pt>
                <c:pt idx="2">
                  <c:v>56.294285614300001</c:v>
                </c:pt>
                <c:pt idx="3">
                  <c:v>55.894700103700004</c:v>
                </c:pt>
                <c:pt idx="4">
                  <c:v>55.351021285500003</c:v>
                </c:pt>
                <c:pt idx="5">
                  <c:v>55.359390064300001</c:v>
                </c:pt>
                <c:pt idx="6">
                  <c:v>55.221571118299998</c:v>
                </c:pt>
                <c:pt idx="7">
                  <c:v>55.787877817000002</c:v>
                </c:pt>
                <c:pt idx="8">
                  <c:v>57.048069817399998</c:v>
                </c:pt>
                <c:pt idx="9">
                  <c:v>60.1765908681</c:v>
                </c:pt>
                <c:pt idx="10">
                  <c:v>62.719613353</c:v>
                </c:pt>
                <c:pt idx="11">
                  <c:v>63.601359714899999</c:v>
                </c:pt>
              </c:numCache>
            </c:numRef>
          </c:val>
          <c:smooth val="0"/>
          <c:extLst>
            <c:ext xmlns:c16="http://schemas.microsoft.com/office/drawing/2014/chart" uri="{C3380CC4-5D6E-409C-BE32-E72D297353CC}">
              <c16:uniqueId val="{00000000-AC86-4D03-9F38-FB243E4B1B75}"/>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55.184856820599997</c:v>
                </c:pt>
                <c:pt idx="1">
                  <c:v>55.434388320799997</c:v>
                </c:pt>
                <c:pt idx="2">
                  <c:v>55.759741790200003</c:v>
                </c:pt>
                <c:pt idx="3">
                  <c:v>55.615682089800003</c:v>
                </c:pt>
                <c:pt idx="4">
                  <c:v>55.8678616714</c:v>
                </c:pt>
                <c:pt idx="5">
                  <c:v>56.3379910759</c:v>
                </c:pt>
                <c:pt idx="6">
                  <c:v>56.463320048100002</c:v>
                </c:pt>
                <c:pt idx="7">
                  <c:v>56.851090976199998</c:v>
                </c:pt>
                <c:pt idx="8">
                  <c:v>57.352198183900001</c:v>
                </c:pt>
                <c:pt idx="9">
                  <c:v>59.149245605600001</c:v>
                </c:pt>
                <c:pt idx="10">
                  <c:v>61.132801795200002</c:v>
                </c:pt>
                <c:pt idx="11">
                  <c:v>62.179470298399998</c:v>
                </c:pt>
              </c:numCache>
            </c:numRef>
          </c:val>
          <c:smooth val="0"/>
          <c:extLst>
            <c:ext xmlns:c16="http://schemas.microsoft.com/office/drawing/2014/chart" uri="{C3380CC4-5D6E-409C-BE32-E72D297353CC}">
              <c16:uniqueId val="{00000001-AC86-4D03-9F38-FB243E4B1B75}"/>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AC86-4D03-9F38-FB243E4B1B75}"/>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AC86-4D03-9F38-FB243E4B1B7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56.936954577800002</c:v>
                </c:pt>
                <c:pt idx="1">
                  <c:v>56.303212715999997</c:v>
                </c:pt>
                <c:pt idx="2">
                  <c:v>56.379225944399998</c:v>
                </c:pt>
                <c:pt idx="3">
                  <c:v>55.8737683612</c:v>
                </c:pt>
                <c:pt idx="4">
                  <c:v>55.694837211100001</c:v>
                </c:pt>
                <c:pt idx="5">
                  <c:v>55.472338386200001</c:v>
                </c:pt>
                <c:pt idx="6">
                  <c:v>55.6807409058</c:v>
                </c:pt>
                <c:pt idx="7">
                  <c:v>56.230367764900002</c:v>
                </c:pt>
                <c:pt idx="8">
                  <c:v>58.117283475900003</c:v>
                </c:pt>
                <c:pt idx="9">
                  <c:v>60.776911398000003</c:v>
                </c:pt>
                <c:pt idx="10">
                  <c:v>62.518307677599999</c:v>
                </c:pt>
                <c:pt idx="11">
                  <c:v>63.252011654699999</c:v>
                </c:pt>
              </c:numCache>
            </c:numRef>
          </c:val>
          <c:smooth val="0"/>
          <c:extLst>
            <c:ext xmlns:c16="http://schemas.microsoft.com/office/drawing/2014/chart" uri="{C3380CC4-5D6E-409C-BE32-E72D297353CC}">
              <c16:uniqueId val="{00000000-31F7-4B98-A86F-67F6EB38B531}"/>
            </c:ext>
          </c:extLst>
        </c:ser>
        <c:ser>
          <c:idx val="4"/>
          <c:order val="1"/>
          <c:tx>
            <c:strRef>
              <c:f>'0301440'!$Y$4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55.809218535299998</c:v>
                </c:pt>
                <c:pt idx="1">
                  <c:v>55.931915334400003</c:v>
                </c:pt>
                <c:pt idx="2">
                  <c:v>56.165505895400003</c:v>
                </c:pt>
                <c:pt idx="3">
                  <c:v>55.822508539899999</c:v>
                </c:pt>
                <c:pt idx="4">
                  <c:v>56.058574369200002</c:v>
                </c:pt>
                <c:pt idx="5">
                  <c:v>56.237719153100002</c:v>
                </c:pt>
                <c:pt idx="6">
                  <c:v>56.609363043899997</c:v>
                </c:pt>
                <c:pt idx="7">
                  <c:v>57.074605050899997</c:v>
                </c:pt>
                <c:pt idx="8">
                  <c:v>58.073388189699997</c:v>
                </c:pt>
                <c:pt idx="9">
                  <c:v>59.728709374700003</c:v>
                </c:pt>
                <c:pt idx="10">
                  <c:v>61.002509178899999</c:v>
                </c:pt>
                <c:pt idx="11">
                  <c:v>61.779167641199997</c:v>
                </c:pt>
              </c:numCache>
            </c:numRef>
          </c:val>
          <c:smooth val="0"/>
          <c:extLst>
            <c:ext xmlns:c16="http://schemas.microsoft.com/office/drawing/2014/chart" uri="{C3380CC4-5D6E-409C-BE32-E72D297353CC}">
              <c16:uniqueId val="{00000001-31F7-4B98-A86F-67F6EB38B531}"/>
            </c:ext>
          </c:extLst>
        </c:ser>
        <c:ser>
          <c:idx val="0"/>
          <c:order val="2"/>
          <c:tx>
            <c:strRef>
              <c:f>'0301440'!$Y$2</c:f>
              <c:strCache>
                <c:ptCount val="1"/>
                <c:pt idx="0">
                  <c:v>ab Hof tatsächlich 2023</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31F7-4B98-A86F-67F6EB38B531}"/>
            </c:ext>
          </c:extLst>
        </c:ser>
        <c:ser>
          <c:idx val="3"/>
          <c:order val="3"/>
          <c:tx>
            <c:strRef>
              <c:f>'0301440'!$Y$5</c:f>
              <c:strCache>
                <c:ptCount val="1"/>
                <c:pt idx="0">
                  <c:v>ab Hof standardisiert 2023</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31F7-4B98-A86F-67F6EB38B53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45.873606301400002</c:v>
                </c:pt>
                <c:pt idx="1">
                  <c:v>45.661077369399997</c:v>
                </c:pt>
                <c:pt idx="2">
                  <c:v>45.987113883500001</c:v>
                </c:pt>
                <c:pt idx="3">
                  <c:v>45.876985277899998</c:v>
                </c:pt>
                <c:pt idx="4">
                  <c:v>45.712044112800001</c:v>
                </c:pt>
                <c:pt idx="5">
                  <c:v>45.851309182800001</c:v>
                </c:pt>
                <c:pt idx="6">
                  <c:v>46.3746578676</c:v>
                </c:pt>
                <c:pt idx="7">
                  <c:v>47.460699591500003</c:v>
                </c:pt>
                <c:pt idx="8">
                  <c:v>49.572732680599998</c:v>
                </c:pt>
                <c:pt idx="9">
                  <c:v>52.711921324199999</c:v>
                </c:pt>
                <c:pt idx="10">
                  <c:v>54.6502950239</c:v>
                </c:pt>
                <c:pt idx="11">
                  <c:v>55.557132118699997</c:v>
                </c:pt>
              </c:numCache>
            </c:numRef>
          </c:val>
          <c:smooth val="0"/>
          <c:extLst>
            <c:ext xmlns:c16="http://schemas.microsoft.com/office/drawing/2014/chart" uri="{C3380CC4-5D6E-409C-BE32-E72D297353CC}">
              <c16:uniqueId val="{00000000-F7F7-4526-9085-455AAE620041}"/>
            </c:ext>
          </c:extLst>
        </c:ser>
        <c:ser>
          <c:idx val="4"/>
          <c:order val="1"/>
          <c:tx>
            <c:strRef>
              <c:f>'0301445'!$Y$4</c:f>
              <c:strCache>
                <c:ptCount val="1"/>
                <c:pt idx="0">
                  <c:v>ab Hof standardisiert 2024</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44.440570289500002</c:v>
                </c:pt>
                <c:pt idx="1">
                  <c:v>44.737593170799997</c:v>
                </c:pt>
                <c:pt idx="2">
                  <c:v>45.1866897576</c:v>
                </c:pt>
                <c:pt idx="3">
                  <c:v>45.298764361899998</c:v>
                </c:pt>
                <c:pt idx="4">
                  <c:v>45.5923854037</c:v>
                </c:pt>
                <c:pt idx="5">
                  <c:v>46.0138043448</c:v>
                </c:pt>
                <c:pt idx="6">
                  <c:v>46.758509000099998</c:v>
                </c:pt>
                <c:pt idx="7">
                  <c:v>47.7437980909</c:v>
                </c:pt>
                <c:pt idx="8">
                  <c:v>49.139349959199997</c:v>
                </c:pt>
                <c:pt idx="9">
                  <c:v>51.268323256099997</c:v>
                </c:pt>
                <c:pt idx="10">
                  <c:v>52.790883905000001</c:v>
                </c:pt>
                <c:pt idx="11">
                  <c:v>53.786242355699997</c:v>
                </c:pt>
              </c:numCache>
            </c:numRef>
          </c:val>
          <c:smooth val="0"/>
          <c:extLst>
            <c:ext xmlns:c16="http://schemas.microsoft.com/office/drawing/2014/chart" uri="{C3380CC4-5D6E-409C-BE32-E72D297353CC}">
              <c16:uniqueId val="{00000001-F7F7-4526-9085-455AAE620041}"/>
            </c:ext>
          </c:extLst>
        </c:ser>
        <c:ser>
          <c:idx val="0"/>
          <c:order val="2"/>
          <c:tx>
            <c:strRef>
              <c:f>'0301445'!$Y$2</c:f>
              <c:strCache>
                <c:ptCount val="1"/>
                <c:pt idx="0">
                  <c:v>ab Hof tatsächlich 2023</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F7F7-4526-9085-455AAE620041}"/>
            </c:ext>
          </c:extLst>
        </c:ser>
        <c:ser>
          <c:idx val="3"/>
          <c:order val="3"/>
          <c:tx>
            <c:strRef>
              <c:f>'0301445'!$Y$5</c:f>
              <c:strCache>
                <c:ptCount val="1"/>
                <c:pt idx="0">
                  <c:v>ab Hof standardisiert 2023</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F7F7-4526-9085-455AAE62004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2024</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83.189782006800002</c:v>
                </c:pt>
                <c:pt idx="1">
                  <c:v>79.659757807000005</c:v>
                </c:pt>
                <c:pt idx="2">
                  <c:v>76.250934040000004</c:v>
                </c:pt>
                <c:pt idx="3">
                  <c:v>74.567888152799995</c:v>
                </c:pt>
                <c:pt idx="4">
                  <c:v>71.709034487899999</c:v>
                </c:pt>
                <c:pt idx="5">
                  <c:v>73.569737399999994</c:v>
                </c:pt>
                <c:pt idx="6">
                  <c:v>73.373070741199996</c:v>
                </c:pt>
                <c:pt idx="7">
                  <c:v>73.539641317299996</c:v>
                </c:pt>
                <c:pt idx="8">
                  <c:v>79.239441098399993</c:v>
                </c:pt>
                <c:pt idx="9">
                  <c:v>83.052334230900001</c:v>
                </c:pt>
                <c:pt idx="10">
                  <c:v>87.820627426100003</c:v>
                </c:pt>
                <c:pt idx="11">
                  <c:v>86.7970605525</c:v>
                </c:pt>
              </c:numCache>
            </c:numRef>
          </c:val>
          <c:smooth val="0"/>
          <c:extLst>
            <c:ext xmlns:c16="http://schemas.microsoft.com/office/drawing/2014/chart" uri="{C3380CC4-5D6E-409C-BE32-E72D297353CC}">
              <c16:uniqueId val="{00000000-8659-46BA-8497-AB4F54681B56}"/>
            </c:ext>
          </c:extLst>
        </c:ser>
        <c:ser>
          <c:idx val="0"/>
          <c:order val="1"/>
          <c:tx>
            <c:strRef>
              <c:f>'0301450'!$Y$2</c:f>
              <c:strCache>
                <c:ptCount val="1"/>
                <c:pt idx="0">
                  <c:v>ab Hof tatsächlich 2023</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1-8659-46BA-8497-AB4F54681B5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90"/>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B45E-4036-8FC8-9219127E0D94}"/>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B45E-4036-8FC8-9219127E0D94}"/>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724.38199999999995</c:v>
                </c:pt>
                <c:pt idx="5">
                  <c:v>645.16499999999996</c:v>
                </c:pt>
              </c:numCache>
            </c:numRef>
          </c:val>
          <c:smooth val="0"/>
          <c:extLst>
            <c:ext xmlns:c16="http://schemas.microsoft.com/office/drawing/2014/chart" uri="{C3380CC4-5D6E-409C-BE32-E72D297353CC}">
              <c16:uniqueId val="{00000002-B45E-4036-8FC8-9219127E0D94}"/>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B45E-4036-8FC8-9219127E0D94}"/>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B45E-4036-8FC8-9219127E0D94}"/>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numCache>
            </c:numRef>
          </c:val>
          <c:smooth val="0"/>
          <c:extLst>
            <c:ext xmlns:c16="http://schemas.microsoft.com/office/drawing/2014/chart" uri="{C3380CC4-5D6E-409C-BE32-E72D297353CC}">
              <c16:uniqueId val="{00000005-B45E-4036-8FC8-9219127E0D94}"/>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B45E-4036-8FC8-9219127E0D94}"/>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B45E-4036-8FC8-9219127E0D94}"/>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179.38399999999999</c:v>
                </c:pt>
                <c:pt idx="5">
                  <c:v>164.78399999999999</c:v>
                </c:pt>
              </c:numCache>
            </c:numRef>
          </c:val>
          <c:smooth val="0"/>
          <c:extLst>
            <c:ext xmlns:c16="http://schemas.microsoft.com/office/drawing/2014/chart" uri="{C3380CC4-5D6E-409C-BE32-E72D297353CC}">
              <c16:uniqueId val="{00000008-B45E-4036-8FC8-9219127E0D94}"/>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B45E-4036-8FC8-9219127E0D94}"/>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B45E-4036-8FC8-9219127E0D94}"/>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531.69899999999996</c:v>
                </c:pt>
                <c:pt idx="5">
                  <c:v>99.207999999999998</c:v>
                </c:pt>
              </c:numCache>
            </c:numRef>
          </c:val>
          <c:smooth val="0"/>
          <c:extLst>
            <c:ext xmlns:c16="http://schemas.microsoft.com/office/drawing/2014/chart" uri="{C3380CC4-5D6E-409C-BE32-E72D297353CC}">
              <c16:uniqueId val="{0000000B-B45E-4036-8FC8-9219127E0D94}"/>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'0201190'!$B$6:$B$7</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'0201190'!$B$8:$B$19</c15:sqref>
                  </c15:fullRef>
                </c:ext>
              </c:extLst>
              <c:f>('0201190'!$B$11:$B$13,'0201190'!$B$15:$B$17,'0201190'!$B$19)</c:f>
              <c:numCache>
                <c:formatCode>0.0</c:formatCode>
                <c:ptCount val="7"/>
                <c:pt idx="0">
                  <c:v>5079.6040369999992</c:v>
                </c:pt>
                <c:pt idx="1">
                  <c:v>4940.5625246</c:v>
                </c:pt>
                <c:pt idx="2">
                  <c:v>5458.4774219999999</c:v>
                </c:pt>
                <c:pt idx="3">
                  <c:v>3836.2391072</c:v>
                </c:pt>
                <c:pt idx="4">
                  <c:v>3582.6099279999999</c:v>
                </c:pt>
                <c:pt idx="5">
                  <c:v>3144.5867979999998</c:v>
                </c:pt>
                <c:pt idx="6">
                  <c:v>3582.8589203999995</c:v>
                </c:pt>
              </c:numCache>
            </c:numRef>
          </c:val>
          <c:extLst>
            <c:ext xmlns:c16="http://schemas.microsoft.com/office/drawing/2014/chart" uri="{C3380CC4-5D6E-409C-BE32-E72D297353CC}">
              <c16:uniqueId val="{00000000-8779-42E6-A9A2-A72E5EBA3A02}"/>
            </c:ext>
          </c:extLst>
        </c:ser>
        <c:ser>
          <c:idx val="2"/>
          <c:order val="2"/>
          <c:tx>
            <c:strRef>
              <c:f>'0201190'!$D$6:$D$7</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'0201190'!$D$8:$D$19</c15:sqref>
                  </c15:fullRef>
                </c:ext>
              </c:extLst>
              <c:f>('0201190'!$D$11:$D$13,'0201190'!$D$15:$D$17,'0201190'!$D$19)</c:f>
              <c:numCache>
                <c:formatCode>0.0</c:formatCode>
                <c:ptCount val="7"/>
                <c:pt idx="0">
                  <c:v>4891.4725524000005</c:v>
                </c:pt>
                <c:pt idx="1">
                  <c:v>4530.8009910000001</c:v>
                </c:pt>
                <c:pt idx="2">
                  <c:v>5260.0805836</c:v>
                </c:pt>
              </c:numCache>
            </c:numRef>
          </c:val>
          <c:extLst>
            <c:ext xmlns:c16="http://schemas.microsoft.com/office/drawing/2014/chart" uri="{C3380CC4-5D6E-409C-BE32-E72D297353CC}">
              <c16:uniqueId val="{00000001-8779-42E6-A9A2-A72E5EBA3A02}"/>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'0201190'!$C$6:$C$7</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uri="{02D57815-91ED-43cb-92C2-25804820EDAC}">
                        <c15:fullRef>
                          <c15:sqref>'0201190'!$C$8:$C$19</c15:sqref>
                        </c15:fullRef>
                        <c15:formulaRef>
                          <c15:sqref>('0201190'!$C$11:$C$13,'0201190'!$C$15:$C$17,'0201190'!$C$19)</c15:sqref>
                        </c15:formulaRef>
                      </c:ext>
                    </c:extLst>
                    <c:numCache>
                      <c:formatCode>0.0</c:formatCode>
                      <c:ptCount val="7"/>
                    </c:numCache>
                  </c:numRef>
                </c:val>
                <c:extLst>
                  <c:ext xmlns:c16="http://schemas.microsoft.com/office/drawing/2014/chart" uri="{C3380CC4-5D6E-409C-BE32-E72D297353CC}">
                    <c16:uniqueId val="{00000002-8779-42E6-A9A2-A72E5EBA3A0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'0201190'!$E$8:$E$19</c15:sqref>
                        </c15:fullRef>
                        <c15:formulaRef>
                          <c15:sqref>('0201190'!$E$11:$E$13,'0201190'!$E$15:$E$17,'0201190'!$E$19)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3-8779-42E6-A9A2-A72E5EBA3A0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'0201190'!$F$6:$F$7</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'0201190'!$F$8:$F$19</c15:sqref>
                        </c15:fullRef>
                        <c15:formulaRef>
                          <c15:sqref>('0201190'!$F$11:$F$13,'0201190'!$F$15:$F$17,'0201190'!$F$19)</c15:sqref>
                        </c15:formulaRef>
                      </c:ext>
                    </c:extLst>
                    <c:numCache>
                      <c:formatCode>0.0</c:formatCode>
                      <c:ptCount val="7"/>
                      <c:pt idx="0">
                        <c:v>169.12440000000001</c:v>
                      </c:pt>
                      <c:pt idx="1">
                        <c:v>175.37700000000001</c:v>
                      </c:pt>
                      <c:pt idx="2">
                        <c:v>210.85839999999999</c:v>
                      </c:pt>
                      <c:pt idx="3">
                        <c:v>168.30759999999998</c:v>
                      </c:pt>
                      <c:pt idx="4">
                        <c:v>172.97539999999998</c:v>
                      </c:pt>
                      <c:pt idx="5">
                        <c:v>167.9974</c:v>
                      </c:pt>
                      <c:pt idx="6">
                        <c:v>79.983799999999988</c:v>
                      </c:pt>
                    </c:numCache>
                  </c:numRef>
                </c:val>
                <c:extLst xmlns:c15="http://schemas.microsoft.com/office/drawing/2012/chart">
                  <c:ext xmlns:c16="http://schemas.microsoft.com/office/drawing/2014/chart" uri="{C3380CC4-5D6E-409C-BE32-E72D297353CC}">
                    <c16:uniqueId val="{00000004-8779-42E6-A9A2-A72E5EBA3A0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'0201190'!$G$8:$G$19</c15:sqref>
                        </c15:fullRef>
                        <c15:formulaRef>
                          <c15:sqref>('0201190'!$G$11:$G$13,'0201190'!$G$15:$G$17,'0201190'!$G$19)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5-8779-42E6-A9A2-A72E5EBA3A0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'0201190'!$H$8:$H$19</c15:sqref>
                        </c15:fullRef>
                        <c15:formulaRef>
                          <c15:sqref>('0201190'!$H$11:$H$13,'0201190'!$H$15:$H$17,'0201190'!$H$19)</c15:sqref>
                        </c15:formulaRef>
                      </c:ext>
                    </c:extLst>
                    <c:numCache>
                      <c:formatCode>0.0</c:formatCode>
                      <c:ptCount val="7"/>
                      <c:pt idx="0">
                        <c:v>178.11859999999999</c:v>
                      </c:pt>
                      <c:pt idx="1">
                        <c:v>164.57840000000002</c:v>
                      </c:pt>
                      <c:pt idx="2">
                        <c:v>203.7174</c:v>
                      </c:pt>
                    </c:numCache>
                  </c:numRef>
                </c:val>
                <c:extLst xmlns:c15="http://schemas.microsoft.com/office/drawing/2012/chart">
                  <c:ext xmlns:c16="http://schemas.microsoft.com/office/drawing/2014/chart" uri="{C3380CC4-5D6E-409C-BE32-E72D297353CC}">
                    <c16:uniqueId val="{00000006-8779-42E6-A9A2-A72E5EBA3A0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'0201190'!$I$8:$I$19</c15:sqref>
                        </c15:fullRef>
                        <c15:formulaRef>
                          <c15:sqref>('0201190'!$I$11:$I$13,'0201190'!$I$15:$I$17,'0201190'!$I$19)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7-8779-42E6-A9A2-A72E5EBA3A0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'0201190'!$J$6:$J$7</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'0201190'!$J$8:$J$19</c15:sqref>
                        </c15:fullRef>
                        <c15:formulaRef>
                          <c15:sqref>('0201190'!$J$11:$J$13,'0201190'!$J$15:$J$17,'0201190'!$J$19)</c15:sqref>
                        </c15:formulaRef>
                      </c:ext>
                    </c:extLst>
                    <c:numCache>
                      <c:formatCode>0.0</c:formatCode>
                      <c:ptCount val="7"/>
                      <c:pt idx="0">
                        <c:v>1127.8352499999999</c:v>
                      </c:pt>
                      <c:pt idx="1">
                        <c:v>1099.7944</c:v>
                      </c:pt>
                      <c:pt idx="2">
                        <c:v>1039.5979500000001</c:v>
                      </c:pt>
                      <c:pt idx="3">
                        <c:v>753.99215000000004</c:v>
                      </c:pt>
                      <c:pt idx="4">
                        <c:v>641.27655000000004</c:v>
                      </c:pt>
                      <c:pt idx="5">
                        <c:v>513.5761</c:v>
                      </c:pt>
                      <c:pt idx="6">
                        <c:v>434.45240000000007</c:v>
                      </c:pt>
                    </c:numCache>
                  </c:numRef>
                </c:val>
                <c:extLst xmlns:c15="http://schemas.microsoft.com/office/drawing/2012/chart">
                  <c:ext xmlns:c16="http://schemas.microsoft.com/office/drawing/2014/chart" uri="{C3380CC4-5D6E-409C-BE32-E72D297353CC}">
                    <c16:uniqueId val="{00000008-8779-42E6-A9A2-A72E5EBA3A0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'0201190'!$K$8:$K$19</c15:sqref>
                        </c15:fullRef>
                        <c15:formulaRef>
                          <c15:sqref>('0201190'!$K$11:$K$13,'0201190'!$K$15:$K$17,'0201190'!$K$19)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9-8779-42E6-A9A2-A72E5EBA3A0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'0201190'!$L$6:$L$7</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'0201190'!$L$8:$L$19</c15:sqref>
                        </c15:fullRef>
                        <c15:formulaRef>
                          <c15:sqref>('0201190'!$L$11:$L$13,'0201190'!$L$15:$L$17,'0201190'!$L$19)</c15:sqref>
                        </c15:formulaRef>
                      </c:ext>
                    </c:extLst>
                    <c:numCache>
                      <c:formatCode>0.0</c:formatCode>
                      <c:ptCount val="7"/>
                      <c:pt idx="0">
                        <c:v>1010.04165</c:v>
                      </c:pt>
                      <c:pt idx="1">
                        <c:v>928.71260000000007</c:v>
                      </c:pt>
                      <c:pt idx="2">
                        <c:v>930.59394999999995</c:v>
                      </c:pt>
                    </c:numCache>
                  </c:numRef>
                </c:val>
                <c:extLst xmlns:c15="http://schemas.microsoft.com/office/drawing/2012/chart">
                  <c:ext xmlns:c16="http://schemas.microsoft.com/office/drawing/2014/chart" uri="{C3380CC4-5D6E-409C-BE32-E72D297353CC}">
                    <c16:uniqueId val="{0000000A-8779-42E6-A9A2-A72E5EBA3A0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'0201190'!$M$6:$M$7</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'0201190'!$M$8:$M$19</c15:sqref>
                        </c15:fullRef>
                        <c15:formulaRef>
                          <c15:sqref>('0201190'!$M$11:$M$13,'0201190'!$M$15:$M$17,'0201190'!$M$19)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B-8779-42E6-A9A2-A72E5EBA3A0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'0201190'!$N$6:$N$7</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'0201190'!$N$8:$N$19</c15:sqref>
                        </c15:fullRef>
                        <c15:formulaRef>
                          <c15:sqref>('0201190'!$N$11:$N$13,'0201190'!$N$15:$N$17,'0201190'!$N$19)</c15:sqref>
                        </c15:formulaRef>
                      </c:ext>
                    </c:extLst>
                    <c:numCache>
                      <c:formatCode>0.0</c:formatCode>
                      <c:ptCount val="7"/>
                      <c:pt idx="0">
                        <c:v>3832.7280000000001</c:v>
                      </c:pt>
                      <c:pt idx="1">
                        <c:v>3868.1229999999996</c:v>
                      </c:pt>
                      <c:pt idx="2">
                        <c:v>4033.1660000000002</c:v>
                      </c:pt>
                      <c:pt idx="3">
                        <c:v>2692.9679999999998</c:v>
                      </c:pt>
                      <c:pt idx="4">
                        <c:v>2309.6659999999997</c:v>
                      </c:pt>
                      <c:pt idx="5">
                        <c:v>1903.934</c:v>
                      </c:pt>
                      <c:pt idx="6">
                        <c:v>1974.855</c:v>
                      </c:pt>
                    </c:numCache>
                  </c:numRef>
                </c:val>
                <c:extLst xmlns:c15="http://schemas.microsoft.com/office/drawing/2012/chart">
                  <c:ext xmlns:c16="http://schemas.microsoft.com/office/drawing/2014/chart" uri="{C3380CC4-5D6E-409C-BE32-E72D297353CC}">
                    <c16:uniqueId val="{0000000C-8779-42E6-A9A2-A72E5EBA3A02}"/>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'0201190'!$O$6:$O$7</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'0201190'!$O$8:$O$19</c15:sqref>
                        </c15:fullRef>
                        <c15:formulaRef>
                          <c15:sqref>('0201190'!$O$11:$O$13,'0201190'!$O$15:$O$17,'0201190'!$O$19)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D-8779-42E6-A9A2-A72E5EBA3A0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'0201190'!$P$6:$P$7</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'0201190'!$P$8:$P$19</c15:sqref>
                        </c15:fullRef>
                        <c15:formulaRef>
                          <c15:sqref>('0201190'!$P$11:$P$13,'0201190'!$P$15:$P$17,'0201190'!$P$19)</c15:sqref>
                        </c15:formulaRef>
                      </c:ext>
                    </c:extLst>
                    <c:numCache>
                      <c:formatCode>0.0</c:formatCode>
                      <c:ptCount val="7"/>
                      <c:pt idx="0">
                        <c:v>4118.9409999999998</c:v>
                      </c:pt>
                      <c:pt idx="1">
                        <c:v>4110.7510000000002</c:v>
                      </c:pt>
                      <c:pt idx="2">
                        <c:v>4521.2269999999999</c:v>
                      </c:pt>
                    </c:numCache>
                  </c:numRef>
                </c:val>
                <c:extLst xmlns:c15="http://schemas.microsoft.com/office/drawing/2012/chart">
                  <c:ext xmlns:c16="http://schemas.microsoft.com/office/drawing/2014/chart" uri="{C3380CC4-5D6E-409C-BE32-E72D297353CC}">
                    <c16:uniqueId val="{0000000E-8779-42E6-A9A2-A72E5EBA3A0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'0201190'!$Q$6:$Q$7</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'0201190'!$Q$8:$Q$19</c15:sqref>
                        </c15:fullRef>
                        <c15:formulaRef>
                          <c15:sqref>('0201190'!$Q$11:$Q$13,'0201190'!$Q$15:$Q$17,'0201190'!$Q$19)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F-8779-42E6-A9A2-A72E5EBA3A0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'0201190'!$R$6:$R$7</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'0201190'!$R$8:$R$19</c15:sqref>
                        </c15:fullRef>
                        <c15:formulaRef>
                          <c15:sqref>('0201190'!$R$11:$R$13,'0201190'!$R$15:$R$17,'0201190'!$R$19)</c15:sqref>
                        </c15:formulaRef>
                      </c:ext>
                    </c:extLst>
                    <c:numCache>
                      <c:formatCode>0.0</c:formatCode>
                      <c:ptCount val="7"/>
                      <c:pt idx="0">
                        <c:v>10209.291686999999</c:v>
                      </c:pt>
                      <c:pt idx="1">
                        <c:v>10083.856924600001</c:v>
                      </c:pt>
                      <c:pt idx="2">
                        <c:v>10742.099772000001</c:v>
                      </c:pt>
                      <c:pt idx="3">
                        <c:v>7451.5068572</c:v>
                      </c:pt>
                      <c:pt idx="4">
                        <c:v>6706.527877999999</c:v>
                      </c:pt>
                      <c:pt idx="5">
                        <c:v>5730.094298</c:v>
                      </c:pt>
                      <c:pt idx="6">
                        <c:v>6072.1501203999997</c:v>
                      </c:pt>
                    </c:numCache>
                  </c:numRef>
                </c:val>
                <c:extLst xmlns:c15="http://schemas.microsoft.com/office/drawing/2012/chart">
                  <c:ext xmlns:c16="http://schemas.microsoft.com/office/drawing/2014/chart" uri="{C3380CC4-5D6E-409C-BE32-E72D297353CC}">
                    <c16:uniqueId val="{00000010-8779-42E6-A9A2-A72E5EBA3A02}"/>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'0201190'!$S$6:$S$7</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'0201190'!$S$8:$S$19</c15:sqref>
                        </c15:fullRef>
                        <c15:formulaRef>
                          <c15:sqref>('0201190'!$S$11:$S$13,'0201190'!$S$15:$S$17,'0201190'!$S$19)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11-8779-42E6-A9A2-A72E5EBA3A0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'0201190'!$T$6:$T$7</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'0201190'!$T$8:$T$19</c15:sqref>
                        </c15:fullRef>
                        <c15:formulaRef>
                          <c15:sqref>('0201190'!$T$11:$T$13,'0201190'!$T$15:$T$17,'0201190'!$T$19)</c15:sqref>
                        </c15:formulaRef>
                      </c:ext>
                    </c:extLst>
                    <c:numCache>
                      <c:formatCode>0.0</c:formatCode>
                      <c:ptCount val="7"/>
                      <c:pt idx="0">
                        <c:v>10198.5738024</c:v>
                      </c:pt>
                      <c:pt idx="1">
                        <c:v>9734.8429910000013</c:v>
                      </c:pt>
                      <c:pt idx="2">
                        <c:v>10915.618933599999</c:v>
                      </c:pt>
                    </c:numCache>
                  </c:numRef>
                </c:val>
                <c:extLst xmlns:c15="http://schemas.microsoft.com/office/drawing/2012/chart">
                  <c:ext xmlns:c16="http://schemas.microsoft.com/office/drawing/2014/chart" uri="{C3380CC4-5D6E-409C-BE32-E72D297353CC}">
                    <c16:uniqueId val="{00000012-8779-42E6-A9A2-A72E5EBA3A02}"/>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'0201190'!$J$6:$J$7</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'0201190'!$J$8:$J$19</c15:sqref>
                  </c15:fullRef>
                </c:ext>
              </c:extLst>
              <c:f>('0201190'!$J$11:$J$13,'0201190'!$J$15:$J$17,'0201190'!$J$19)</c:f>
              <c:numCache>
                <c:formatCode>0.0</c:formatCode>
                <c:ptCount val="7"/>
                <c:pt idx="0">
                  <c:v>1127.8352499999999</c:v>
                </c:pt>
                <c:pt idx="1">
                  <c:v>1099.7944</c:v>
                </c:pt>
                <c:pt idx="2">
                  <c:v>1039.5979500000001</c:v>
                </c:pt>
                <c:pt idx="3">
                  <c:v>753.99215000000004</c:v>
                </c:pt>
                <c:pt idx="4">
                  <c:v>641.27655000000004</c:v>
                </c:pt>
                <c:pt idx="5">
                  <c:v>513.5761</c:v>
                </c:pt>
                <c:pt idx="6">
                  <c:v>434.45240000000007</c:v>
                </c:pt>
              </c:numCache>
            </c:numRef>
          </c:val>
          <c:extLst>
            <c:ext xmlns:c16="http://schemas.microsoft.com/office/drawing/2014/chart" uri="{C3380CC4-5D6E-409C-BE32-E72D297353CC}">
              <c16:uniqueId val="{00000000-6E17-44D0-8774-1000F20295BF}"/>
            </c:ext>
          </c:extLst>
        </c:ser>
        <c:ser>
          <c:idx val="10"/>
          <c:order val="10"/>
          <c:tx>
            <c:strRef>
              <c:f>'0201190'!$L$6:$L$7</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'0201190'!$L$8:$L$19</c15:sqref>
                  </c15:fullRef>
                </c:ext>
              </c:extLst>
              <c:f>('0201190'!$L$11:$L$13,'0201190'!$L$15:$L$17,'0201190'!$L$19)</c:f>
              <c:numCache>
                <c:formatCode>0.0</c:formatCode>
                <c:ptCount val="7"/>
                <c:pt idx="0">
                  <c:v>1010.04165</c:v>
                </c:pt>
                <c:pt idx="1">
                  <c:v>928.71260000000007</c:v>
                </c:pt>
                <c:pt idx="2">
                  <c:v>930.59394999999995</c:v>
                </c:pt>
              </c:numCache>
            </c:numRef>
          </c:val>
          <c:extLst>
            <c:ext xmlns:c16="http://schemas.microsoft.com/office/drawing/2014/chart" uri="{C3380CC4-5D6E-409C-BE32-E72D297353CC}">
              <c16:uniqueId val="{00000001-6E17-44D0-8774-1000F20295BF}"/>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'0201190'!$B$6:$B$7</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uri="{02D57815-91ED-43cb-92C2-25804820EDAC}">
                        <c15:fullRef>
                          <c15:sqref>'0201190'!$B$8:$B$19</c15:sqref>
                        </c15:fullRef>
                        <c15:formulaRef>
                          <c15:sqref>('0201190'!$B$11:$B$13,'0201190'!$B$15:$B$17,'0201190'!$B$19)</c15:sqref>
                        </c15:formulaRef>
                      </c:ext>
                    </c:extLst>
                    <c:numCache>
                      <c:formatCode>0.0</c:formatCode>
                      <c:ptCount val="7"/>
                      <c:pt idx="0">
                        <c:v>5079.6040369999992</c:v>
                      </c:pt>
                      <c:pt idx="1">
                        <c:v>4940.5625246</c:v>
                      </c:pt>
                      <c:pt idx="2">
                        <c:v>5458.4774219999999</c:v>
                      </c:pt>
                      <c:pt idx="3">
                        <c:v>3836.2391072</c:v>
                      </c:pt>
                      <c:pt idx="4">
                        <c:v>3582.6099279999999</c:v>
                      </c:pt>
                      <c:pt idx="5">
                        <c:v>3144.5867979999998</c:v>
                      </c:pt>
                      <c:pt idx="6">
                        <c:v>3582.8589203999995</c:v>
                      </c:pt>
                    </c:numCache>
                  </c:numRef>
                </c:val>
                <c:extLst>
                  <c:ext xmlns:c16="http://schemas.microsoft.com/office/drawing/2014/chart" uri="{C3380CC4-5D6E-409C-BE32-E72D297353CC}">
                    <c16:uniqueId val="{00000002-6E17-44D0-8774-1000F20295B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'0201190'!$C$6:$C$7</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'0201190'!$C$8:$C$19</c15:sqref>
                        </c15:fullRef>
                        <c15:formulaRef>
                          <c15:sqref>('0201190'!$C$11:$C$13,'0201190'!$C$15:$C$17,'0201190'!$C$19)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3-6E17-44D0-8774-1000F20295B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'0201190'!$D$6:$D$7</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'0201190'!$D$8:$D$19</c15:sqref>
                        </c15:fullRef>
                        <c15:formulaRef>
                          <c15:sqref>('0201190'!$D$11:$D$13,'0201190'!$D$15:$D$17,'0201190'!$D$19)</c15:sqref>
                        </c15:formulaRef>
                      </c:ext>
                    </c:extLst>
                    <c:numCache>
                      <c:formatCode>0.0</c:formatCode>
                      <c:ptCount val="7"/>
                      <c:pt idx="0">
                        <c:v>4891.4725524000005</c:v>
                      </c:pt>
                      <c:pt idx="1">
                        <c:v>4530.8009910000001</c:v>
                      </c:pt>
                      <c:pt idx="2">
                        <c:v>5260.0805836</c:v>
                      </c:pt>
                    </c:numCache>
                  </c:numRef>
                </c:val>
                <c:extLst xmlns:c15="http://schemas.microsoft.com/office/drawing/2012/chart">
                  <c:ext xmlns:c16="http://schemas.microsoft.com/office/drawing/2014/chart" uri="{C3380CC4-5D6E-409C-BE32-E72D297353CC}">
                    <c16:uniqueId val="{00000004-6E17-44D0-8774-1000F20295B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'0201190'!$E$8:$E$19</c15:sqref>
                        </c15:fullRef>
                        <c15:formulaRef>
                          <c15:sqref>('0201190'!$E$11:$E$13,'0201190'!$E$15:$E$17,'0201190'!$E$19)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5-6E17-44D0-8774-1000F20295B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'0201190'!$F$6:$F$7</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'0201190'!$F$8:$F$19</c15:sqref>
                        </c15:fullRef>
                        <c15:formulaRef>
                          <c15:sqref>('0201190'!$F$11:$F$13,'0201190'!$F$15:$F$17,'0201190'!$F$19)</c15:sqref>
                        </c15:formulaRef>
                      </c:ext>
                    </c:extLst>
                    <c:numCache>
                      <c:formatCode>0.0</c:formatCode>
                      <c:ptCount val="7"/>
                      <c:pt idx="0">
                        <c:v>169.12440000000001</c:v>
                      </c:pt>
                      <c:pt idx="1">
                        <c:v>175.37700000000001</c:v>
                      </c:pt>
                      <c:pt idx="2">
                        <c:v>210.85839999999999</c:v>
                      </c:pt>
                      <c:pt idx="3">
                        <c:v>168.30759999999998</c:v>
                      </c:pt>
                      <c:pt idx="4">
                        <c:v>172.97539999999998</c:v>
                      </c:pt>
                      <c:pt idx="5">
                        <c:v>167.9974</c:v>
                      </c:pt>
                      <c:pt idx="6">
                        <c:v>79.983799999999988</c:v>
                      </c:pt>
                    </c:numCache>
                  </c:numRef>
                </c:val>
                <c:extLst xmlns:c15="http://schemas.microsoft.com/office/drawing/2012/chart">
                  <c:ext xmlns:c16="http://schemas.microsoft.com/office/drawing/2014/chart" uri="{C3380CC4-5D6E-409C-BE32-E72D297353CC}">
                    <c16:uniqueId val="{00000006-6E17-44D0-8774-1000F20295B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'0201190'!$G$8:$G$19</c15:sqref>
                        </c15:fullRef>
                        <c15:formulaRef>
                          <c15:sqref>('0201190'!$G$11:$G$13,'0201190'!$G$15:$G$17,'0201190'!$G$19)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7-6E17-44D0-8774-1000F20295B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'0201190'!$H$6:$H$7</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'0201190'!$H$8:$H$19</c15:sqref>
                        </c15:fullRef>
                        <c15:formulaRef>
                          <c15:sqref>('0201190'!$H$11:$H$13,'0201190'!$H$15:$H$17,'0201190'!$H$19)</c15:sqref>
                        </c15:formulaRef>
                      </c:ext>
                    </c:extLst>
                    <c:numCache>
                      <c:formatCode>0.0</c:formatCode>
                      <c:ptCount val="7"/>
                      <c:pt idx="0">
                        <c:v>178.11859999999999</c:v>
                      </c:pt>
                      <c:pt idx="1">
                        <c:v>164.57840000000002</c:v>
                      </c:pt>
                      <c:pt idx="2">
                        <c:v>203.7174</c:v>
                      </c:pt>
                    </c:numCache>
                  </c:numRef>
                </c:val>
                <c:extLst xmlns:c15="http://schemas.microsoft.com/office/drawing/2012/chart">
                  <c:ext xmlns:c16="http://schemas.microsoft.com/office/drawing/2014/chart" uri="{C3380CC4-5D6E-409C-BE32-E72D297353CC}">
                    <c16:uniqueId val="{00000008-6E17-44D0-8774-1000F20295B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'0201190'!$I$8:$I$19</c15:sqref>
                        </c15:fullRef>
                        <c15:formulaRef>
                          <c15:sqref>('0201190'!$I$11:$I$13,'0201190'!$I$15:$I$17,'0201190'!$I$19)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9-6E17-44D0-8774-1000F20295B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'0201190'!$K$8:$K$19</c15:sqref>
                        </c15:fullRef>
                        <c15:formulaRef>
                          <c15:sqref>('0201190'!$K$11:$K$13,'0201190'!$K$15:$K$17,'0201190'!$K$19)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A-6E17-44D0-8774-1000F20295B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'0201190'!$M$6:$M$7</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'0201190'!$M$8:$M$19</c15:sqref>
                        </c15:fullRef>
                        <c15:formulaRef>
                          <c15:sqref>('0201190'!$M$11:$M$13,'0201190'!$M$15:$M$17,'0201190'!$M$19)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B-6E17-44D0-8774-1000F20295B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'0201190'!$N$6:$N$7</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'0201190'!$N$8:$N$19</c15:sqref>
                        </c15:fullRef>
                        <c15:formulaRef>
                          <c15:sqref>('0201190'!$N$11:$N$13,'0201190'!$N$15:$N$17,'0201190'!$N$19)</c15:sqref>
                        </c15:formulaRef>
                      </c:ext>
                    </c:extLst>
                    <c:numCache>
                      <c:formatCode>0.0</c:formatCode>
                      <c:ptCount val="7"/>
                      <c:pt idx="0">
                        <c:v>3832.7280000000001</c:v>
                      </c:pt>
                      <c:pt idx="1">
                        <c:v>3868.1229999999996</c:v>
                      </c:pt>
                      <c:pt idx="2">
                        <c:v>4033.1660000000002</c:v>
                      </c:pt>
                      <c:pt idx="3">
                        <c:v>2692.9679999999998</c:v>
                      </c:pt>
                      <c:pt idx="4">
                        <c:v>2309.6659999999997</c:v>
                      </c:pt>
                      <c:pt idx="5">
                        <c:v>1903.934</c:v>
                      </c:pt>
                      <c:pt idx="6">
                        <c:v>1974.855</c:v>
                      </c:pt>
                    </c:numCache>
                  </c:numRef>
                </c:val>
                <c:extLst xmlns:c15="http://schemas.microsoft.com/office/drawing/2012/chart">
                  <c:ext xmlns:c16="http://schemas.microsoft.com/office/drawing/2014/chart" uri="{C3380CC4-5D6E-409C-BE32-E72D297353CC}">
                    <c16:uniqueId val="{0000000C-6E17-44D0-8774-1000F20295B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'0201190'!$O$6:$O$7</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'0201190'!$O$8:$O$19</c15:sqref>
                        </c15:fullRef>
                        <c15:formulaRef>
                          <c15:sqref>('0201190'!$O$11:$O$13,'0201190'!$O$15:$O$17,'0201190'!$O$19)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D-6E17-44D0-8774-1000F20295B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'0201190'!$P$6:$P$7</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'0201190'!$P$8:$P$19</c15:sqref>
                        </c15:fullRef>
                        <c15:formulaRef>
                          <c15:sqref>('0201190'!$P$11:$P$13,'0201190'!$P$15:$P$17,'0201190'!$P$19)</c15:sqref>
                        </c15:formulaRef>
                      </c:ext>
                    </c:extLst>
                    <c:numCache>
                      <c:formatCode>0.0</c:formatCode>
                      <c:ptCount val="7"/>
                      <c:pt idx="0">
                        <c:v>4118.9409999999998</c:v>
                      </c:pt>
                      <c:pt idx="1">
                        <c:v>4110.7510000000002</c:v>
                      </c:pt>
                      <c:pt idx="2">
                        <c:v>4521.2269999999999</c:v>
                      </c:pt>
                    </c:numCache>
                  </c:numRef>
                </c:val>
                <c:extLst xmlns:c15="http://schemas.microsoft.com/office/drawing/2012/chart">
                  <c:ext xmlns:c16="http://schemas.microsoft.com/office/drawing/2014/chart" uri="{C3380CC4-5D6E-409C-BE32-E72D297353CC}">
                    <c16:uniqueId val="{0000000E-6E17-44D0-8774-1000F20295B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'0201190'!$Q$6:$Q$7</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'0201190'!$Q$8:$Q$19</c15:sqref>
                        </c15:fullRef>
                        <c15:formulaRef>
                          <c15:sqref>('0201190'!$Q$11:$Q$13,'0201190'!$Q$15:$Q$17,'0201190'!$Q$19)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F-6E17-44D0-8774-1000F20295B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'0201190'!$R$6:$R$7</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'0201190'!$R$8:$R$19</c15:sqref>
                        </c15:fullRef>
                        <c15:formulaRef>
                          <c15:sqref>('0201190'!$R$11:$R$13,'0201190'!$R$15:$R$17,'0201190'!$R$19)</c15:sqref>
                        </c15:formulaRef>
                      </c:ext>
                    </c:extLst>
                    <c:numCache>
                      <c:formatCode>0.0</c:formatCode>
                      <c:ptCount val="7"/>
                      <c:pt idx="0">
                        <c:v>10209.291686999999</c:v>
                      </c:pt>
                      <c:pt idx="1">
                        <c:v>10083.856924600001</c:v>
                      </c:pt>
                      <c:pt idx="2">
                        <c:v>10742.099772000001</c:v>
                      </c:pt>
                      <c:pt idx="3">
                        <c:v>7451.5068572</c:v>
                      </c:pt>
                      <c:pt idx="4">
                        <c:v>6706.527877999999</c:v>
                      </c:pt>
                      <c:pt idx="5">
                        <c:v>5730.094298</c:v>
                      </c:pt>
                      <c:pt idx="6">
                        <c:v>6072.1501203999997</c:v>
                      </c:pt>
                    </c:numCache>
                  </c:numRef>
                </c:val>
                <c:extLst xmlns:c15="http://schemas.microsoft.com/office/drawing/2012/chart">
                  <c:ext xmlns:c16="http://schemas.microsoft.com/office/drawing/2014/chart" uri="{C3380CC4-5D6E-409C-BE32-E72D297353CC}">
                    <c16:uniqueId val="{00000010-6E17-44D0-8774-1000F20295B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'0201190'!$S$6:$S$7</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'0201190'!$S$8:$S$19</c15:sqref>
                        </c15:fullRef>
                        <c15:formulaRef>
                          <c15:sqref>('0201190'!$S$11:$S$13,'0201190'!$S$15:$S$17,'0201190'!$S$19)</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11-6E17-44D0-8774-1000F20295BF}"/>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'0201190'!$T$6:$T$7</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'0201190'!$T$8:$T$19</c15:sqref>
                        </c15:fullRef>
                        <c15:formulaRef>
                          <c15:sqref>('0201190'!$T$11:$T$13,'0201190'!$T$15:$T$17,'0201190'!$T$19)</c15:sqref>
                        </c15:formulaRef>
                      </c:ext>
                    </c:extLst>
                    <c:numCache>
                      <c:formatCode>0.0</c:formatCode>
                      <c:ptCount val="7"/>
                      <c:pt idx="0">
                        <c:v>10198.5738024</c:v>
                      </c:pt>
                      <c:pt idx="1">
                        <c:v>9734.8429910000013</c:v>
                      </c:pt>
                      <c:pt idx="2">
                        <c:v>10915.618933599999</c:v>
                      </c:pt>
                    </c:numCache>
                  </c:numRef>
                </c:val>
                <c:extLst xmlns:c15="http://schemas.microsoft.com/office/drawing/2012/chart">
                  <c:ext xmlns:c16="http://schemas.microsoft.com/office/drawing/2014/chart" uri="{C3380CC4-5D6E-409C-BE32-E72D297353CC}">
                    <c16:uniqueId val="{00000012-6E17-44D0-8774-1000F20295BF}"/>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'0201190'!$B$6:$B$7</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'0201190'!$B$8:$B$19</c15:sqref>
                  </c15:fullRef>
                </c:ext>
              </c:extLst>
              <c:f>('0201190'!$B$11:$B$13,'0201190'!$B$15:$B$17,'0201190'!$B$19)</c:f>
              <c:numCache>
                <c:formatCode>0.0</c:formatCode>
                <c:ptCount val="7"/>
                <c:pt idx="0">
                  <c:v>5079.6040369999992</c:v>
                </c:pt>
                <c:pt idx="1">
                  <c:v>4940.5625246</c:v>
                </c:pt>
                <c:pt idx="2">
                  <c:v>5458.4774219999999</c:v>
                </c:pt>
                <c:pt idx="3">
                  <c:v>3836.2391072</c:v>
                </c:pt>
                <c:pt idx="4">
                  <c:v>3582.6099279999999</c:v>
                </c:pt>
                <c:pt idx="5">
                  <c:v>3144.5867979999998</c:v>
                </c:pt>
                <c:pt idx="6">
                  <c:v>3582.8589203999995</c:v>
                </c:pt>
              </c:numCache>
            </c:numRef>
          </c:val>
          <c:smooth val="0"/>
          <c:extLst>
            <c:ext xmlns:c16="http://schemas.microsoft.com/office/drawing/2014/chart" uri="{C3380CC4-5D6E-409C-BE32-E72D297353CC}">
              <c16:uniqueId val="{00000000-0E47-4763-8AF6-6305157794E7}"/>
            </c:ext>
          </c:extLst>
        </c:ser>
        <c:ser>
          <c:idx val="2"/>
          <c:order val="2"/>
          <c:tx>
            <c:strRef>
              <c:f>'0201190'!$D$6:$D$7</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'0201190'!$D$8:$D$19</c15:sqref>
                  </c15:fullRef>
                </c:ext>
              </c:extLst>
              <c:f>('0201190'!$D$11:$D$13,'0201190'!$D$15:$D$17,'0201190'!$D$19)</c:f>
              <c:numCache>
                <c:formatCode>0.0</c:formatCode>
                <c:ptCount val="7"/>
                <c:pt idx="0">
                  <c:v>4891.4725524000005</c:v>
                </c:pt>
                <c:pt idx="1">
                  <c:v>4530.8009910000001</c:v>
                </c:pt>
                <c:pt idx="2">
                  <c:v>5260.0805836</c:v>
                </c:pt>
              </c:numCache>
            </c:numRef>
          </c:val>
          <c:smooth val="0"/>
          <c:extLst>
            <c:ext xmlns:c16="http://schemas.microsoft.com/office/drawing/2014/chart" uri="{C3380CC4-5D6E-409C-BE32-E72D297353CC}">
              <c16:uniqueId val="{00000001-0E47-4763-8AF6-6305157794E7}"/>
            </c:ext>
          </c:extLst>
        </c:ser>
        <c:ser>
          <c:idx val="4"/>
          <c:order val="4"/>
          <c:tx>
            <c:strRef>
              <c:f>'0201190'!$F$6:$F$7</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'0201190'!$F$8:$F$19</c15:sqref>
                  </c15:fullRef>
                </c:ext>
              </c:extLst>
              <c:f>('0201190'!$F$11:$F$13,'0201190'!$F$15:$F$17,'0201190'!$F$19)</c:f>
              <c:numCache>
                <c:formatCode>0.0</c:formatCode>
                <c:ptCount val="7"/>
                <c:pt idx="0">
                  <c:v>169.12440000000001</c:v>
                </c:pt>
                <c:pt idx="1">
                  <c:v>175.37700000000001</c:v>
                </c:pt>
                <c:pt idx="2">
                  <c:v>210.85839999999999</c:v>
                </c:pt>
                <c:pt idx="3">
                  <c:v>168.30759999999998</c:v>
                </c:pt>
                <c:pt idx="4">
                  <c:v>172.97539999999998</c:v>
                </c:pt>
                <c:pt idx="5">
                  <c:v>167.9974</c:v>
                </c:pt>
                <c:pt idx="6">
                  <c:v>79.983799999999988</c:v>
                </c:pt>
              </c:numCache>
            </c:numRef>
          </c:val>
          <c:smooth val="0"/>
          <c:extLst>
            <c:ext xmlns:c16="http://schemas.microsoft.com/office/drawing/2014/chart" uri="{C3380CC4-5D6E-409C-BE32-E72D297353CC}">
              <c16:uniqueId val="{00000002-0E47-4763-8AF6-6305157794E7}"/>
            </c:ext>
          </c:extLst>
        </c:ser>
        <c:ser>
          <c:idx val="6"/>
          <c:order val="6"/>
          <c:tx>
            <c:strRef>
              <c:f>'0201190'!$H$6:$H$7</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'0201190'!$H$8:$H$19</c15:sqref>
                  </c15:fullRef>
                </c:ext>
              </c:extLst>
              <c:f>('0201190'!$H$11:$H$13,'0201190'!$H$15:$H$17,'0201190'!$H$19)</c:f>
              <c:numCache>
                <c:formatCode>0.0</c:formatCode>
                <c:ptCount val="7"/>
                <c:pt idx="0">
                  <c:v>178.11859999999999</c:v>
                </c:pt>
                <c:pt idx="1">
                  <c:v>164.57840000000002</c:v>
                </c:pt>
                <c:pt idx="2">
                  <c:v>203.7174</c:v>
                </c:pt>
              </c:numCache>
            </c:numRef>
          </c:val>
          <c:smooth val="0"/>
          <c:extLst>
            <c:ext xmlns:c16="http://schemas.microsoft.com/office/drawing/2014/chart" uri="{C3380CC4-5D6E-409C-BE32-E72D297353CC}">
              <c16:uniqueId val="{00000003-0E47-4763-8AF6-6305157794E7}"/>
            </c:ext>
          </c:extLst>
        </c:ser>
        <c:ser>
          <c:idx val="8"/>
          <c:order val="8"/>
          <c:tx>
            <c:strRef>
              <c:f>'0201190'!$J$6:$J$7</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'0201190'!$J$8:$J$19</c15:sqref>
                  </c15:fullRef>
                </c:ext>
              </c:extLst>
              <c:f>('0201190'!$J$11:$J$13,'0201190'!$J$15:$J$17,'0201190'!$J$19)</c:f>
              <c:numCache>
                <c:formatCode>0.0</c:formatCode>
                <c:ptCount val="7"/>
                <c:pt idx="0">
                  <c:v>1127.8352499999999</c:v>
                </c:pt>
                <c:pt idx="1">
                  <c:v>1099.7944</c:v>
                </c:pt>
                <c:pt idx="2">
                  <c:v>1039.5979500000001</c:v>
                </c:pt>
                <c:pt idx="3">
                  <c:v>753.99215000000004</c:v>
                </c:pt>
                <c:pt idx="4">
                  <c:v>641.27655000000004</c:v>
                </c:pt>
                <c:pt idx="5">
                  <c:v>513.5761</c:v>
                </c:pt>
                <c:pt idx="6">
                  <c:v>434.45240000000007</c:v>
                </c:pt>
              </c:numCache>
            </c:numRef>
          </c:val>
          <c:smooth val="0"/>
          <c:extLst>
            <c:ext xmlns:c16="http://schemas.microsoft.com/office/drawing/2014/chart" uri="{C3380CC4-5D6E-409C-BE32-E72D297353CC}">
              <c16:uniqueId val="{00000004-0E47-4763-8AF6-6305157794E7}"/>
            </c:ext>
          </c:extLst>
        </c:ser>
        <c:ser>
          <c:idx val="10"/>
          <c:order val="10"/>
          <c:tx>
            <c:strRef>
              <c:f>'0201190'!$L$6:$L$7</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'0201190'!$L$8:$L$19</c15:sqref>
                  </c15:fullRef>
                </c:ext>
              </c:extLst>
              <c:f>('0201190'!$L$11:$L$13,'0201190'!$L$15:$L$17,'0201190'!$L$19)</c:f>
              <c:numCache>
                <c:formatCode>0.0</c:formatCode>
                <c:ptCount val="7"/>
                <c:pt idx="0">
                  <c:v>1010.04165</c:v>
                </c:pt>
                <c:pt idx="1">
                  <c:v>928.71260000000007</c:v>
                </c:pt>
                <c:pt idx="2">
                  <c:v>930.59394999999995</c:v>
                </c:pt>
              </c:numCache>
            </c:numRef>
          </c:val>
          <c:smooth val="0"/>
          <c:extLst>
            <c:ext xmlns:c16="http://schemas.microsoft.com/office/drawing/2014/chart" uri="{C3380CC4-5D6E-409C-BE32-E72D297353CC}">
              <c16:uniqueId val="{00000005-0E47-4763-8AF6-6305157794E7}"/>
            </c:ext>
          </c:extLst>
        </c:ser>
        <c:ser>
          <c:idx val="12"/>
          <c:order val="12"/>
          <c:tx>
            <c:strRef>
              <c:f>'0201190'!$N$6:$N$7</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'0201190'!$N$8:$N$19</c15:sqref>
                  </c15:fullRef>
                </c:ext>
              </c:extLst>
              <c:f>('0201190'!$N$11:$N$13,'0201190'!$N$15:$N$17,'0201190'!$N$19)</c:f>
              <c:numCache>
                <c:formatCode>0.0</c:formatCode>
                <c:ptCount val="7"/>
                <c:pt idx="0">
                  <c:v>3832.7280000000001</c:v>
                </c:pt>
                <c:pt idx="1">
                  <c:v>3868.1229999999996</c:v>
                </c:pt>
                <c:pt idx="2">
                  <c:v>4033.1660000000002</c:v>
                </c:pt>
                <c:pt idx="3">
                  <c:v>2692.9679999999998</c:v>
                </c:pt>
                <c:pt idx="4">
                  <c:v>2309.6659999999997</c:v>
                </c:pt>
                <c:pt idx="5">
                  <c:v>1903.934</c:v>
                </c:pt>
                <c:pt idx="6">
                  <c:v>1974.855</c:v>
                </c:pt>
              </c:numCache>
            </c:numRef>
          </c:val>
          <c:smooth val="0"/>
          <c:extLst>
            <c:ext xmlns:c16="http://schemas.microsoft.com/office/drawing/2014/chart" uri="{C3380CC4-5D6E-409C-BE32-E72D297353CC}">
              <c16:uniqueId val="{00000006-0E47-4763-8AF6-6305157794E7}"/>
            </c:ext>
          </c:extLst>
        </c:ser>
        <c:ser>
          <c:idx val="14"/>
          <c:order val="14"/>
          <c:tx>
            <c:strRef>
              <c:f>'0201190'!$P$6:$P$7</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'0201190'!$P$8:$P$19</c15:sqref>
                  </c15:fullRef>
                </c:ext>
              </c:extLst>
              <c:f>('0201190'!$P$11:$P$13,'0201190'!$P$15:$P$17,'0201190'!$P$19)</c:f>
              <c:numCache>
                <c:formatCode>0.0</c:formatCode>
                <c:ptCount val="7"/>
                <c:pt idx="0">
                  <c:v>4118.9409999999998</c:v>
                </c:pt>
                <c:pt idx="1">
                  <c:v>4110.7510000000002</c:v>
                </c:pt>
                <c:pt idx="2">
                  <c:v>4521.2269999999999</c:v>
                </c:pt>
              </c:numCache>
            </c:numRef>
          </c:val>
          <c:smooth val="0"/>
          <c:extLst>
            <c:ext xmlns:c16="http://schemas.microsoft.com/office/drawing/2014/chart" uri="{C3380CC4-5D6E-409C-BE32-E72D297353CC}">
              <c16:uniqueId val="{00000007-0E47-4763-8AF6-6305157794E7}"/>
            </c:ext>
          </c:extLst>
        </c:ser>
        <c:ser>
          <c:idx val="16"/>
          <c:order val="16"/>
          <c:tx>
            <c:strRef>
              <c:f>'0201190'!$R$6:$R$7</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'0201190'!$R$8:$R$19</c15:sqref>
                  </c15:fullRef>
                </c:ext>
              </c:extLst>
              <c:f>('0201190'!$R$11:$R$13,'0201190'!$R$15:$R$17,'0201190'!$R$19)</c:f>
              <c:numCache>
                <c:formatCode>0.0</c:formatCode>
                <c:ptCount val="7"/>
                <c:pt idx="0">
                  <c:v>10209.291686999999</c:v>
                </c:pt>
                <c:pt idx="1">
                  <c:v>10083.856924600001</c:v>
                </c:pt>
                <c:pt idx="2">
                  <c:v>10742.099772000001</c:v>
                </c:pt>
                <c:pt idx="3">
                  <c:v>7451.5068572</c:v>
                </c:pt>
                <c:pt idx="4">
                  <c:v>6706.527877999999</c:v>
                </c:pt>
                <c:pt idx="5">
                  <c:v>5730.094298</c:v>
                </c:pt>
                <c:pt idx="6">
                  <c:v>6072.1501203999997</c:v>
                </c:pt>
              </c:numCache>
            </c:numRef>
          </c:val>
          <c:smooth val="0"/>
          <c:extLst>
            <c:ext xmlns:c16="http://schemas.microsoft.com/office/drawing/2014/chart" uri="{C3380CC4-5D6E-409C-BE32-E72D297353CC}">
              <c16:uniqueId val="{00000008-0E47-4763-8AF6-6305157794E7}"/>
            </c:ext>
          </c:extLst>
        </c:ser>
        <c:ser>
          <c:idx val="18"/>
          <c:order val="18"/>
          <c:tx>
            <c:strRef>
              <c:f>'0201190'!$T$6:$T$7</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'0201190'!$A$8:$A$19</c15:sqref>
                  </c15:fullRef>
                </c:ext>
              </c:extLst>
              <c:f>('0201190'!$A$11:$A$13,'0201190'!$A$15:$A$17,'0201190'!$A$19)</c:f>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'0201190'!$T$8:$T$19</c15:sqref>
                  </c15:fullRef>
                </c:ext>
              </c:extLst>
              <c:f>('0201190'!$T$11:$T$13,'0201190'!$T$15:$T$17,'0201190'!$T$19)</c:f>
              <c:numCache>
                <c:formatCode>0.0</c:formatCode>
                <c:ptCount val="7"/>
                <c:pt idx="0">
                  <c:v>10198.5738024</c:v>
                </c:pt>
                <c:pt idx="1">
                  <c:v>9734.8429910000013</c:v>
                </c:pt>
                <c:pt idx="2">
                  <c:v>10915.618933599999</c:v>
                </c:pt>
              </c:numCache>
            </c:numRef>
          </c:val>
          <c:smooth val="0"/>
          <c:extLst>
            <c:ext xmlns:c16="http://schemas.microsoft.com/office/drawing/2014/chart" uri="{C3380CC4-5D6E-409C-BE32-E72D297353CC}">
              <c16:uniqueId val="{00000009-0E47-4763-8AF6-6305157794E7}"/>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'0201190'!$C$6:$C$7</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uri="{02D57815-91ED-43cb-92C2-25804820EDAC}">
                        <c15:fullRef>
                          <c15:sqref>'0201190'!$C$8:$C$19</c15:sqref>
                        </c15:fullRef>
                        <c15:formulaRef>
                          <c15:sqref>('0201190'!$C$11:$C$13,'0201190'!$C$15:$C$17,'0201190'!$C$19)</c15:sqref>
                        </c15:formulaRef>
                      </c:ext>
                    </c:extLst>
                    <c:numCache>
                      <c:formatCode>0.0</c:formatCode>
                      <c:ptCount val="7"/>
                    </c:numCache>
                  </c:numRef>
                </c:val>
                <c:smooth val="0"/>
                <c:extLst>
                  <c:ext xmlns:c16="http://schemas.microsoft.com/office/drawing/2014/chart" uri="{C3380CC4-5D6E-409C-BE32-E72D297353CC}">
                    <c16:uniqueId val="{0000000A-0E47-4763-8AF6-6305157794E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'0201190'!$E$6:$E$7</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'0201190'!$E$8:$E$19</c15:sqref>
                        </c15:fullRef>
                        <c15:formulaRef>
                          <c15:sqref>('0201190'!$E$11:$E$13,'0201190'!$E$15:$E$17,'0201190'!$E$19)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B-0E47-4763-8AF6-6305157794E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'0201190'!$G$6:$G$7</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'0201190'!$G$8:$G$19</c15:sqref>
                        </c15:fullRef>
                        <c15:formulaRef>
                          <c15:sqref>('0201190'!$G$11:$G$13,'0201190'!$G$15:$G$17,'0201190'!$G$19)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C-0E47-4763-8AF6-6305157794E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'0201190'!$I$6:$I$7</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'0201190'!$I$8:$I$19</c15:sqref>
                        </c15:fullRef>
                        <c15:formulaRef>
                          <c15:sqref>('0201190'!$I$11:$I$13,'0201190'!$I$15:$I$17,'0201190'!$I$19)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D-0E47-4763-8AF6-6305157794E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'0201190'!$K$6:$K$7</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'0201190'!$K$8:$K$19</c15:sqref>
                        </c15:fullRef>
                        <c15:formulaRef>
                          <c15:sqref>('0201190'!$K$11:$K$13,'0201190'!$K$15:$K$17,'0201190'!$K$19)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E-0E47-4763-8AF6-6305157794E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'0201190'!$M$6:$M$7</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'0201190'!$M$8:$M$19</c15:sqref>
                        </c15:fullRef>
                        <c15:formulaRef>
                          <c15:sqref>('0201190'!$M$11:$M$13,'0201190'!$M$15:$M$17,'0201190'!$M$19)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0F-0E47-4763-8AF6-6305157794E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'0201190'!$O$6:$O$7</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'0201190'!$O$8:$O$19</c15:sqref>
                        </c15:fullRef>
                        <c15:formulaRef>
                          <c15:sqref>('0201190'!$O$11:$O$13,'0201190'!$O$15:$O$17,'0201190'!$O$19)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10-0E47-4763-8AF6-6305157794E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'0201190'!$Q$6:$Q$7</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'0201190'!$Q$8:$Q$19</c15:sqref>
                        </c15:fullRef>
                        <c15:formulaRef>
                          <c15:sqref>('0201190'!$Q$11:$Q$13,'0201190'!$Q$15:$Q$17,'0201190'!$Q$19)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11-0E47-4763-8AF6-6305157794E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'0201190'!$S$6:$S$7</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'0201190'!$S$8:$S$19</c15:sqref>
                        </c15:fullRef>
                        <c15:formulaRef>
                          <c15:sqref>('0201190'!$S$11:$S$13,'0201190'!$S$15:$S$17,'0201190'!$S$19)</c15:sqref>
                        </c15:formulaRef>
                      </c:ext>
                    </c:extLst>
                    <c:numCache>
                      <c:formatCode>0.0</c:formatCode>
                      <c:ptCount val="7"/>
                    </c:numCache>
                  </c:numRef>
                </c:val>
                <c:smooth val="0"/>
                <c:extLst xmlns:c15="http://schemas.microsoft.com/office/drawing/2012/chart">
                  <c:ext xmlns:c16="http://schemas.microsoft.com/office/drawing/2014/chart" uri="{C3380CC4-5D6E-409C-BE32-E72D297353CC}">
                    <c16:uniqueId val="{00000012-0E47-4763-8AF6-6305157794E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'0201190'!$U$6:$U$7</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'0201190'!$A$8:$A$19</c15:sqref>
                        </c15:fullRef>
                        <c15:formulaRef>
                          <c15:sqref>('0201190'!$A$11:$A$13,'0201190'!$A$15:$A$17,'0201190'!$A$19)</c15:sqref>
                        </c15:formulaRef>
                      </c:ext>
                    </c:extLst>
                    <c:strCache>
                      <c:ptCount val="7"/>
                      <c:pt idx="0">
                        <c:v>Oktober</c:v>
                      </c:pt>
                      <c:pt idx="1">
                        <c:v>November</c:v>
                      </c:pt>
                      <c:pt idx="2">
                        <c:v>Dezember 1)</c:v>
                      </c:pt>
                      <c:pt idx="3">
                        <c:v>Februar</c:v>
                      </c:pt>
                      <c:pt idx="4">
                        <c:v>März</c:v>
                      </c:pt>
                      <c:pt idx="5">
                        <c:v>April</c:v>
                      </c:pt>
                      <c:pt idx="6">
                        <c:v>Juni 1)</c:v>
                      </c:pt>
                    </c:strCache>
                  </c:strRef>
                </c:cat>
                <c:val>
                  <c:numRef>
                    <c:extLst>
                      <c:ext xmlns:c15="http://schemas.microsoft.com/office/drawing/2012/chart" uri="{02D57815-91ED-43cb-92C2-25804820EDAC}">
                        <c15:fullRef>
                          <c15:sqref>'0201190'!$U$8:$U$19</c15:sqref>
                        </c15:fullRef>
                        <c15:formulaRef>
                          <c15:sqref>('0201190'!$U$11:$U$13,'0201190'!$U$15:$U$17,'0201190'!$U$19)</c15:sqref>
                        </c15:formulaRef>
                      </c:ext>
                    </c:extLst>
                    <c:numCache>
                      <c:formatCode>??\ ??0.0</c:formatCode>
                      <c:ptCount val="7"/>
                    </c:numCache>
                  </c:numRef>
                </c:val>
                <c:smooth val="0"/>
                <c:extLst xmlns:c15="http://schemas.microsoft.com/office/drawing/2012/chart">
                  <c:ext xmlns:c16="http://schemas.microsoft.com/office/drawing/2014/chart" uri="{C3380CC4-5D6E-409C-BE32-E72D297353CC}">
                    <c16:uniqueId val="{00000013-0E47-4763-8AF6-6305157794E7}"/>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'0204040'!$A$128</c:f>
              <c:strCache>
                <c:ptCount val="1"/>
                <c:pt idx="0">
                  <c:v>2023</c:v>
                </c:pt>
              </c:strCache>
            </c:strRef>
          </c:tx>
          <c:spPr>
            <a:solidFill>
              <a:srgbClr val="92D050"/>
            </a:solidFill>
            <a:ln>
              <a:solidFill>
                <a:srgbClr val="92D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'0204040'!$B$128:$M$128</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Cache>
            </c:numRef>
          </c:val>
          <c:extLst>
            <c:ext xmlns:c16="http://schemas.microsoft.com/office/drawing/2014/chart" uri="{C3380CC4-5D6E-409C-BE32-E72D297353CC}">
              <c16:uniqueId val="{00000000-C7B1-4CA4-BB24-2C5D4634AAE0}"/>
            </c:ext>
          </c:extLst>
        </c:ser>
        <c:ser>
          <c:idx val="1"/>
          <c:order val="1"/>
          <c:tx>
            <c:strRef>
              <c:f>'0204040'!$A$129</c:f>
              <c:strCache>
                <c:ptCount val="1"/>
                <c:pt idx="0">
                  <c:v>2024</c:v>
                </c:pt>
              </c:strCache>
            </c:strRef>
          </c:tx>
          <c:spPr>
            <a:solidFill>
              <a:srgbClr val="00B050"/>
            </a:solidFill>
            <a:ln>
              <a:solidFill>
                <a:srgbClr val="00B050"/>
              </a:solidFill>
            </a:ln>
            <a:effectLst/>
          </c:spPr>
          <c:invertIfNegative val="0"/>
          <c:cat>
            <c:strRef>
              <c:f>'0204040'!$B$6:$M$7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'0204040'!$B$129:$M$129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1-C7B1-4CA4-BB24-2C5D4634AAE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image" Target="../media/image4.jpeg"/><Relationship Id="rId4" Type="http://schemas.openxmlformats.org/officeDocument/2006/relationships/chart" Target="../charts/chart12.xml"/><Relationship Id="rId9"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6.xml"/><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image" Target="../media/image3.png"/><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 Type="http://schemas.openxmlformats.org/officeDocument/2006/relationships/image" Target="../media/image2.png"/><Relationship Id="rId16" Type="http://schemas.openxmlformats.org/officeDocument/2006/relationships/chart" Target="../charts/chart32.xml"/><Relationship Id="rId1" Type="http://schemas.openxmlformats.org/officeDocument/2006/relationships/chart" Target="../charts/chart20.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image" Target="../media/image4.jpeg"/><Relationship Id="rId9" Type="http://schemas.openxmlformats.org/officeDocument/2006/relationships/chart" Target="../charts/chart25.xml"/><Relationship Id="rId14"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image" Target="../media/image3.png"/><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image" Target="../media/image2.png"/><Relationship Id="rId1" Type="http://schemas.openxmlformats.org/officeDocument/2006/relationships/chart" Target="../charts/chart34.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image" Target="../media/image4.jpeg"/><Relationship Id="rId9"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43.xml"/><Relationship Id="rId4"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44.xml"/><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5672461</xdr:colOff>
      <xdr:row>1</xdr:row>
      <xdr:rowOff>2207973</xdr:rowOff>
    </xdr:from>
    <xdr:to>
      <xdr:col>0</xdr:col>
      <xdr:colOff>6949932</xdr:colOff>
      <xdr:row>1</xdr:row>
      <xdr:rowOff>2219178</xdr:rowOff>
    </xdr:to>
    <xdr:cxnSp macro="">
      <xdr:nvCxnSpPr>
        <xdr:cNvPr id="2" name="Gerader Verbinder 1"/>
        <xdr:cNvCxnSpPr/>
      </xdr:nvCxnSpPr>
      <xdr:spPr>
        <a:xfrm flipV="1">
          <a:off x="5672461" y="5998923"/>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2</xdr:row>
      <xdr:rowOff>2083867</xdr:rowOff>
    </xdr:from>
    <xdr:to>
      <xdr:col>0</xdr:col>
      <xdr:colOff>8488457</xdr:colOff>
      <xdr:row>2</xdr:row>
      <xdr:rowOff>2850345</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8798992"/>
          <a:ext cx="774581" cy="7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407380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045555" y="0"/>
          <a:ext cx="1642503" cy="794785"/>
        </a:xfrm>
        <a:prstGeom prst="rect">
          <a:avLst/>
        </a:prstGeom>
      </xdr:spPr>
    </xdr:pic>
    <xdr:clientData/>
  </xdr:oneCellAnchor>
  <xdr:oneCellAnchor>
    <xdr:from>
      <xdr:col>5</xdr:col>
      <xdr:colOff>20835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4010"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6705" y="0"/>
          <a:ext cx="1642503" cy="794785"/>
        </a:xfrm>
        <a:prstGeom prst="rect">
          <a:avLst/>
        </a:prstGeom>
      </xdr:spPr>
    </xdr:pic>
    <xdr:clientData/>
  </xdr:oneCellAnchor>
  <xdr:oneCellAnchor>
    <xdr:from>
      <xdr:col>5</xdr:col>
      <xdr:colOff>141485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5160"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1128"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1902" y="21982"/>
          <a:ext cx="1670659" cy="504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672719</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8519" y="0"/>
          <a:ext cx="1642503" cy="794785"/>
        </a:xfrm>
        <a:prstGeom prst="rect">
          <a:avLst/>
        </a:prstGeom>
      </xdr:spPr>
    </xdr:pic>
    <xdr:clientData/>
  </xdr:oneCellAnchor>
  <xdr:oneCellAnchor>
    <xdr:from>
      <xdr:col>4</xdr:col>
      <xdr:colOff>7228</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4253"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7</xdr:col>
      <xdr:colOff>9525</xdr:colOff>
      <xdr:row>149</xdr:row>
      <xdr:rowOff>133977</xdr:rowOff>
    </xdr:from>
    <xdr:to>
      <xdr:col>14</xdr:col>
      <xdr:colOff>57979</xdr:colOff>
      <xdr:row>161</xdr:row>
      <xdr:rowOff>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173</xdr:row>
      <xdr:rowOff>0</xdr:rowOff>
    </xdr:from>
    <xdr:to>
      <xdr:col>7</xdr:col>
      <xdr:colOff>142875</xdr:colOff>
      <xdr:row>184</xdr:row>
      <xdr:rowOff>95252</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6805</xdr:colOff>
      <xdr:row>185</xdr:row>
      <xdr:rowOff>61231</xdr:rowOff>
    </xdr:from>
    <xdr:to>
      <xdr:col>15</xdr:col>
      <xdr:colOff>6805</xdr:colOff>
      <xdr:row>204</xdr:row>
      <xdr:rowOff>210910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xdr:colOff>
      <xdr:row>205</xdr:row>
      <xdr:rowOff>118383</xdr:rowOff>
    </xdr:from>
    <xdr:to>
      <xdr:col>15</xdr:col>
      <xdr:colOff>13607</xdr:colOff>
      <xdr:row>224</xdr:row>
      <xdr:rowOff>122466</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337103</xdr:colOff>
      <xdr:row>161</xdr:row>
      <xdr:rowOff>21682</xdr:rowOff>
    </xdr:from>
    <xdr:to>
      <xdr:col>10</xdr:col>
      <xdr:colOff>333701</xdr:colOff>
      <xdr:row>172</xdr:row>
      <xdr:rowOff>151394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149</xdr:row>
      <xdr:rowOff>135370</xdr:rowOff>
    </xdr:from>
    <xdr:to>
      <xdr:col>7</xdr:col>
      <xdr:colOff>0</xdr:colOff>
      <xdr:row>160</xdr:row>
      <xdr:rowOff>214574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360589</xdr:colOff>
      <xdr:row>173</xdr:row>
      <xdr:rowOff>0</xdr:rowOff>
    </xdr:from>
    <xdr:to>
      <xdr:col>15</xdr:col>
      <xdr:colOff>242282</xdr:colOff>
      <xdr:row>184</xdr:row>
      <xdr:rowOff>93857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0</xdr:row>
      <xdr:rowOff>5953</xdr:rowOff>
    </xdr:from>
    <xdr:ext cx="1326173" cy="815487"/>
    <xdr:pic>
      <xdr:nvPicPr>
        <xdr:cNvPr id="9"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95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399839</xdr:colOff>
      <xdr:row>0</xdr:row>
      <xdr:rowOff>5953</xdr:rowOff>
    </xdr:from>
    <xdr:ext cx="1642503" cy="794785"/>
    <xdr:pic>
      <xdr:nvPicPr>
        <xdr:cNvPr id="10" name="Grafik 9"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9"/>
        <a:stretch>
          <a:fillRect/>
        </a:stretch>
      </xdr:blipFill>
      <xdr:spPr>
        <a:xfrm>
          <a:off x="1361864" y="5953"/>
          <a:ext cx="1642503" cy="794785"/>
        </a:xfrm>
        <a:prstGeom prst="rect">
          <a:avLst/>
        </a:prstGeom>
      </xdr:spPr>
    </xdr:pic>
    <xdr:clientData/>
  </xdr:oneCellAnchor>
  <xdr:oneCellAnchor>
    <xdr:from>
      <xdr:col>5</xdr:col>
      <xdr:colOff>383976</xdr:colOff>
      <xdr:row>0</xdr:row>
      <xdr:rowOff>5953</xdr:rowOff>
    </xdr:from>
    <xdr:ext cx="1670659" cy="504000"/>
    <xdr:pic>
      <xdr:nvPicPr>
        <xdr:cNvPr id="11" name="Grafik 10" descr="Zierbild mit Schriftzug: Bundesinformationszentrum Landwirtschaft." title="Logo: Bundesinformationszentrum Landwirtschaft"/>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89051" y="5953"/>
          <a:ext cx="1670659" cy="504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14</xdr:row>
      <xdr:rowOff>6802</xdr:rowOff>
    </xdr:from>
    <xdr:to>
      <xdr:col>7</xdr:col>
      <xdr:colOff>319767</xdr:colOff>
      <xdr:row>26</xdr:row>
      <xdr:rowOff>13606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176893</xdr:colOff>
      <xdr:row>0</xdr:row>
      <xdr:rowOff>20411</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893" y="20411"/>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242507</xdr:colOff>
      <xdr:row>0</xdr:row>
      <xdr:rowOff>20411</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414082" y="20411"/>
          <a:ext cx="1642503" cy="794785"/>
        </a:xfrm>
        <a:prstGeom prst="rect">
          <a:avLst/>
        </a:prstGeom>
      </xdr:spPr>
    </xdr:pic>
    <xdr:clientData/>
  </xdr:oneCellAnchor>
  <xdr:oneCellAnchor>
    <xdr:from>
      <xdr:col>7</xdr:col>
      <xdr:colOff>320193</xdr:colOff>
      <xdr:row>0</xdr:row>
      <xdr:rowOff>20411</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39568" y="20411"/>
          <a:ext cx="1670659" cy="504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15875</xdr:colOff>
      <xdr:row>25</xdr:row>
      <xdr:rowOff>60325</xdr:rowOff>
    </xdr:from>
    <xdr:to>
      <xdr:col>5</xdr:col>
      <xdr:colOff>460375</xdr:colOff>
      <xdr:row>37</xdr:row>
      <xdr:rowOff>152400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8082</xdr:colOff>
      <xdr:row>38</xdr:row>
      <xdr:rowOff>74757</xdr:rowOff>
    </xdr:from>
    <xdr:to>
      <xdr:col>5</xdr:col>
      <xdr:colOff>532245</xdr:colOff>
      <xdr:row>51</xdr:row>
      <xdr:rowOff>87457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cdr:txBody>
    </cdr:sp>
  </cdr:relSizeAnchor>
</c:userShapes>
</file>

<file path=xl/drawings/drawing25.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endParaRPr lang="de-DE" sz="600">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804333</xdr:colOff>
      <xdr:row>21</xdr:row>
      <xdr:rowOff>30369</xdr:rowOff>
    </xdr:from>
    <xdr:to>
      <xdr:col>13</xdr:col>
      <xdr:colOff>190499</xdr:colOff>
      <xdr:row>46</xdr:row>
      <xdr:rowOff>204015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28.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52473</xdr:colOff>
      <xdr:row>0</xdr:row>
      <xdr:rowOff>8283</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28798" y="8283"/>
          <a:ext cx="1642503" cy="794785"/>
        </a:xfrm>
        <a:prstGeom prst="rect">
          <a:avLst/>
        </a:prstGeom>
      </xdr:spPr>
    </xdr:pic>
    <xdr:clientData/>
  </xdr:oneCellAnchor>
  <xdr:oneCellAnchor>
    <xdr:from>
      <xdr:col>6</xdr:col>
      <xdr:colOff>207404</xdr:colOff>
      <xdr:row>0</xdr:row>
      <xdr:rowOff>8283</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0104" y="8283"/>
          <a:ext cx="1670659" cy="504000"/>
        </a:xfrm>
        <a:prstGeom prst="rect">
          <a:avLst/>
        </a:prstGeom>
      </xdr:spPr>
    </xdr:pic>
    <xdr:clientData/>
  </xdr:oneCellAnchor>
  <xdr:twoCellAnchor>
    <xdr:from>
      <xdr:col>16</xdr:col>
      <xdr:colOff>2071</xdr:colOff>
      <xdr:row>21</xdr:row>
      <xdr:rowOff>95250</xdr:rowOff>
    </xdr:from>
    <xdr:to>
      <xdr:col>23</xdr:col>
      <xdr:colOff>564647</xdr:colOff>
      <xdr:row>32</xdr:row>
      <xdr:rowOff>31207</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11" name="Diagramm 10" descr="Dargestellt werden die Merkmale ab Hof sowie der Grundpreis beider Jahre." title="Brandenburg / Berli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12" name="Diagramm 11" descr="Dargestellt werden die Merkmale ab Hof sowie der Grundpreis beider Jahre." title="Mecklenburg-Vorpommer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3" name="Diagramm 12" descr="Dargestellt werden die Merkmale ab Hof sowie der Grundpreis beider Jahre." title="Sachs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4" name="Diagramm 13" descr="Dargestellt werden die Merkmale ab Hof sowie der Grundpreis beider Jahre." title="Sachsen-Anhal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5" name="Diagramm 14" descr="Dargestellt werden die Merkmale ab Hof sowie der Grundpreis beider Jahre." title="Thüring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6" name="Diagramm 15"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7" name="Diagramm 16"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8" name="Diagramm 17"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3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4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3.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twoCellAnchor>
    <xdr:from>
      <xdr:col>16</xdr:col>
      <xdr:colOff>2071</xdr:colOff>
      <xdr:row>17</xdr:row>
      <xdr:rowOff>95249</xdr:rowOff>
    </xdr:from>
    <xdr:to>
      <xdr:col>23</xdr:col>
      <xdr:colOff>564647</xdr:colOff>
      <xdr:row>27</xdr:row>
      <xdr:rowOff>353275</xdr:rowOff>
    </xdr:to>
    <xdr:graphicFrame macro="">
      <xdr:nvGraphicFramePr>
        <xdr:cNvPr id="6" name="Diagramm 5" descr="Dargestellt werden die Merkmale ab Hof sowie der Grundpreis beider Jahre." title="Baden-Württembe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7" name="Diagramm 6" descr="Dargestellt werden die Merkmale ab Hof sowie der Grundpreis beider Jahre." title="Hessen / Rheinland-Pfalz / Saar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8" name="Diagramm 7" descr="Dargestellt werden die Merkmale ab Hof sowie der Grundpreis beider Jahre." title="Niedersachsen / Bre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9" name="Diagramm 8" descr="Dargestellt werden die Merkmale ab Hof sowie der Grundpreis beider Jahre." title="Nordrhein-Westfal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10" name="Diagramm 9" descr="Dargestellt werden die Merkmale ab Hof sowie der Grundpreis beider Jahre." title="Schleswig-Hostein / Hambur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11" name="Diagramm 10" descr="Dargestellt werden die Merkmale ab Hof sowie der Grundpreis beider Jahre." title="Bundesgebiet We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12" name="Diagramm 11" descr="Dargestellt werden die Merkmale ab Hof sowie der Grundpreis beider Jahre." title="Bundesgebiet O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3" name="Diagramm 12"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3.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5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5.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70281</xdr:colOff>
      <xdr:row>0</xdr:row>
      <xdr:rowOff>0</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3"/>
        <a:stretch>
          <a:fillRect/>
        </a:stretch>
      </xdr:blipFill>
      <xdr:spPr>
        <a:xfrm>
          <a:off x="1156131" y="0"/>
          <a:ext cx="1642503" cy="794785"/>
        </a:xfrm>
        <a:prstGeom prst="rect">
          <a:avLst/>
        </a:prstGeom>
      </xdr:spPr>
    </xdr:pic>
    <xdr:clientData/>
  </xdr:oneCellAnchor>
  <xdr:oneCellAnchor>
    <xdr:from>
      <xdr:col>6</xdr:col>
      <xdr:colOff>223970</xdr:colOff>
      <xdr:row>0</xdr:row>
      <xdr:rowOff>0</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86195" y="0"/>
          <a:ext cx="1670659" cy="504000"/>
        </a:xfrm>
        <a:prstGeom prst="rect">
          <a:avLst/>
        </a:prstGeom>
      </xdr:spPr>
    </xdr:pic>
    <xdr:clientData/>
  </xdr:oneCellAnchor>
</xdr:wsDr>
</file>

<file path=xl/drawings/drawing56.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xdr:cNvSpPr txBox="1">
          <a:spLocks noChangeArrowheads="1"/>
        </xdr:cNvSpPr>
      </xdr:nvSpPr>
      <xdr:spPr bwMode="auto">
        <a:xfrm>
          <a:off x="6953250" y="1047750"/>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6.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14653</xdr:colOff>
      <xdr:row>1</xdr:row>
      <xdr:rowOff>182649</xdr:rowOff>
    </xdr:from>
    <xdr:to>
      <xdr:col>7</xdr:col>
      <xdr:colOff>49404</xdr:colOff>
      <xdr:row>2</xdr:row>
      <xdr:rowOff>183173</xdr:rowOff>
    </xdr:to>
    <xdr:sp macro="" textlink="">
      <xdr:nvSpPr>
        <xdr:cNvPr id="2" name="Text Box 1"/>
        <xdr:cNvSpPr txBox="1">
          <a:spLocks noChangeArrowheads="1"/>
        </xdr:cNvSpPr>
      </xdr:nvSpPr>
      <xdr:spPr bwMode="auto">
        <a:xfrm>
          <a:off x="1186228" y="1020849"/>
          <a:ext cx="1149176" cy="18149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40</xdr:row>
      <xdr:rowOff>78846</xdr:rowOff>
    </xdr:from>
    <xdr:to>
      <xdr:col>13</xdr:col>
      <xdr:colOff>265101</xdr:colOff>
      <xdr:row>65</xdr:row>
      <xdr:rowOff>56617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300072</xdr:colOff>
      <xdr:row>40</xdr:row>
      <xdr:rowOff>78714</xdr:rowOff>
    </xdr:from>
    <xdr:to>
      <xdr:col>24</xdr:col>
      <xdr:colOff>21981</xdr:colOff>
      <xdr:row>65</xdr:row>
      <xdr:rowOff>72604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375671</xdr:colOff>
      <xdr:row>66</xdr:row>
      <xdr:rowOff>65277</xdr:rowOff>
    </xdr:from>
    <xdr:to>
      <xdr:col>22</xdr:col>
      <xdr:colOff>542192</xdr:colOff>
      <xdr:row>102</xdr:row>
      <xdr:rowOff>65275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1326173" cy="815487"/>
    <xdr:pic>
      <xdr:nvPicPr>
        <xdr:cNvPr id="6" name="Grafik 5"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84995</xdr:colOff>
      <xdr:row>0</xdr:row>
      <xdr:rowOff>0</xdr:rowOff>
    </xdr:from>
    <xdr:ext cx="1642503" cy="794785"/>
    <xdr:pic>
      <xdr:nvPicPr>
        <xdr:cNvPr id="7" name="Grafik 6"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5"/>
        <a:stretch>
          <a:fillRect/>
        </a:stretch>
      </xdr:blipFill>
      <xdr:spPr>
        <a:xfrm>
          <a:off x="1359880" y="0"/>
          <a:ext cx="1642503" cy="794785"/>
        </a:xfrm>
        <a:prstGeom prst="rect">
          <a:avLst/>
        </a:prstGeom>
      </xdr:spPr>
    </xdr:pic>
    <xdr:clientData/>
  </xdr:oneCellAnchor>
  <xdr:oneCellAnchor>
    <xdr:from>
      <xdr:col>9</xdr:col>
      <xdr:colOff>86777</xdr:colOff>
      <xdr:row>0</xdr:row>
      <xdr:rowOff>0</xdr:rowOff>
    </xdr:from>
    <xdr:ext cx="1670659" cy="504000"/>
    <xdr:pic>
      <xdr:nvPicPr>
        <xdr:cNvPr id="8" name="Grafik 7" descr="Zierbild mit Schriftzug: Bundesinformationszentrum Landwirtschaft." title="Logo: Bundesinformationszentrum Landwirtschaft"/>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_Ausgangstabellen/in%20Monatsbericht%20&#252;bertragen/0117330-00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1/format_Excel/Einzelne%20Tabellen/0109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7330 (2)"/>
      <sheetName val="0117330-0000"/>
    </sheetNames>
    <definedNames>
      <definedName name="Such_KjD" refersTo="#BEZUG!"/>
      <definedName name="Ziel_KjD" refersTo="#BEZUG!"/>
    </defined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id="1" name="Tabelle20" displayName="Tabelle20" ref="A4:O68" totalsRowShown="0" headerRowDxfId="500" dataDxfId="499" tableBorderDxfId="498" headerRowCellStyle="Standard 2" dataCellStyle="Standard 2">
  <tableColumns count="15">
    <tableColumn id="1" name="Merkmal" dataDxfId="497" dataCellStyle="Standard 2"/>
    <tableColumn id="2" name="Einheit" dataDxfId="496"/>
    <tableColumn id="3" name="Jahr" dataDxfId="495" dataCellStyle="Standard 2"/>
    <tableColumn id="4" name="Jan." dataDxfId="494"/>
    <tableColumn id="5" name="Febr." dataDxfId="493"/>
    <tableColumn id="6" name="März" dataDxfId="492" dataCellStyle="Standard 2"/>
    <tableColumn id="7" name="April" dataDxfId="491" dataCellStyle="Standard 2"/>
    <tableColumn id="8" name="Mai" dataDxfId="490"/>
    <tableColumn id="9" name="Juni" dataDxfId="489" dataCellStyle="Standard 2"/>
    <tableColumn id="10" name="Juli" dataDxfId="488" dataCellStyle="Standard 2"/>
    <tableColumn id="11" name="Aug." dataDxfId="487"/>
    <tableColumn id="12" name="Sept." dataDxfId="486" dataCellStyle="Standard 2"/>
    <tableColumn id="13" name="Okt." dataDxfId="485"/>
    <tableColumn id="14" name="Nov." dataDxfId="484" dataCellStyle="Standard 2"/>
    <tableColumn id="15" name="Dez." dataDxfId="483"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10.xml><?xml version="1.0" encoding="utf-8"?>
<table xmlns="http://schemas.openxmlformats.org/spreadsheetml/2006/main" id="5" name="Tabelle134" displayName="Tabelle134" ref="A4:E50" totalsRowShown="0" headerRowDxfId="384" dataDxfId="382" headerRowBorderDxfId="383" tableBorderDxfId="381" headerRowCellStyle="Standard 2" dataCellStyle="Standard 2">
  <tableColumns count="5">
    <tableColumn id="1" name="Zeit 1)" dataDxfId="380" dataCellStyle="Standard 2"/>
    <tableColumn id="2" name="Männer" dataDxfId="379" dataCellStyle="Standard 2"/>
    <tableColumn id="3" name="Frauen" dataDxfId="378" dataCellStyle="Standard 2"/>
    <tableColumn id="4" name="Insgesamt" dataDxfId="377" dataCellStyle="Standard 2"/>
    <tableColumn id="5" name="darunter Ausländer 2)" dataDxfId="376"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11.xml><?xml version="1.0" encoding="utf-8"?>
<table xmlns="http://schemas.openxmlformats.org/spreadsheetml/2006/main" id="6" name="Tabelle25" displayName="Tabelle25" ref="A53:E99" totalsRowShown="0" headerRowDxfId="375" dataDxfId="373" headerRowBorderDxfId="374" tableBorderDxfId="372" headerRowCellStyle="Standard 2" dataCellStyle="Standard 2">
  <tableColumns count="5">
    <tableColumn id="1" name="Zeit 1)" dataDxfId="371" dataCellStyle="Standard 2"/>
    <tableColumn id="2" name="       Männer" dataDxfId="370" dataCellStyle="Standard 2"/>
    <tableColumn id="3" name="      Frauen" dataDxfId="369" dataCellStyle="Standard 2"/>
    <tableColumn id="4" name="     Insgesamt" dataDxfId="368" dataCellStyle="Standard 2"/>
    <tableColumn id="5" name="  darunter Ausländer 2)" dataDxfId="367"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12.xml><?xml version="1.0" encoding="utf-8"?>
<table xmlns="http://schemas.openxmlformats.org/spreadsheetml/2006/main" id="19" name="Tabelle120" displayName="Tabelle120" ref="A9:M40" totalsRowShown="0" headerRowDxfId="366" dataDxfId="365" tableBorderDxfId="364">
  <tableColumns count="13">
    <tableColumn id="1" name="Erhebung" dataDxfId="363"/>
    <tableColumn id="2" name="Jungvieh bis einschließlich 1 Jahr - Kälber bis einschließlich 8 Monate" dataDxfId="362"/>
    <tableColumn id="3" name="Jungvieh bis einschließlich 1 Jahr - mehr als 8 Monate bis einschließlich 1 Jahr männlich" dataDxfId="361"/>
    <tableColumn id="4" name="Jungvieh bis einschließlich 1 Jahr - mehr als 8 Monate bis einschließlich 1 Jahr weiblich" dataDxfId="360"/>
    <tableColumn id="5" name="Rinder mehr als 1 bis unter 2 Jahre - männlich_x000a_" dataDxfId="359"/>
    <tableColumn id="6" name="Rinder mehr als 1 bis unter 2 Jahre - weiblich zum schlachten 2)" dataDxfId="358"/>
    <tableColumn id="7" name="Rinder mehr als 1 bis unter 2 Jahre - weiblich Zucht und Nutztiere" dataDxfId="357"/>
    <tableColumn id="8" name="Rinder 2 Jahre und ältere - männlich" dataDxfId="356"/>
    <tableColumn id="9" name="Rinder 2 Jahre und ältere - Färsen zum schlachten 3)" dataDxfId="355"/>
    <tableColumn id="10" name="Rinder 2 Jahre und ältere - Färsen Nutz- und Zuchttiere" dataDxfId="354"/>
    <tableColumn id="11" name="Milchkühe" dataDxfId="353"/>
    <tableColumn id="12" name="sonstige Kühe 3)" dataDxfId="352"/>
    <tableColumn id="13" name="Rinder insgesamt" dataDxfId="351"/>
  </tableColumns>
  <tableStyleInfo showFirstColumn="0" showLastColumn="0" showRowStripes="1" showColumnStripes="0"/>
  <extLst>
    <ext xmlns:x14="http://schemas.microsoft.com/office/spreadsheetml/2009/9/main" uri="{504A1905-F514-4f6f-8877-14C23A59335A}">
      <x14:table altText="Rinder"/>
    </ext>
  </extLst>
</table>
</file>

<file path=xl/tables/table13.xml><?xml version="1.0" encoding="utf-8"?>
<table xmlns="http://schemas.openxmlformats.org/spreadsheetml/2006/main" id="20" name="Tabelle2" displayName="Tabelle2" ref="A45:N76" totalsRowShown="0" headerRowDxfId="350" dataDxfId="349" tableBorderDxfId="348">
  <tableColumns count="14">
    <tableColumn id="1" name="Erhebung" dataDxfId="347"/>
    <tableColumn id="2" name="Ferkel" dataDxfId="346"/>
    <tableColumn id="3" name="Jungschweine bis unter 50 kg Lebendgewicht" dataDxfId="345"/>
    <tableColumn id="4" name="Mastschweine (einschließlich ausgemerzter Zuchttiere) mit einem Lebendgewicht 50 bis unter 80 kg" dataDxfId="344"/>
    <tableColumn id="5" name="Mastschweine (einschließlich ausgemerzter Zuchttiere) mit einem Lebendgewicht 80 bis unter 110 kg" dataDxfId="343"/>
    <tableColumn id="6" name="Mastschweine (einschließlich ausgemerzter Zuchttiere) mit einem Lebendgewicht 110 und mehr" dataDxfId="342"/>
    <tableColumn id="7" name="Mastschweine (einschließlich ausgemerzter Zuchttiere) zusammen" dataDxfId="341"/>
    <tableColumn id="8" name="Zuchtschweine (50 und mehr kg Lebendgewicht) Zuchtsauen trächtige Jungsauen" dataDxfId="340"/>
    <tableColumn id="9" name="Zuchtschweine (50 und mehr kg Lebendgewicht) Zuchtsauen trächtige andere Sauen" dataDxfId="339"/>
    <tableColumn id="10" name="Zuchtschweine (50 und mehr kg Lebendgewicht) Zuchtsauen nicht trächtige Jungsauen" dataDxfId="338"/>
    <tableColumn id="11" name="Zuchtschweine (50 und mehr kg Lebendgewicht) Zuchtsauen nicht trächtige andere Sauen" dataDxfId="337"/>
    <tableColumn id="12" name="Zuchtschweine (50 und mehr kg Lebendgewicht) Zuchtsauen zusammen" dataDxfId="336"/>
    <tableColumn id="13" name="Zuchtschweine (50 und mehr kg Lebendgewicht) Eber" dataDxfId="335"/>
    <tableColumn id="14" name="Schweine insgesamt" dataDxfId="334"/>
  </tableColumns>
  <tableStyleInfo showFirstColumn="0" showLastColumn="0" showRowStripes="1" showColumnStripes="0"/>
  <extLst>
    <ext xmlns:x14="http://schemas.microsoft.com/office/spreadsheetml/2009/9/main" uri="{504A1905-F514-4f6f-8877-14C23A59335A}">
      <x14:table altText="Schweine"/>
    </ext>
  </extLst>
</table>
</file>

<file path=xl/tables/table14.xml><?xml version="1.0" encoding="utf-8"?>
<table xmlns="http://schemas.openxmlformats.org/spreadsheetml/2006/main" id="21" name="Tabelle3" displayName="Tabelle3" ref="A81:G96" totalsRowShown="0" headerRowDxfId="333" dataDxfId="332" tableBorderDxfId="331">
  <tableColumns count="7">
    <tableColumn id="1" name="Erhebung" dataDxfId="330"/>
    <tableColumn id="2" name="unter 1 Jahr" dataDxfId="329"/>
    <tableColumn id="3" name="Davon: weibliche Schafe zur Zucht einschließlich gedeckter Jungschafe Milchschafe" dataDxfId="328"/>
    <tableColumn id="4" name="Davon:  andere Mutterschafe" dataDxfId="327"/>
    <tableColumn id="5" name="Davon:  zusammen" dataDxfId="326"/>
    <tableColumn id="6" name="Davon: Schafböcke zur Zucht, Hammel und andere Schafe" dataDxfId="325"/>
    <tableColumn id="7" name="Schafe insgesamt" dataDxfId="324"/>
  </tableColumns>
  <tableStyleInfo showFirstColumn="0" showLastColumn="0" showRowStripes="1" showColumnStripes="0"/>
  <extLst>
    <ext xmlns:x14="http://schemas.microsoft.com/office/spreadsheetml/2009/9/main" uri="{504A1905-F514-4f6f-8877-14C23A59335A}">
      <x14:table altText="Schafe"/>
    </ext>
  </extLst>
</table>
</file>

<file path=xl/tables/table15.xml><?xml version="1.0" encoding="utf-8"?>
<table xmlns="http://schemas.openxmlformats.org/spreadsheetml/2006/main" id="31" name="Tabelle132" displayName="Tabelle132" ref="A8:N136" totalsRowShown="0" headerRowDxfId="323" dataDxfId="322" tableBorderDxfId="321">
  <tableColumns count="14">
    <tableColumn id="1" name="Erhebung" dataDxfId="320" dataCellStyle="Standard 3 3"/>
    <tableColumn id="2" name="Rinder " dataDxfId="319" dataCellStyle="Standard 3 3"/>
    <tableColumn id="3" name="Kälber und Jungrinder Kälber bis einschließlich 8 Monate" dataDxfId="318" dataCellStyle="Standard 3 3"/>
    <tableColumn id="4" name="Kälber und Jungrinder Jungrinder von mehr als 8 Monate_x000a_ bis einschl. 1 Jahr männlich" dataDxfId="317" dataCellStyle="Standard 3 3"/>
    <tableColumn id="5" name="Kälber und Jungrinder Jungrinder von mehr als 8 Monate_x000a_ bis einschl. 1 Jahr weiblich" dataDxfId="316" dataCellStyle="Standard 3 3"/>
    <tableColumn id="6" name="Kälber und Jungrinder Kälber und Jungrinder zum Schlachten 1)" dataDxfId="315"/>
    <tableColumn id="7" name="Rinder mehr als 1 bis unter 2 Jahre männlich" dataDxfId="314"/>
    <tableColumn id="8" name="Rinder mehr als 1 bis unter 2 Jahre weiblich (nicht abgekalbt) zum Schlachten1)" dataDxfId="313"/>
    <tableColumn id="9" name="Rinder mehr als 1 bis unter 2 Jahre weiblich (nicht abgekalbt) Nutz- und Zuchttiere 1)" dataDxfId="312"/>
    <tableColumn id="10" name="Rinder 2 Jahre und älter männlich" dataDxfId="311"/>
    <tableColumn id="11" name="Rinder 2 Jahre und älter weiblich nicht gekalbt zum Schlachten1)" dataDxfId="310"/>
    <tableColumn id="12" name="Rinder 2 Jahre und älter weiblich nicht gekalbt Nutz- und Zuchttiere 1)" dataDxfId="309"/>
    <tableColumn id="13" name="Rinder 2 Jahre und älter Milchkühe" dataDxfId="308"/>
    <tableColumn id="14" name="Rinder 2 Jahre und älter sonstige Kühe2)" dataDxfId="307"/>
  </tableColumns>
  <tableStyleInfo showFirstColumn="0" showLastColumn="0" showRowStripes="1" showColumnStripes="0"/>
  <extLst>
    <ext xmlns:x14="http://schemas.microsoft.com/office/spreadsheetml/2009/9/main" uri="{504A1905-F514-4f6f-8877-14C23A59335A}">
      <x14:table altText="Viehbestände Rinder"/>
    </ext>
  </extLst>
</table>
</file>

<file path=xl/tables/table16.xml><?xml version="1.0" encoding="utf-8"?>
<table xmlns="http://schemas.openxmlformats.org/spreadsheetml/2006/main" id="29" name="Tabelle130" displayName="Tabelle130" ref="A8:P456" totalsRowShown="0" headerRowDxfId="306" dataDxfId="305" tableBorderDxfId="304" dataCellStyle="Standard 3 3">
  <tableColumns count="16">
    <tableColumn id="1" name="Erhebung" dataDxfId="303" dataCellStyle="Standard 3 3"/>
    <tableColumn id="2" name="Schweine insgesamt" dataDxfId="302" dataCellStyle="Standard 3 3"/>
    <tableColumn id="3" name="Ferkel" dataDxfId="301" dataCellStyle="Standard 3 3"/>
    <tableColumn id="4" name="Jungschweine unter 50 kg" dataDxfId="300" dataCellStyle="Standard 3 3"/>
    <tableColumn id="5" name="Mastschweine einschleißlich ausgemerzter Zuchtschweine zusammen" dataDxfId="299" dataCellStyle="Standard 3 3"/>
    <tableColumn id="6" name="Mastschweine einschleißlich ausgemerzter Zuchtschweine 50 bis unter 80 kg Lebendgewicht" dataDxfId="298" dataCellStyle="Standard 3 3"/>
    <tableColumn id="7" name="Mastschweine einschleißlich ausgemerzter Zuchtschweine 80 bis unter 110 kg Lebendgewicht" dataDxfId="297" dataCellStyle="Standard 3 3"/>
    <tableColumn id="8" name="Mastschweine einschleißlich ausgemerzter Zuchtschweine 110 kg und mehr Lebendgewicht" dataDxfId="296" dataCellStyle="Standard 3 3"/>
    <tableColumn id="9" name="Zuchtschweine (50 kg und mehr Lebendgewicht) Zuchtsauen zusammen" dataDxfId="295" dataCellStyle="Standard 3 3"/>
    <tableColumn id="10" name="Zuchtschweine (50 kg und mehr Lebendgewicht) Zuchtsauen trächtig Jungsauen" dataDxfId="294" dataCellStyle="Standard 3 3"/>
    <tableColumn id="11" name="Zuchtschweine (50 kg und mehr Lebendgewicht) Zuchtsauen trächtig andere Sauen" dataDxfId="293" dataCellStyle="Standard 3 3"/>
    <tableColumn id="12" name="Zuchtschweine (50 kg und mehr Lebendgewicht) Zuchtsauen trächtig zusammen" dataDxfId="292" dataCellStyle="Standard 3 3"/>
    <tableColumn id="13" name="Zuchtschweine (50 kg und mehr Lebendgewicht) Zuchtsauen nicht trächtig Jungsauen" dataDxfId="291" dataCellStyle="Standard 3 3"/>
    <tableColumn id="14" name="Zuchtschweine (50 kg und mehr Lebendgewicht) Zuchtsauen nicht trächtig andere Sauen" dataDxfId="290" dataCellStyle="Standard 3 3"/>
    <tableColumn id="15" name="Zuchtschweine (50 kg und mehr Lebendgewicht) Zuchtsauen nicht trächtig zusammen" dataDxfId="289" dataCellStyle="Standard 3 3"/>
    <tableColumn id="16" name="Zuchtschweine (50 kg und mehr Lebendgewicht) Eber zur Zucht" dataDxfId="288" dataCellStyle="Standard 3 3"/>
  </tableColumns>
  <tableStyleInfo showFirstColumn="0" showLastColumn="0" showRowStripes="1" showColumnStripes="0"/>
  <extLst>
    <ext xmlns:x14="http://schemas.microsoft.com/office/spreadsheetml/2009/9/main" uri="{504A1905-F514-4f6f-8877-14C23A59335A}">
      <x14:table altText="Vieherhebung Schweine"/>
    </ext>
  </extLst>
</table>
</file>

<file path=xl/tables/table17.xml><?xml version="1.0" encoding="utf-8"?>
<table xmlns="http://schemas.openxmlformats.org/spreadsheetml/2006/main" id="30" name="Tabelle131" displayName="Tabelle131" ref="A7:G231" totalsRowShown="0" headerRowDxfId="287" dataDxfId="286" tableBorderDxfId="285" dataCellStyle="Standard 3 3">
  <tableColumns count="7">
    <tableColumn id="1" name="November" dataDxfId="284"/>
    <tableColumn id="2" name="Schafe unter 1 Jahr" dataDxfId="283" dataCellStyle="Standard 3 3"/>
    <tableColumn id="3" name="1 Jahr und älter weibliche Schafe zur Zucht einschließlich gedeckter Jungschafe zusammen" dataDxfId="282" dataCellStyle="Standard 3 3"/>
    <tableColumn id="4" name="1 Jahr und älter weibliche Schafe zur Zucht einschließlich gedeckter Jungschafe Milchschafe" dataDxfId="281" dataCellStyle="Standard 3 3"/>
    <tableColumn id="5" name="1 Jahr und älter weibliche Schafe zur Zucht einschließlich gedeckter Jungschafe andere Mutterschafe" dataDxfId="280" dataCellStyle="Standard 3 3"/>
    <tableColumn id="6" name="1 Jahr und älter andere Schafe 2)" dataDxfId="279" dataCellStyle="Standard 3 3"/>
    <tableColumn id="7" name="1 Jahr und älter Schafe insgesamt" dataDxfId="278" dataCellStyle="Standard 3 3"/>
  </tableColumns>
  <tableStyleInfo showFirstColumn="0" showLastColumn="0" showRowStripes="1" showColumnStripes="0"/>
</table>
</file>

<file path=xl/tables/table18.xml><?xml version="1.0" encoding="utf-8"?>
<table xmlns="http://schemas.openxmlformats.org/spreadsheetml/2006/main" id="3" name="Tabelle22" displayName="Tabelle22" ref="A3:Q25" totalsRowShown="0" headerRowDxfId="277" dataDxfId="276" tableBorderDxfId="275" headerRowCellStyle="Standard 2">
  <tableColumns count="17">
    <tableColumn id="1" name="Merkmal" dataDxfId="274" dataCellStyle="Standard_Brütereien.3720.0"/>
    <tableColumn id="2" name="Geflügelart" dataDxfId="273" dataCellStyle="Standard_Brütereien.3720.0"/>
    <tableColumn id="3" name="Einheit" dataDxfId="272" dataCellStyle="Standard 2"/>
    <tableColumn id="4" name="Jahr" dataDxfId="271" dataCellStyle="Standard 2"/>
    <tableColumn id="5" name="Jan." dataDxfId="270"/>
    <tableColumn id="6" name="Feb." dataDxfId="269"/>
    <tableColumn id="7" name="März" dataDxfId="268"/>
    <tableColumn id="8" name="April" dataDxfId="267"/>
    <tableColumn id="9" name="Mai" dataDxfId="266"/>
    <tableColumn id="10" name="Juni" dataDxfId="265"/>
    <tableColumn id="11" name="Juli" dataDxfId="264"/>
    <tableColumn id="12" name="Aug." dataDxfId="263"/>
    <tableColumn id="13" name="Sept." dataDxfId="262"/>
    <tableColumn id="14" name="Okt." dataDxfId="261"/>
    <tableColumn id="15" name="Nov." dataDxfId="260"/>
    <tableColumn id="16" name="Dez." dataDxfId="259"/>
    <tableColumn id="17" name="Jahr " dataDxfId="258"/>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19.xml><?xml version="1.0" encoding="utf-8"?>
<table xmlns="http://schemas.openxmlformats.org/spreadsheetml/2006/main" id="18" name="Tabelle16" displayName="Tabelle16" ref="A7:P34" totalsRowShown="0" headerRowDxfId="257" dataDxfId="255" headerRowBorderDxfId="256" tableBorderDxfId="254" headerRowCellStyle="Standard 2" dataCellStyle="Standard 2">
  <tableColumns count="16">
    <tableColumn id="1" name="Wirtschaftsjahr" dataDxfId="253" dataCellStyle="Standard 2"/>
    <tableColumn id="2" name="Juli" dataDxfId="252" dataCellStyle="Standard 2"/>
    <tableColumn id="3" name="Aug." dataDxfId="251" dataCellStyle="Standard 2"/>
    <tableColumn id="4" name="Sept." dataDxfId="250" dataCellStyle="Standard 2"/>
    <tableColumn id="5" name="Okt." dataDxfId="249" dataCellStyle="Standard 2"/>
    <tableColumn id="6" name="Nov." dataDxfId="248" dataCellStyle="Standard 2"/>
    <tableColumn id="7" name="Dez." dataDxfId="247" dataCellStyle="Standard 2"/>
    <tableColumn id="8" name="Jan." dataDxfId="246" dataCellStyle="Standard 2"/>
    <tableColumn id="9" name="Feb." dataDxfId="245" dataCellStyle="Standard 2"/>
    <tableColumn id="10" name="März" dataDxfId="244" dataCellStyle="Standard 2"/>
    <tableColumn id="11" name="April" dataDxfId="243" dataCellStyle="Standard 2"/>
    <tableColumn id="12" name="Mai" dataDxfId="242" dataCellStyle="Standard 2"/>
    <tableColumn id="13" name="Juni" dataDxfId="241" dataCellStyle="Standard 2"/>
    <tableColumn id="14" name="Jahr 1)" dataDxfId="240" dataCellStyle="Standard 2"/>
    <tableColumn id="15" name="Juli - Dezember" dataDxfId="239"/>
    <tableColumn id="16" name="Wirtschaftsjahr insgesamt" dataDxfId="238"/>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2.xml><?xml version="1.0" encoding="utf-8"?>
<table xmlns="http://schemas.openxmlformats.org/spreadsheetml/2006/main" id="2" name="Tabelle21" displayName="Tabelle21" ref="A3:P37" totalsRowShown="0" headerRowDxfId="482" dataDxfId="480" headerRowBorderDxfId="481" tableBorderDxfId="479" headerRowCellStyle="Standard 2" dataCellStyle="Standard 2">
  <tableColumns count="16">
    <tableColumn id="1" name="Merkmal" dataDxfId="478" dataCellStyle="Standard 2"/>
    <tableColumn id="2" name="Einheit" dataDxfId="477" dataCellStyle="Standard 2"/>
    <tableColumn id="3" name="Jahr" dataDxfId="476" dataCellStyle="Standard 2"/>
    <tableColumn id="4" name="Jan." dataDxfId="475" dataCellStyle="Standard 2"/>
    <tableColumn id="5" name="Feb." dataDxfId="474" dataCellStyle="Standard 2"/>
    <tableColumn id="6" name="März" dataDxfId="473" dataCellStyle="Standard 2"/>
    <tableColumn id="7" name="April" dataDxfId="472" dataCellStyle="Standard 2"/>
    <tableColumn id="8" name="Mai" dataDxfId="471" dataCellStyle="Standard 2"/>
    <tableColumn id="9" name="Juni" dataDxfId="470" dataCellStyle="Standard 2"/>
    <tableColumn id="10" name="Juli" dataDxfId="469" dataCellStyle="Standard 2"/>
    <tableColumn id="11" name="Aug." dataDxfId="468" dataCellStyle="Standard 2"/>
    <tableColumn id="12" name="Sept." dataDxfId="467" dataCellStyle="Standard 2"/>
    <tableColumn id="13" name="Okt." dataDxfId="466" dataCellStyle="Standard 2"/>
    <tableColumn id="14" name="Nov." dataDxfId="465" dataCellStyle="Standard 2"/>
    <tableColumn id="15" name="Dez." dataDxfId="464" dataCellStyle="Standard 2"/>
    <tableColumn id="16" name="Jahr2" dataDxfId="463" dataCellStyle="Standard 2"/>
  </tableColumns>
  <tableStyleInfo showFirstColumn="0" showLastColumn="0" showRowStripes="1" showColumnStripes="0"/>
</table>
</file>

<file path=xl/tables/table20.xml><?xml version="1.0" encoding="utf-8"?>
<table xmlns="http://schemas.openxmlformats.org/spreadsheetml/2006/main" id="14" name="Käufe_Hüsenfrüchte_aus_Landwirtschaft" displayName="Käufe_Hüsenfrüchte_aus_Landwirtschaft" ref="A6:O24" totalsRowShown="0" headerRowDxfId="237" dataDxfId="236" tableBorderDxfId="235">
  <tableColumns count="15">
    <tableColumn id="1" name="Produkt" dataDxfId="234"/>
    <tableColumn id="2" name="Kalenderjahr" dataDxfId="233"/>
    <tableColumn id="3" name="Juli" dataDxfId="232"/>
    <tableColumn id="4" name="Aug." dataDxfId="231"/>
    <tableColumn id="5" name="Sept." dataDxfId="230"/>
    <tableColumn id="6" name="Okt." dataDxfId="229"/>
    <tableColumn id="7" name="Nov." dataDxfId="228" dataCellStyle="Standard 2"/>
    <tableColumn id="8" name="Dez." dataDxfId="227"/>
    <tableColumn id="9" name="Jan." dataDxfId="226"/>
    <tableColumn id="10" name="Febr." dataDxfId="225"/>
    <tableColumn id="11" name="März" dataDxfId="224"/>
    <tableColumn id="12" name="April" dataDxfId="223"/>
    <tableColumn id="13" name="Mai" dataDxfId="222"/>
    <tableColumn id="17" name="Juni" dataDxfId="221"/>
    <tableColumn id="14" name="Juli - Dezember" dataDxfId="220"/>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21.xml><?xml version="1.0" encoding="utf-8"?>
<table xmlns="http://schemas.openxmlformats.org/spreadsheetml/2006/main" id="15" name="Marktbestände_Hülsenfrüchte" displayName="Marktbestände_Hülsenfrüchte" ref="A7:N17" totalsRowShown="0" headerRowDxfId="219" dataDxfId="218" tableBorderDxfId="217">
  <tableColumns count="14">
    <tableColumn id="1" name="Produkt" dataDxfId="216"/>
    <tableColumn id="17" name="Kalenderjahr" dataDxfId="215"/>
    <tableColumn id="3" name="Juli" dataDxfId="214"/>
    <tableColumn id="4" name="Aug." dataDxfId="213"/>
    <tableColumn id="5" name="Sept." dataDxfId="212"/>
    <tableColumn id="6" name="Okt." dataDxfId="211"/>
    <tableColumn id="7" name="Nov." dataDxfId="210"/>
    <tableColumn id="8" name="Dez.2)" dataDxfId="209"/>
    <tableColumn id="9" name="Jan." dataDxfId="208"/>
    <tableColumn id="10" name="Febr." dataDxfId="207"/>
    <tableColumn id="11" name="März" dataDxfId="206"/>
    <tableColumn id="12" name="April" dataDxfId="205"/>
    <tableColumn id="13" name="Mai" dataDxfId="204"/>
    <tableColumn id="14" name="Juni 2)3)" dataDxfId="203"/>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22.xml><?xml version="1.0" encoding="utf-8"?>
<table xmlns="http://schemas.openxmlformats.org/spreadsheetml/2006/main" id="16" name="Bericht_Öle_u._Fette_in_Ölmühlen" displayName="Bericht_Öle_u._Fette_in_Ölmühlen" ref="A7:Q30" totalsRowShown="0" headerRowDxfId="202" dataDxfId="200" headerRowBorderDxfId="201" tableBorderDxfId="199" headerRowCellStyle="Standard_f20_s01" dataCellStyle="Standard_f20_s01">
  <tableColumns count="17">
    <tableColumn id="17" name="Merkmal" dataDxfId="198" dataCellStyle="Standard_f20_s01"/>
    <tableColumn id="1" name="Produkt" dataDxfId="197"/>
    <tableColumn id="2" name="Podukt aus:" dataDxfId="196" dataCellStyle="Standard_f20_s01"/>
    <tableColumn id="3" name="Jan" dataDxfId="195"/>
    <tableColumn id="4" name="Feb" dataDxfId="194" dataCellStyle="Standard_f20_s01"/>
    <tableColumn id="5" name="März" dataDxfId="193" dataCellStyle="Standard_f20_s01"/>
    <tableColumn id="6" name="Apr" dataDxfId="192" dataCellStyle="Standard_f20_s01"/>
    <tableColumn id="7" name="Mai" dataDxfId="191" dataCellStyle="Standard_f20_s01"/>
    <tableColumn id="8" name="Jun" dataDxfId="190" dataCellStyle="Standard_f20_s01"/>
    <tableColumn id="9" name="Jul" dataDxfId="189" dataCellStyle="Standard_f20_s01"/>
    <tableColumn id="10" name="Aug" dataDxfId="188" dataCellStyle="Standard_f20_s01"/>
    <tableColumn id="11" name="Sep" dataDxfId="187" dataCellStyle="Standard_f20_s01"/>
    <tableColumn id="12" name="Okt" dataDxfId="186" dataCellStyle="Standard_f20_s01"/>
    <tableColumn id="13" name="Nov" dataDxfId="185" dataCellStyle="Standard_f20_s01"/>
    <tableColumn id="14" name="Dez1)" dataDxfId="184" dataCellStyle="Standard_f20_s01"/>
    <tableColumn id="15" name="Jahr 2)" dataDxfId="183" dataCellStyle="Standard_f20_s01"/>
    <tableColumn id="16" name="KJ_x000a_2024_x000a_kumulativ" dataDxfId="182"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23.xml><?xml version="1.0" encoding="utf-8"?>
<table xmlns="http://schemas.openxmlformats.org/spreadsheetml/2006/main" id="17" name="Marktbestände_Ölkuchen_Expeller_u_Extraktionsschrote" displayName="Marktbestände_Ölkuchen_Expeller_u_Extraktionsschrote" ref="A6:N12" totalsRowShown="0" headerRowDxfId="181" dataDxfId="180" tableBorderDxfId="179">
  <tableColumns count="14">
    <tableColumn id="1" name="Produkt" dataDxfId="178"/>
    <tableColumn id="2" name="Jahr" dataDxfId="177"/>
    <tableColumn id="3" name="Jan." dataDxfId="176"/>
    <tableColumn id="4" name="Febr." dataDxfId="175"/>
    <tableColumn id="5" name="März" dataDxfId="174"/>
    <tableColumn id="6" name="April" dataDxfId="173"/>
    <tableColumn id="7" name="Mai" dataDxfId="172"/>
    <tableColumn id="8" name="Juni" dataDxfId="171"/>
    <tableColumn id="9" name="Juli" dataDxfId="170"/>
    <tableColumn id="10" name="Aug." dataDxfId="169"/>
    <tableColumn id="11" name="Sept." dataDxfId="168"/>
    <tableColumn id="12" name="Okt." dataDxfId="167"/>
    <tableColumn id="13" name="Nov." dataDxfId="166"/>
    <tableColumn id="17" name="Dez.2)" dataDxfId="165"/>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24.xml><?xml version="1.0" encoding="utf-8"?>
<table xmlns="http://schemas.openxmlformats.org/spreadsheetml/2006/main" id="13" name="Verlauf_Ölkuchen_u_Ölschrote_von_Ölmühlen" displayName="Verlauf_Ölkuchen_u_Ölschrote_von_Ölmühlen" ref="A7:P13" totalsRowShown="0" headerRowDxfId="164" dataDxfId="163" tableBorderDxfId="162">
  <tableColumns count="16">
    <tableColumn id="1" name="Merkmal" dataDxfId="161"/>
    <tableColumn id="2" name="Erzeugnis" dataDxfId="160"/>
    <tableColumn id="3" name="Jan." dataDxfId="159"/>
    <tableColumn id="4" name=" Febr." dataDxfId="158"/>
    <tableColumn id="5" name="März" dataDxfId="157"/>
    <tableColumn id="6" name=" April" dataDxfId="156"/>
    <tableColumn id="7" name=" Mai" dataDxfId="155"/>
    <tableColumn id="8" name="Juni" dataDxfId="154"/>
    <tableColumn id="9" name="Juli" dataDxfId="153"/>
    <tableColumn id="10" name="Aug." dataDxfId="152"/>
    <tableColumn id="11" name=" Sept." dataDxfId="151"/>
    <tableColumn id="12" name="Okt." dataDxfId="150"/>
    <tableColumn id="13" name="Nov." dataDxfId="149"/>
    <tableColumn id="14" name="Dez." dataDxfId="148"/>
    <tableColumn id="15" name="Jahr 1)" dataDxfId="147"/>
    <tableColumn id="16" name="KJ_x000a_2024" dataDxfId="146"/>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25.xml><?xml version="1.0" encoding="utf-8"?>
<table xmlns="http://schemas.openxmlformats.org/spreadsheetml/2006/main" id="7" name="Tabelle1" displayName="Tabelle1" ref="A5:O400" totalsRowShown="0" headerRowDxfId="145" dataDxfId="144" tableBorderDxfId="143" headerRowCellStyle="Standard 5" dataCellStyle="Standard 5">
  <tableColumns count="15">
    <tableColumn id="1" name="Kreiskennzahl" dataDxfId="142" dataCellStyle="Standard 5"/>
    <tableColumn id="2" name="Gebietsstand" dataDxfId="141" dataCellStyle="Standard 5"/>
    <tableColumn id="3" name=" Januar" dataDxfId="140" dataCellStyle="Standard 5"/>
    <tableColumn id="4" name="Februar" dataDxfId="139" dataCellStyle="Standard 5"/>
    <tableColumn id="5" name="März" dataDxfId="138" dataCellStyle="Standard 5"/>
    <tableColumn id="6" name="April" dataDxfId="137" dataCellStyle="Standard 5"/>
    <tableColumn id="7" name="Mai" dataDxfId="136" dataCellStyle="Standard 5"/>
    <tableColumn id="8" name="Juni" dataDxfId="135" dataCellStyle="Standard 5"/>
    <tableColumn id="9" name="Juli" dataDxfId="134" dataCellStyle="Standard 5"/>
    <tableColumn id="10" name="August" dataDxfId="133" dataCellStyle="Standard 5"/>
    <tableColumn id="11" name="September" dataDxfId="132" dataCellStyle="Standard 5"/>
    <tableColumn id="12" name="Oktober" dataDxfId="131" dataCellStyle="Standard 5"/>
    <tableColumn id="13" name="November" dataDxfId="130" dataCellStyle="Standard 5"/>
    <tableColumn id="14" name="Dezember" dataDxfId="129" dataCellStyle="Standard 5"/>
    <tableColumn id="15" name="Jahressumme" dataDxfId="128" dataCellStyle="Standard 5"/>
  </tableColumns>
  <tableStyleInfo showFirstColumn="0" showLastColumn="0" showRowStripes="1" showColumnStripes="0"/>
</table>
</file>

<file path=xl/tables/table26.xml><?xml version="1.0" encoding="utf-8"?>
<table xmlns="http://schemas.openxmlformats.org/spreadsheetml/2006/main" id="8" name="Tabelle14" displayName="Tabelle14" ref="A6:O9" totalsRowShown="0" headerRowDxfId="127" dataDxfId="126" tableBorderDxfId="125" headerRowCellStyle="Standard 2">
  <tableColumns count="15">
    <tableColumn id="1" name="Jahr" dataDxfId="124"/>
    <tableColumn id="2" name="Jan." dataDxfId="123"/>
    <tableColumn id="3" name="Feb." dataDxfId="122"/>
    <tableColumn id="4" name="Mär." dataDxfId="121"/>
    <tableColumn id="5" name="Apr." dataDxfId="120"/>
    <tableColumn id="6" name="Mai" dataDxfId="119"/>
    <tableColumn id="7" name="Jun." dataDxfId="118"/>
    <tableColumn id="8" name="Jul." dataDxfId="117"/>
    <tableColumn id="9" name="Aug." dataDxfId="116"/>
    <tableColumn id="10" name="Sep." dataDxfId="115"/>
    <tableColumn id="11" name="Okt." dataDxfId="114"/>
    <tableColumn id="12" name="Nov." dataDxfId="113"/>
    <tableColumn id="13" name="Dez." dataDxfId="112"/>
    <tableColumn id="14" name="Januar_x000a_bis_x000a_Dezember" dataDxfId="111"/>
    <tableColumn id="15" name="April bis Dezember" dataDxfId="110" dataCellStyle="Standard 2"/>
  </tableColumns>
  <tableStyleInfo showFirstColumn="0" showLastColumn="0" showRowStripes="1" showColumnStripes="0"/>
</table>
</file>

<file path=xl/tables/table27.xml><?xml version="1.0" encoding="utf-8"?>
<table xmlns="http://schemas.openxmlformats.org/spreadsheetml/2006/main" id="4" name="Tabelle1511" displayName="Tabelle1511" ref="A4:P16" totalsRowShown="0" headerRowDxfId="109" dataDxfId="108" tableBorderDxfId="107" headerRowCellStyle="Standard 2" dataCellStyle="Standard 2">
  <tableColumns count="16">
    <tableColumn id="1" name="Erzeugnis" dataDxfId="106" dataCellStyle="Standard 2"/>
    <tableColumn id="2" name="Jahr" dataDxfId="105" dataCellStyle="Standard 2">
      <calculatedColumnFormula>B3</calculatedColumnFormula>
    </tableColumn>
    <tableColumn id="3" name="Jan." dataDxfId="104" dataCellStyle="Standard 2"/>
    <tableColumn id="4" name=" Febr." dataDxfId="103" dataCellStyle="Standard 2"/>
    <tableColumn id="5" name="März" dataDxfId="102" dataCellStyle="Standard 2"/>
    <tableColumn id="6" name="April" dataDxfId="101" dataCellStyle="Standard 2"/>
    <tableColumn id="7" name="Mai" dataDxfId="100" dataCellStyle="Standard 2"/>
    <tableColumn id="8" name="Juni" dataDxfId="99" dataCellStyle="Standard 2"/>
    <tableColumn id="9" name="Juli" dataDxfId="98" dataCellStyle="Standard 2"/>
    <tableColumn id="10" name="Aug." dataDxfId="97" dataCellStyle="Standard 2"/>
    <tableColumn id="11" name=" Sept." dataDxfId="96" dataCellStyle="Standard 2"/>
    <tableColumn id="12" name="Okt." dataDxfId="95" dataCellStyle="Standard 2"/>
    <tableColumn id="13" name="Nov." dataDxfId="94" dataCellStyle="Standard 2"/>
    <tableColumn id="14" name="Dez." dataDxfId="93" dataCellStyle="Standard 2"/>
    <tableColumn id="15" name="JD 1)" dataDxfId="92" dataCellStyle="Standard 2"/>
    <tableColumn id="16" name="WjD 1)_x000a_2024/2025" dataDxfId="9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28.xml><?xml version="1.0" encoding="utf-8"?>
<table xmlns="http://schemas.openxmlformats.org/spreadsheetml/2006/main" id="9" name="Tabelle223" displayName="Tabelle223" ref="A6:O216" totalsRowShown="0" headerRowDxfId="90" dataDxfId="88" headerRowBorderDxfId="89" tableBorderDxfId="87">
  <tableColumns count="15">
    <tableColumn id="1" name="Merkmal"/>
    <tableColumn id="2" name="Jahr" dataDxfId="86"/>
    <tableColumn id="3" name="Jan." dataDxfId="85"/>
    <tableColumn id="4" name="Feb." dataDxfId="84"/>
    <tableColumn id="5" name="Mär." dataDxfId="83"/>
    <tableColumn id="6" name="Apr." dataDxfId="82"/>
    <tableColumn id="7" name="Mai" dataDxfId="81"/>
    <tableColumn id="8" name="Jun." dataDxfId="80"/>
    <tableColumn id="9" name="Jul." dataDxfId="79"/>
    <tableColumn id="10" name="Aug." dataDxfId="78"/>
    <tableColumn id="11" name="Sep." dataDxfId="77"/>
    <tableColumn id="12" name="Okt." dataDxfId="76"/>
    <tableColumn id="13" name="Nov." dataDxfId="75"/>
    <tableColumn id="14" name="Dez. " dataDxfId="74"/>
    <tableColumn id="15" name="Jan - Dez 1)" dataDxfId="73"/>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29.xml><?xml version="1.0" encoding="utf-8"?>
<table xmlns="http://schemas.openxmlformats.org/spreadsheetml/2006/main" id="10" name="Tabelle224" displayName="Tabelle224" ref="A6:O105" totalsRowShown="0" headerRowDxfId="72" dataDxfId="70" headerRowBorderDxfId="71" tableBorderDxfId="69">
  <tableColumns count="15">
    <tableColumn id="1" name="Merkmal"/>
    <tableColumn id="2" name="Jahr" dataDxfId="68"/>
    <tableColumn id="3" name="Jan." dataDxfId="67"/>
    <tableColumn id="4" name="Feb." dataDxfId="66"/>
    <tableColumn id="5" name="Mär." dataDxfId="65"/>
    <tableColumn id="6" name="Apr." dataDxfId="64"/>
    <tableColumn id="7" name="Mai" dataDxfId="63"/>
    <tableColumn id="8" name="Jun." dataDxfId="62"/>
    <tableColumn id="9" name="Jul." dataDxfId="61"/>
    <tableColumn id="10" name="Aug." dataDxfId="60"/>
    <tableColumn id="11" name="Sep." dataDxfId="59"/>
    <tableColumn id="12" name="Okt." dataDxfId="58"/>
    <tableColumn id="13" name="Nov." dataDxfId="57"/>
    <tableColumn id="14" name="Dez. " dataDxfId="56"/>
    <tableColumn id="15" name="Jan - Dez 1)" dataDxfId="55"/>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3.xml><?xml version="1.0" encoding="utf-8"?>
<table xmlns="http://schemas.openxmlformats.org/spreadsheetml/2006/main" id="22" name="Investive_Maßnahmen_Innerhalb_außerhalb_Flurbereinigungsverfahren" displayName="Investive_Maßnahmen_Innerhalb_außerhalb_Flurbereinigungsverfahren" ref="A3:H20" headerRowDxfId="462" dataDxfId="460" headerRowBorderDxfId="461" tableBorderDxfId="459">
  <autoFilter ref="A3:H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and" totalsRowLabel="Ergebnis" dataDxfId="458" totalsRowDxfId="457"/>
    <tableColumn id="2" name="Dorferneuerungs- und entwicklungsmaßnahmen insgesamt" dataDxfId="456" totalsRowDxfId="455"/>
    <tableColumn id="3" name="Dorferneuerungs- und entwicklungsmaßnahmen ohne Dorfentwicklungsplanung" dataDxfId="454" totalsRowDxfId="453"/>
    <tableColumn id="4" name="Dorferneuerungs- und entwicklungsmaßnahmen mit Dorfentwicklungsplanung" dataDxfId="452" totalsRowDxfId="451"/>
    <tableColumn id="5" name="Dörfer mit Dorferneuerungs- und entwicklungsmaßnahmen insgesamt" dataDxfId="450" totalsRowDxfId="449"/>
    <tableColumn id="6" name="Dörfer mit Dorferneuerungs- und entwicklungsmaßnahmen ohne Dorfentwicklungsplanung" dataDxfId="448" totalsRowDxfId="447"/>
    <tableColumn id="7" name="Dörfer mit Dorferneuerungs- und entwicklungsmaßnahmen mit Dorfentwicklungsplanung" dataDxfId="446" totalsRowDxfId="445"/>
    <tableColumn id="8" name="Sicherung und Weiterentwicklung dorfgemäßer Gemeinschafts-einrichtungen" totalsRowFunction="count" dataDxfId="444" totalsRowDxfId="443"/>
  </tableColumns>
  <tableStyleInfo showFirstColumn="0" showLastColumn="0" showRowStripes="0" showColumnStripes="0"/>
</table>
</file>

<file path=xl/tables/table30.xml><?xml version="1.0" encoding="utf-8"?>
<table xmlns="http://schemas.openxmlformats.org/spreadsheetml/2006/main" id="11" name="Tabelle225" displayName="Tabelle225" ref="A6:O17" totalsRowShown="0" headerRowDxfId="54" dataDxfId="52" headerRowBorderDxfId="53" tableBorderDxfId="51">
  <tableColumns count="15">
    <tableColumn id="1" name="Merkmal"/>
    <tableColumn id="2" name="Jahr" dataDxfId="50"/>
    <tableColumn id="3" name="Jan." dataDxfId="49"/>
    <tableColumn id="4" name="Feb." dataDxfId="48"/>
    <tableColumn id="5" name="Mär." dataDxfId="47"/>
    <tableColumn id="6" name="Apr." dataDxfId="46"/>
    <tableColumn id="7" name="Mai" dataDxfId="45"/>
    <tableColumn id="8" name="Jun." dataDxfId="44"/>
    <tableColumn id="9" name="Jul." dataDxfId="43"/>
    <tableColumn id="10" name="Aug." dataDxfId="42"/>
    <tableColumn id="11" name="Sep." dataDxfId="41"/>
    <tableColumn id="12" name="Okt." dataDxfId="40"/>
    <tableColumn id="13" name="Nov." dataDxfId="39"/>
    <tableColumn id="14" name="Dez. " dataDxfId="38"/>
    <tableColumn id="15" name="Jan - Dez 1)" dataDxfId="37"/>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31.xml><?xml version="1.0" encoding="utf-8"?>
<table xmlns="http://schemas.openxmlformats.org/spreadsheetml/2006/main" id="12" name="Tabelle226" displayName="Tabelle226" ref="A6:O13" totalsRowShown="0" headerRowDxfId="36" dataDxfId="34" headerRowBorderDxfId="35" tableBorderDxfId="33">
  <tableColumns count="15">
    <tableColumn id="1" name="Merkmal"/>
    <tableColumn id="2" name="Jahr" dataDxfId="32"/>
    <tableColumn id="3" name="Jan." dataDxfId="31"/>
    <tableColumn id="4" name="Feb." dataDxfId="30"/>
    <tableColumn id="5" name="Mär." dataDxfId="29"/>
    <tableColumn id="6" name="Apr." dataDxfId="28"/>
    <tableColumn id="7" name="Mai" dataDxfId="27"/>
    <tableColumn id="8" name="Jun." dataDxfId="26"/>
    <tableColumn id="9" name="Jul." dataDxfId="25"/>
    <tableColumn id="10" name="Aug." dataDxfId="24"/>
    <tableColumn id="11" name="Sep." dataDxfId="23"/>
    <tableColumn id="12" name="Okt." dataDxfId="22"/>
    <tableColumn id="13" name="Nov." dataDxfId="21"/>
    <tableColumn id="14" name="Dez. " dataDxfId="20"/>
    <tableColumn id="15" name="Jan - Dez 1)" dataDxfId="19"/>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32.xml><?xml version="1.0" encoding="utf-8"?>
<table xmlns="http://schemas.openxmlformats.org/spreadsheetml/2006/main" id="32" name="Tabelle19" displayName="Tabelle19"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calculatedColumnFormula>C2</calculatedColumnFormula>
    </tableColumn>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4.xml><?xml version="1.0" encoding="utf-8"?>
<table xmlns="http://schemas.openxmlformats.org/spreadsheetml/2006/main" id="23" name="Maßnahmen_außerhalb_Flurbereinigungsverfahren" displayName="Maßnahmen_außerhalb_Flurbereinigungsverfahren" ref="A3:H20" totalsRowShown="0" headerRowDxfId="442" dataDxfId="440" headerRowBorderDxfId="441" tableBorderDxfId="439">
  <autoFilter ref="A3:H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and" dataDxfId="438"/>
    <tableColumn id="4" name="Dorferneuerungs- und -entwicklungsmaßnahmen insgesamt" dataDxfId="437"/>
    <tableColumn id="5" name="Dorferneuerungs- und -entwicklungsmaßnahmen ohne Dorfentwicklungs-planung" dataDxfId="436"/>
    <tableColumn id="6" name="Dorferneuerungs- und -entwicklungsmaßnahmen mit Dorfentwicklungs-planung" dataDxfId="435"/>
    <tableColumn id="7" name="Dörfer mit Dorferneuerungs- und -entwicklungsmaßnahmen insgesamt" dataDxfId="434"/>
    <tableColumn id="8" name="Dörfer mit Dorferneuerungs- und -entwicklungsmaßnahmen ohne Dorfentwicklungs-planung" dataDxfId="433"/>
    <tableColumn id="9" name="Dörfer mit Dorferneuerungs- und -entwicklungsmaßnahmen mit Dorfentwicklungs-planung" dataDxfId="432"/>
    <tableColumn id="10" name="Sicherung und Weiterentwicklung dorfgemäßer Gemeinschaftseinrichtungen" dataDxfId="431"/>
  </tableColumns>
  <tableStyleInfo showFirstColumn="0" showLastColumn="0" showRowStripes="1" showColumnStripes="0"/>
</table>
</file>

<file path=xl/tables/table5.xml><?xml version="1.0" encoding="utf-8"?>
<table xmlns="http://schemas.openxmlformats.org/spreadsheetml/2006/main" id="24" name="Maßnahmen_außerhalb_Flurbereinigungsverfahren25" displayName="Maßnahmen_außerhalb_Flurbereinigungsverfahren25" ref="A3:H20" totalsRowShown="0" headerRowDxfId="430" dataDxfId="428" headerRowBorderDxfId="429" tableBorderDxfId="427">
  <autoFilter ref="A3:H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and" dataDxfId="426"/>
    <tableColumn id="2" name="Dorferneuerungs- und entwicklungsmaßnahmen insgesamt" dataDxfId="425"/>
    <tableColumn id="3" name="Dorferneuerungs- und entwicklungsmaßnahmen ohne Dorfentwicklungsplanung" dataDxfId="424"/>
    <tableColumn id="4" name="Dorferneuerungs- und entwicklungsmaßnahmen mit Dorfentwicklungsplanung" dataDxfId="423"/>
    <tableColumn id="5" name="Dörfer mit Dorferneuerungs- und entwicklungsmaßnahmen insgesamt" dataDxfId="422"/>
    <tableColumn id="6" name="Dörfer mit Dorferneuerungs- und entwicklungsmaßnahmen ohne Dorfentwicklungsplanung" dataDxfId="421"/>
    <tableColumn id="7" name="Dörfer mit Dorferneuerungs- und entwicklungsmaßnahmen mit Dorfentwicklungsplanung" dataDxfId="420"/>
    <tableColumn id="8" name="Sicherung und Weiterentwicklung  dorfgemäßer Gemeinschafts-einrichtungen" dataDxfId="419"/>
  </tableColumns>
  <tableStyleInfo showFirstColumn="0" showLastColumn="0" showRowStripes="1" showColumnStripes="0"/>
</table>
</file>

<file path=xl/tables/table6.xml><?xml version="1.0" encoding="utf-8"?>
<table xmlns="http://schemas.openxmlformats.org/spreadsheetml/2006/main" id="26" name="Infrastrukturmaßnahmen" displayName="Infrastrukturmaßnahmen" ref="A3:D21" totalsRowShown="0" headerRowDxfId="418" headerRowBorderDxfId="417" tableBorderDxfId="416">
  <autoFilter ref="A3:D21">
    <filterColumn colId="0" hiddenButton="1"/>
    <filterColumn colId="1" hiddenButton="1"/>
    <filterColumn colId="2" hiddenButton="1"/>
    <filterColumn colId="3" hiddenButton="1"/>
  </autoFilter>
  <tableColumns count="4">
    <tableColumn id="1" name="Land/Einheit" dataDxfId="415"/>
    <tableColumn id="2" name="Land- und forstwirtschaftlicher Wegebau" dataDxfId="414"/>
    <tableColumn id="3" name="Wegebau zu touristischen Zwecken" dataDxfId="413"/>
    <tableColumn id="4" name="Sonstiges (Schutzhütten, Bootsanlegestellen, einschließlich sonstiger privater Maßnahmen)"/>
  </tableColumns>
  <tableStyleInfo showFirstColumn="0" showLastColumn="0" showRowStripes="1" showColumnStripes="0"/>
</table>
</file>

<file path=xl/tables/table7.xml><?xml version="1.0" encoding="utf-8"?>
<table xmlns="http://schemas.openxmlformats.org/spreadsheetml/2006/main" id="25" name="Tabelle126" displayName="Tabelle126" ref="A3:E20" totalsRowShown="0" headerRowDxfId="412" dataDxfId="410" headerRowBorderDxfId="411" tableBorderDxfId="409" dataCellStyle="Standard_Tabelle1">
  <autoFilter ref="A3:E20">
    <filterColumn colId="0" hiddenButton="1"/>
    <filterColumn colId="1" hiddenButton="1"/>
    <filterColumn colId="2" hiddenButton="1"/>
    <filterColumn colId="3" hiddenButton="1"/>
    <filterColumn colId="4" hiddenButton="1"/>
  </autoFilter>
  <tableColumns count="5">
    <tableColumn id="1" name="Land" dataDxfId="408"/>
    <tableColumn id="4" name="Dorferneuerung und -entwicklung zur Erhaltung und Gestaltung des dörflichen Charakters - Dörfer mit vorhandenen ILEK" dataDxfId="407" dataCellStyle="Standard_Tabelle1"/>
    <tableColumn id="5" name="Dorferneuerung und -entwicklung zur Erhaltung und Gestaltung des dörflichen Charakters - Maßnahmen in Dörfern mit vorhandenem ILEK" dataDxfId="406" dataCellStyle="Standard_Tabelle1"/>
    <tableColumn id="6" name="Dorferneuerung und -entwicklung zur Erhaltung und Gestaltung des dörflichen Charakters - Maßnahmen außerhalb eines ILEK mit Beschreibung der Verbesserung der Lebensqualität unter besonderer Berücksichtigung und Reduzierung der Flächeninanspruchnahme " dataDxfId="405" dataCellStyle="Standard_Tabelle1"/>
    <tableColumn id="7" name="Maßnahmen land- und forstwirtschaftlicher Betriebe zur Umnutzung ihrer Bausubstanz" dataDxfId="404" dataCellStyle="Standard_Tabelle1"/>
  </tableColumns>
  <tableStyleInfo showFirstColumn="0" showLastColumn="0" showRowStripes="1" showColumnStripes="0"/>
</table>
</file>

<file path=xl/tables/table8.xml><?xml version="1.0" encoding="utf-8"?>
<table xmlns="http://schemas.openxmlformats.org/spreadsheetml/2006/main" id="27" name="Landtausch3" displayName="Landtausch3" ref="A82:F99" totalsRowShown="0" headerRowDxfId="403" dataDxfId="401" headerRowBorderDxfId="402" tableBorderDxfId="400" dataCellStyle="Standard_Tab Jahresbericht ILE 2006">
  <autoFilter ref="A82:F99">
    <filterColumn colId="0" hiddenButton="1"/>
    <filterColumn colId="1" hiddenButton="1"/>
    <filterColumn colId="2" hiddenButton="1"/>
    <filterColumn colId="3" hiddenButton="1"/>
    <filterColumn colId="4" hiddenButton="1"/>
    <filterColumn colId="5" hiddenButton="1"/>
  </autoFilter>
  <tableColumns count="6">
    <tableColumn id="1" name="Land" dataDxfId="399"/>
    <tableColumn id="2" name="Anzahl durchgeführter Verfahren" dataDxfId="398" dataCellStyle="Standard_Tab Jahresbericht ILE 2006"/>
    <tableColumn id="3" name="ha durchgeführter Verfahren" dataDxfId="397" dataCellStyle="Standard_Tab Jahresbericht ILE 2006"/>
    <tableColumn id="4" name="Tauschpartner" dataDxfId="396" dataCellStyle="Standard_Tab Jahresbericht ILE 2006"/>
    <tableColumn id="5" name="Anzahl getauschter Besitzstücke (im Berichtsjahr)" dataDxfId="395" dataCellStyle="Standard_Tab Jahresbericht ILE 2006"/>
    <tableColumn id="6" name="ha getauschter Besitzstücke (im Berichtsjahr)" dataDxfId="394" dataCellStyle="Standard_Tab Jahresbericht ILE 2006"/>
  </tableColumns>
  <tableStyleInfo showFirstColumn="0" showLastColumn="0" showRowStripes="1" showColumnStripes="0"/>
</table>
</file>

<file path=xl/tables/table9.xml><?xml version="1.0" encoding="utf-8"?>
<table xmlns="http://schemas.openxmlformats.org/spreadsheetml/2006/main" id="28" name="Freiwilliger_Nutzungstausch" displayName="Freiwilliger_Nutzungstausch" ref="A3:E20" totalsRowShown="0" headerRowDxfId="393" dataDxfId="391" headerRowBorderDxfId="392" tableBorderDxfId="390">
  <autoFilter ref="A3:E20">
    <filterColumn colId="0" hiddenButton="1"/>
    <filterColumn colId="1" hiddenButton="1"/>
    <filterColumn colId="2" hiddenButton="1"/>
    <filterColumn colId="3" hiddenButton="1"/>
    <filterColumn colId="4" hiddenButton="1"/>
  </autoFilter>
  <tableColumns count="5">
    <tableColumn id="1" name="Land" dataDxfId="389"/>
    <tableColumn id="2" name="Durchgeführte Verfahren" dataDxfId="388"/>
    <tableColumn id="3" name="Tauschpartner" dataDxfId="387"/>
    <tableColumn id="4" name="Anzahl getauschter Besitzstücke" dataDxfId="386"/>
    <tableColumn id="5" name="ha getauschter Besitzstücke" dataDxfId="385"/>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9.bin"/><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50.bin"/><Relationship Id="rId1" Type="http://schemas.openxmlformats.org/officeDocument/2006/relationships/hyperlink" Target="https://www.bmel-statistik.de/fileadmin/daten/2010000-0000.xlsx" TargetMode="External"/></Relationships>
</file>

<file path=xl/worksheets/_rels/sheet53.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28.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2"/>
  <sheetViews>
    <sheetView showGridLines="0" tabSelected="1" zoomScaleNormal="100" zoomScaleSheetLayoutView="40" zoomScalePageLayoutView="25" workbookViewId="0"/>
  </sheetViews>
  <sheetFormatPr baseColWidth="10" defaultRowHeight="16.5"/>
  <cols>
    <col min="1" max="1" width="149.7109375" style="39" customWidth="1"/>
    <col min="2" max="16384" width="11.42578125" style="39"/>
  </cols>
  <sheetData>
    <row r="1" spans="1:3" ht="298.5" customHeight="1">
      <c r="A1" s="40" t="s">
        <v>8</v>
      </c>
    </row>
    <row r="2" spans="1:3" ht="230.25" customHeight="1">
      <c r="A2" s="59" t="s">
        <v>274</v>
      </c>
    </row>
    <row r="3" spans="1:3" ht="297" customHeight="1">
      <c r="A3" s="41" t="s">
        <v>275</v>
      </c>
    </row>
    <row r="4" spans="1:3" ht="72" customHeight="1">
      <c r="A4" s="60"/>
    </row>
    <row r="5" spans="1:3" ht="21" customHeight="1">
      <c r="A5" s="61" t="s">
        <v>10</v>
      </c>
      <c r="C5" s="48"/>
    </row>
    <row r="6" spans="1:3">
      <c r="A6" s="42" t="s">
        <v>11</v>
      </c>
      <c r="C6" s="43"/>
    </row>
    <row r="7" spans="1:3" ht="35.25" customHeight="1">
      <c r="A7" s="44" t="s">
        <v>40</v>
      </c>
      <c r="C7" s="45"/>
    </row>
    <row r="8" spans="1:3">
      <c r="A8" s="46" t="s">
        <v>12</v>
      </c>
      <c r="C8" s="45"/>
    </row>
    <row r="9" spans="1:3">
      <c r="A9" s="47" t="s">
        <v>13</v>
      </c>
      <c r="C9" s="45"/>
    </row>
    <row r="10" spans="1:3">
      <c r="A10" s="46" t="s">
        <v>1868</v>
      </c>
      <c r="C10" s="45"/>
    </row>
    <row r="11" spans="1:3" ht="35.25" customHeight="1">
      <c r="A11" s="44" t="s">
        <v>14</v>
      </c>
      <c r="C11" s="45"/>
    </row>
    <row r="12" spans="1:3">
      <c r="A12" s="46" t="s">
        <v>15</v>
      </c>
      <c r="C12" s="45"/>
    </row>
    <row r="13" spans="1:3">
      <c r="A13" s="46" t="s">
        <v>16</v>
      </c>
      <c r="C13" s="43"/>
    </row>
    <row r="14" spans="1:3">
      <c r="A14" s="46" t="s">
        <v>17</v>
      </c>
      <c r="C14" s="45"/>
    </row>
    <row r="15" spans="1:3">
      <c r="A15" s="46" t="s">
        <v>18</v>
      </c>
      <c r="C15" s="45"/>
    </row>
    <row r="16" spans="1:3" ht="35.25" customHeight="1">
      <c r="A16" s="44" t="s">
        <v>19</v>
      </c>
      <c r="C16" s="45"/>
    </row>
    <row r="17" spans="1:3">
      <c r="A17" s="46" t="s">
        <v>15</v>
      </c>
      <c r="C17" s="45"/>
    </row>
    <row r="18" spans="1:3">
      <c r="A18" s="46" t="s">
        <v>41</v>
      </c>
      <c r="C18" s="45"/>
    </row>
    <row r="19" spans="1:3">
      <c r="A19" s="47" t="s">
        <v>20</v>
      </c>
      <c r="C19" s="45"/>
    </row>
    <row r="20" spans="1:3" ht="35.25" customHeight="1">
      <c r="A20" s="44" t="s">
        <v>21</v>
      </c>
      <c r="C20" s="45"/>
    </row>
    <row r="21" spans="1:3">
      <c r="A21" s="46" t="s">
        <v>15</v>
      </c>
      <c r="C21" s="45"/>
    </row>
    <row r="22" spans="1:3">
      <c r="A22" s="46" t="s">
        <v>42</v>
      </c>
      <c r="C22" s="45"/>
    </row>
    <row r="23" spans="1:3" ht="35.25" customHeight="1">
      <c r="A23" s="44" t="s">
        <v>22</v>
      </c>
      <c r="C23" s="45"/>
    </row>
    <row r="24" spans="1:3">
      <c r="A24" s="46" t="s">
        <v>23</v>
      </c>
      <c r="C24" s="43"/>
    </row>
    <row r="25" spans="1:3">
      <c r="A25" s="46" t="s">
        <v>42</v>
      </c>
      <c r="C25" s="43"/>
    </row>
    <row r="26" spans="1:3" ht="35.25" customHeight="1">
      <c r="A26" s="44" t="s">
        <v>24</v>
      </c>
      <c r="C26" s="45"/>
    </row>
    <row r="27" spans="1:3">
      <c r="A27" s="46" t="s">
        <v>23</v>
      </c>
      <c r="C27" s="45"/>
    </row>
    <row r="28" spans="1:3">
      <c r="A28" s="46" t="s">
        <v>42</v>
      </c>
    </row>
    <row r="29" spans="1:3" ht="35.25" customHeight="1">
      <c r="A29" s="44" t="s">
        <v>25</v>
      </c>
      <c r="C29" s="45"/>
    </row>
    <row r="30" spans="1:3">
      <c r="A30" s="46" t="s">
        <v>15</v>
      </c>
    </row>
    <row r="31" spans="1:3">
      <c r="A31" s="46" t="s">
        <v>42</v>
      </c>
    </row>
    <row r="32" spans="1:3" ht="35.25" customHeight="1">
      <c r="A32" s="44" t="s">
        <v>26</v>
      </c>
      <c r="C32" s="45"/>
    </row>
    <row r="33" spans="1:3">
      <c r="A33" s="46" t="s">
        <v>27</v>
      </c>
    </row>
    <row r="34" spans="1:3">
      <c r="A34" s="46" t="s">
        <v>42</v>
      </c>
    </row>
    <row r="35" spans="1:3" ht="35.25" customHeight="1">
      <c r="A35" s="44" t="s">
        <v>28</v>
      </c>
      <c r="C35" s="45"/>
    </row>
    <row r="36" spans="1:3">
      <c r="A36" s="46" t="s">
        <v>23</v>
      </c>
    </row>
    <row r="37" spans="1:3">
      <c r="A37" s="46" t="s">
        <v>43</v>
      </c>
    </row>
    <row r="38" spans="1:3">
      <c r="A38" s="62" t="s">
        <v>20</v>
      </c>
    </row>
    <row r="39" spans="1:3" ht="72" customHeight="1">
      <c r="A39" s="60"/>
    </row>
    <row r="40" spans="1:3" ht="18">
      <c r="A40" s="63" t="s">
        <v>29</v>
      </c>
    </row>
    <row r="41" spans="1:3" ht="17.25">
      <c r="A41" s="64" t="s">
        <v>44</v>
      </c>
    </row>
    <row r="42" spans="1:3" ht="17.25">
      <c r="A42" s="64" t="s">
        <v>37</v>
      </c>
    </row>
    <row r="43" spans="1:3" ht="17.25">
      <c r="A43" s="64" t="s">
        <v>30</v>
      </c>
    </row>
    <row r="44" spans="1:3" ht="17.25">
      <c r="A44" s="64" t="s">
        <v>31</v>
      </c>
    </row>
    <row r="45" spans="1:3" ht="17.25">
      <c r="A45" s="64" t="s">
        <v>31</v>
      </c>
    </row>
    <row r="46" spans="1:3" ht="17.25">
      <c r="A46" s="64" t="s">
        <v>32</v>
      </c>
    </row>
    <row r="47" spans="1:3" ht="17.25">
      <c r="A47" s="64" t="s">
        <v>33</v>
      </c>
    </row>
    <row r="48" spans="1:3" ht="17.25">
      <c r="A48" s="64" t="s">
        <v>38</v>
      </c>
    </row>
    <row r="49" spans="1:1" ht="17.25">
      <c r="A49" s="64" t="s">
        <v>39</v>
      </c>
    </row>
    <row r="50" spans="1:1" ht="17.25">
      <c r="A50" s="64" t="s">
        <v>34</v>
      </c>
    </row>
    <row r="51" spans="1:1" ht="17.25">
      <c r="A51" s="64" t="s">
        <v>36</v>
      </c>
    </row>
    <row r="52" spans="1:1" ht="17.25">
      <c r="A52" s="64" t="s">
        <v>35</v>
      </c>
    </row>
    <row r="53" spans="1:1" ht="17.25">
      <c r="A53" s="65" t="s">
        <v>45</v>
      </c>
    </row>
    <row r="54" spans="1:1" ht="17.25">
      <c r="A54" s="65" t="s">
        <v>46</v>
      </c>
    </row>
    <row r="55" spans="1:1" ht="17.25">
      <c r="A55" s="65" t="s">
        <v>47</v>
      </c>
    </row>
    <row r="56" spans="1:1" ht="17.25">
      <c r="A56" s="65" t="s">
        <v>276</v>
      </c>
    </row>
    <row r="57" spans="1:1" ht="17.25">
      <c r="A57" s="65" t="s">
        <v>48</v>
      </c>
    </row>
    <row r="58" spans="1:1" ht="17.25">
      <c r="A58" s="65" t="s">
        <v>49</v>
      </c>
    </row>
    <row r="59" spans="1:1" ht="17.25">
      <c r="A59" s="65" t="s">
        <v>50</v>
      </c>
    </row>
    <row r="60" spans="1:1" ht="17.25">
      <c r="A60" s="65" t="s">
        <v>51</v>
      </c>
    </row>
    <row r="61" spans="1:1" ht="17.25">
      <c r="A61" s="65" t="s">
        <v>52</v>
      </c>
    </row>
    <row r="62" spans="1:1" ht="17.25">
      <c r="A62" s="65" t="s">
        <v>53</v>
      </c>
    </row>
    <row r="63" spans="1:1" ht="17.25">
      <c r="A63" s="65" t="s">
        <v>54</v>
      </c>
    </row>
    <row r="64" spans="1:1" ht="17.25">
      <c r="A64" s="65" t="s">
        <v>55</v>
      </c>
    </row>
    <row r="65" spans="1:1" ht="17.25">
      <c r="A65" s="65" t="s">
        <v>277</v>
      </c>
    </row>
    <row r="66" spans="1:1" ht="17.25">
      <c r="A66" s="65" t="s">
        <v>56</v>
      </c>
    </row>
    <row r="67" spans="1:1" ht="17.25">
      <c r="A67" s="65" t="s">
        <v>57</v>
      </c>
    </row>
    <row r="68" spans="1:1" ht="17.25">
      <c r="A68" s="65" t="s">
        <v>58</v>
      </c>
    </row>
    <row r="69" spans="1:1" ht="17.25">
      <c r="A69" s="65" t="s">
        <v>59</v>
      </c>
    </row>
    <row r="70" spans="1:1" ht="17.25">
      <c r="A70" s="65" t="s">
        <v>60</v>
      </c>
    </row>
    <row r="71" spans="1:1" ht="17.25">
      <c r="A71" s="65" t="s">
        <v>61</v>
      </c>
    </row>
    <row r="72" spans="1:1" ht="17.25">
      <c r="A72" s="65" t="s">
        <v>62</v>
      </c>
    </row>
    <row r="73" spans="1:1" ht="17.25">
      <c r="A73" s="65" t="s">
        <v>63</v>
      </c>
    </row>
    <row r="74" spans="1:1" ht="17.25">
      <c r="A74" s="65" t="s">
        <v>64</v>
      </c>
    </row>
    <row r="75" spans="1:1" ht="17.25">
      <c r="A75" s="65" t="s">
        <v>65</v>
      </c>
    </row>
    <row r="76" spans="1:1" ht="17.25">
      <c r="A76" s="65" t="s">
        <v>66</v>
      </c>
    </row>
    <row r="77" spans="1:1" ht="17.25">
      <c r="A77" s="65" t="s">
        <v>67</v>
      </c>
    </row>
    <row r="78" spans="1:1" ht="17.25">
      <c r="A78" s="65" t="s">
        <v>68</v>
      </c>
    </row>
    <row r="79" spans="1:1" ht="17.25">
      <c r="A79" s="65" t="s">
        <v>278</v>
      </c>
    </row>
    <row r="80" spans="1:1" ht="17.25">
      <c r="A80" s="65" t="s">
        <v>69</v>
      </c>
    </row>
    <row r="81" spans="1:1" ht="17.25">
      <c r="A81" s="65" t="s">
        <v>70</v>
      </c>
    </row>
    <row r="82" spans="1:1" ht="17.25">
      <c r="A82" s="65" t="s">
        <v>71</v>
      </c>
    </row>
    <row r="83" spans="1:1" ht="17.25">
      <c r="A83" s="65" t="s">
        <v>72</v>
      </c>
    </row>
    <row r="84" spans="1:1" ht="17.25">
      <c r="A84" s="65" t="s">
        <v>73</v>
      </c>
    </row>
    <row r="85" spans="1:1" ht="17.25">
      <c r="A85" s="65" t="s">
        <v>74</v>
      </c>
    </row>
    <row r="86" spans="1:1" ht="17.25">
      <c r="A86" s="65" t="s">
        <v>75</v>
      </c>
    </row>
    <row r="87" spans="1:1" ht="17.25">
      <c r="A87" s="65" t="s">
        <v>76</v>
      </c>
    </row>
    <row r="88" spans="1:1" ht="17.25">
      <c r="A88" s="65" t="s">
        <v>77</v>
      </c>
    </row>
    <row r="89" spans="1:1" ht="17.25">
      <c r="A89" s="65" t="s">
        <v>78</v>
      </c>
    </row>
    <row r="90" spans="1:1" ht="17.25">
      <c r="A90" s="65" t="s">
        <v>79</v>
      </c>
    </row>
    <row r="91" spans="1:1" ht="17.25">
      <c r="A91" s="65" t="s">
        <v>80</v>
      </c>
    </row>
    <row r="92" spans="1:1" ht="17.25">
      <c r="A92" s="65" t="s">
        <v>81</v>
      </c>
    </row>
    <row r="93" spans="1:1" ht="17.25">
      <c r="A93" s="65" t="s">
        <v>82</v>
      </c>
    </row>
    <row r="94" spans="1:1" ht="17.25">
      <c r="A94" s="65" t="s">
        <v>83</v>
      </c>
    </row>
    <row r="95" spans="1:1" ht="29.25" customHeight="1">
      <c r="A95" s="66" t="s">
        <v>84</v>
      </c>
    </row>
    <row r="96" spans="1:1" ht="17.25">
      <c r="A96" s="67" t="s">
        <v>88</v>
      </c>
    </row>
    <row r="97" spans="1:1" ht="17.25">
      <c r="A97" s="67" t="s">
        <v>87</v>
      </c>
    </row>
    <row r="98" spans="1:1" ht="17.25">
      <c r="A98" s="67" t="s">
        <v>86</v>
      </c>
    </row>
    <row r="99" spans="1:1" ht="17.25">
      <c r="A99" s="67" t="s">
        <v>271</v>
      </c>
    </row>
    <row r="100" spans="1:1" ht="17.25">
      <c r="A100" s="67" t="s">
        <v>272</v>
      </c>
    </row>
    <row r="101" spans="1:1" ht="53.25" customHeight="1">
      <c r="A101" s="68" t="s">
        <v>85</v>
      </c>
    </row>
    <row r="102" spans="1:1" ht="132">
      <c r="A102" s="69" t="s">
        <v>279</v>
      </c>
    </row>
  </sheetData>
  <hyperlinks>
    <hyperlink ref="A19" r:id="rId1"/>
    <hyperlink ref="A38" r:id="rId2"/>
    <hyperlink ref="A9" r:id="rId3" display="http://www.bmel-statistik.de/"/>
  </hyperlinks>
  <pageMargins left="0.7" right="0.7" top="0.78740157499999996" bottom="0.78740157499999996" header="0.3" footer="0.3"/>
  <pageSetup paperSize="9" scale="25"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I29"/>
  <sheetViews>
    <sheetView showGridLines="0" zoomScaleNormal="100" workbookViewId="0"/>
  </sheetViews>
  <sheetFormatPr baseColWidth="10" defaultColWidth="10.5703125" defaultRowHeight="14.25"/>
  <cols>
    <col min="1" max="1" width="6.5703125" style="1897" customWidth="1"/>
    <col min="2" max="2" width="22.140625" style="1897" customWidth="1"/>
    <col min="3" max="3" width="25.140625" style="1897" customWidth="1"/>
    <col min="4" max="4" width="23.7109375" style="1897" customWidth="1"/>
    <col min="5" max="5" width="25.5703125" style="1897" customWidth="1"/>
    <col min="6" max="6" width="25.85546875" style="1897" customWidth="1"/>
    <col min="7" max="7" width="24" style="1897" customWidth="1"/>
    <col min="8" max="8" width="19.5703125" style="1897" customWidth="1"/>
    <col min="9" max="16384" width="10.5703125" style="1897"/>
  </cols>
  <sheetData>
    <row r="1" spans="1:8" ht="20.25" customHeight="1">
      <c r="A1" s="1895" t="s">
        <v>2083</v>
      </c>
      <c r="B1" s="1896"/>
      <c r="C1" s="1896"/>
      <c r="D1" s="1896"/>
      <c r="E1" s="1896"/>
      <c r="F1" s="1896"/>
      <c r="G1" s="1896"/>
      <c r="H1" s="1896"/>
    </row>
    <row r="2" spans="1:8" ht="15.6" customHeight="1">
      <c r="A2" s="1898" t="s">
        <v>2084</v>
      </c>
      <c r="B2" s="1899"/>
      <c r="C2" s="1899"/>
      <c r="D2" s="1899"/>
      <c r="E2" s="1900"/>
      <c r="F2" s="1899"/>
      <c r="G2" s="1899"/>
      <c r="H2" s="1899"/>
    </row>
    <row r="3" spans="1:8" s="1902" customFormat="1" ht="66" customHeight="1">
      <c r="A3" s="1958" t="s">
        <v>222</v>
      </c>
      <c r="B3" s="1957" t="s">
        <v>2052</v>
      </c>
      <c r="C3" s="1957" t="s">
        <v>2085</v>
      </c>
      <c r="D3" s="1957" t="s">
        <v>2086</v>
      </c>
      <c r="E3" s="1957" t="s">
        <v>2055</v>
      </c>
      <c r="F3" s="1957" t="s">
        <v>2087</v>
      </c>
      <c r="G3" s="1957" t="s">
        <v>2088</v>
      </c>
      <c r="H3" s="1901" t="s">
        <v>2089</v>
      </c>
    </row>
    <row r="4" spans="1:8" s="1906" customFormat="1" ht="16.5" customHeight="1">
      <c r="A4" s="1903" t="s">
        <v>2059</v>
      </c>
      <c r="B4" s="1904">
        <v>11</v>
      </c>
      <c r="C4" s="1904" t="s">
        <v>109</v>
      </c>
      <c r="D4" s="1904">
        <v>11</v>
      </c>
      <c r="E4" s="1905">
        <v>3</v>
      </c>
      <c r="F4" s="1904" t="s">
        <v>109</v>
      </c>
      <c r="G4" s="1904">
        <v>3</v>
      </c>
      <c r="H4" s="1905" t="s">
        <v>109</v>
      </c>
    </row>
    <row r="5" spans="1:8" s="1906" customFormat="1" ht="16.5" customHeight="1">
      <c r="A5" s="1907" t="s">
        <v>2060</v>
      </c>
      <c r="B5" s="1904">
        <v>1197</v>
      </c>
      <c r="C5" s="1904" t="s">
        <v>109</v>
      </c>
      <c r="D5" s="1904">
        <v>1197</v>
      </c>
      <c r="E5" s="1908">
        <v>778</v>
      </c>
      <c r="F5" s="1909" t="s">
        <v>109</v>
      </c>
      <c r="G5" s="1904">
        <v>778</v>
      </c>
      <c r="H5" s="1908">
        <v>131</v>
      </c>
    </row>
    <row r="6" spans="1:8" s="1906" customFormat="1" ht="16.5" customHeight="1">
      <c r="A6" s="1907" t="s">
        <v>2061</v>
      </c>
      <c r="B6" s="1904" t="s">
        <v>109</v>
      </c>
      <c r="C6" s="1904" t="s">
        <v>109</v>
      </c>
      <c r="D6" s="1904" t="s">
        <v>109</v>
      </c>
      <c r="E6" s="1908" t="s">
        <v>109</v>
      </c>
      <c r="F6" s="1904" t="s">
        <v>109</v>
      </c>
      <c r="G6" s="1904" t="s">
        <v>109</v>
      </c>
      <c r="H6" s="1908" t="s">
        <v>109</v>
      </c>
    </row>
    <row r="7" spans="1:8" s="1906" customFormat="1" ht="16.5" customHeight="1">
      <c r="A7" s="1907" t="s">
        <v>2062</v>
      </c>
      <c r="B7" s="1904" t="s">
        <v>109</v>
      </c>
      <c r="C7" s="1904" t="s">
        <v>109</v>
      </c>
      <c r="D7" s="1904" t="s">
        <v>109</v>
      </c>
      <c r="E7" s="1908" t="s">
        <v>109</v>
      </c>
      <c r="F7" s="1904" t="s">
        <v>109</v>
      </c>
      <c r="G7" s="1904" t="s">
        <v>109</v>
      </c>
      <c r="H7" s="1908" t="s">
        <v>109</v>
      </c>
    </row>
    <row r="8" spans="1:8" s="1906" customFormat="1" ht="16.5" customHeight="1">
      <c r="A8" s="1910" t="s">
        <v>2063</v>
      </c>
      <c r="B8" s="1904" t="s">
        <v>109</v>
      </c>
      <c r="C8" s="1904" t="s">
        <v>109</v>
      </c>
      <c r="D8" s="1904" t="s">
        <v>109</v>
      </c>
      <c r="E8" s="1908" t="s">
        <v>109</v>
      </c>
      <c r="F8" s="1904" t="s">
        <v>109</v>
      </c>
      <c r="G8" s="1904" t="s">
        <v>109</v>
      </c>
      <c r="H8" s="1908" t="s">
        <v>109</v>
      </c>
    </row>
    <row r="9" spans="1:8" s="1906" customFormat="1" ht="16.5" customHeight="1">
      <c r="A9" s="1907" t="s">
        <v>2064</v>
      </c>
      <c r="B9" s="1904" t="s">
        <v>109</v>
      </c>
      <c r="C9" s="1904" t="s">
        <v>109</v>
      </c>
      <c r="D9" s="1904" t="s">
        <v>109</v>
      </c>
      <c r="E9" s="1908" t="s">
        <v>109</v>
      </c>
      <c r="F9" s="1904" t="s">
        <v>109</v>
      </c>
      <c r="G9" s="1904" t="s">
        <v>109</v>
      </c>
      <c r="H9" s="1908" t="s">
        <v>109</v>
      </c>
    </row>
    <row r="10" spans="1:8" s="1906" customFormat="1" ht="16.5" customHeight="1">
      <c r="A10" s="1907" t="s">
        <v>2065</v>
      </c>
      <c r="B10" s="1904">
        <v>1</v>
      </c>
      <c r="C10" s="1904">
        <v>1</v>
      </c>
      <c r="D10" s="1904" t="s">
        <v>109</v>
      </c>
      <c r="E10" s="1908" t="s">
        <v>109</v>
      </c>
      <c r="F10" s="1904" t="s">
        <v>109</v>
      </c>
      <c r="G10" s="1904" t="s">
        <v>109</v>
      </c>
      <c r="H10" s="1908" t="s">
        <v>109</v>
      </c>
    </row>
    <row r="11" spans="1:8" s="1906" customFormat="1" ht="16.5" customHeight="1">
      <c r="A11" s="1907" t="s">
        <v>2066</v>
      </c>
      <c r="B11" s="1904">
        <v>30</v>
      </c>
      <c r="C11" s="1904">
        <v>14</v>
      </c>
      <c r="D11" s="1904">
        <v>3</v>
      </c>
      <c r="E11" s="1908">
        <v>4</v>
      </c>
      <c r="F11" s="1904">
        <v>4</v>
      </c>
      <c r="G11" s="1904" t="s">
        <v>109</v>
      </c>
      <c r="H11" s="1908">
        <v>2</v>
      </c>
    </row>
    <row r="12" spans="1:8" s="1906" customFormat="1" ht="16.5" customHeight="1">
      <c r="A12" s="1910" t="s">
        <v>2067</v>
      </c>
      <c r="B12" s="1904" t="s">
        <v>109</v>
      </c>
      <c r="C12" s="1904" t="s">
        <v>109</v>
      </c>
      <c r="D12" s="1904" t="s">
        <v>109</v>
      </c>
      <c r="E12" s="1908" t="s">
        <v>109</v>
      </c>
      <c r="F12" s="1904" t="s">
        <v>109</v>
      </c>
      <c r="G12" s="1904" t="s">
        <v>109</v>
      </c>
      <c r="H12" s="1908" t="s">
        <v>109</v>
      </c>
    </row>
    <row r="13" spans="1:8" s="1911" customFormat="1" ht="16.5" customHeight="1">
      <c r="A13" s="1910" t="s">
        <v>2068</v>
      </c>
      <c r="B13" s="1904" t="s">
        <v>109</v>
      </c>
      <c r="C13" s="1904" t="s">
        <v>109</v>
      </c>
      <c r="D13" s="1904" t="s">
        <v>109</v>
      </c>
      <c r="E13" s="1908" t="s">
        <v>109</v>
      </c>
      <c r="F13" s="1904" t="s">
        <v>109</v>
      </c>
      <c r="G13" s="1904" t="s">
        <v>109</v>
      </c>
      <c r="H13" s="1908" t="s">
        <v>109</v>
      </c>
    </row>
    <row r="14" spans="1:8" s="1906" customFormat="1" ht="16.5" customHeight="1">
      <c r="A14" s="1907" t="s">
        <v>2069</v>
      </c>
      <c r="B14" s="1904" t="s">
        <v>109</v>
      </c>
      <c r="C14" s="1904" t="s">
        <v>109</v>
      </c>
      <c r="D14" s="1904" t="s">
        <v>109</v>
      </c>
      <c r="E14" s="1908" t="s">
        <v>109</v>
      </c>
      <c r="F14" s="1904" t="s">
        <v>109</v>
      </c>
      <c r="G14" s="1904" t="s">
        <v>109</v>
      </c>
      <c r="H14" s="1908" t="s">
        <v>109</v>
      </c>
    </row>
    <row r="15" spans="1:8" s="1906" customFormat="1" ht="16.5" customHeight="1">
      <c r="A15" s="1910" t="s">
        <v>2070</v>
      </c>
      <c r="B15" s="1904" t="s">
        <v>109</v>
      </c>
      <c r="C15" s="1904" t="s">
        <v>109</v>
      </c>
      <c r="D15" s="1904" t="s">
        <v>109</v>
      </c>
      <c r="E15" s="1908" t="s">
        <v>109</v>
      </c>
      <c r="F15" s="1904" t="s">
        <v>109</v>
      </c>
      <c r="G15" s="1904" t="s">
        <v>109</v>
      </c>
      <c r="H15" s="1908" t="s">
        <v>109</v>
      </c>
    </row>
    <row r="16" spans="1:8" s="1906" customFormat="1" ht="16.5" customHeight="1">
      <c r="A16" s="1907" t="s">
        <v>2071</v>
      </c>
      <c r="B16" s="1904">
        <v>4</v>
      </c>
      <c r="C16" s="1904" t="s">
        <v>109</v>
      </c>
      <c r="D16" s="1904">
        <v>4</v>
      </c>
      <c r="E16" s="1908">
        <v>4</v>
      </c>
      <c r="F16" s="1904" t="s">
        <v>109</v>
      </c>
      <c r="G16" s="1904">
        <v>4</v>
      </c>
      <c r="H16" s="1912" t="s">
        <v>109</v>
      </c>
    </row>
    <row r="17" spans="1:9" s="1906" customFormat="1" ht="16.5" customHeight="1">
      <c r="A17" s="1907" t="s">
        <v>2072</v>
      </c>
      <c r="B17" s="1904" t="s">
        <v>109</v>
      </c>
      <c r="C17" s="1904" t="s">
        <v>109</v>
      </c>
      <c r="D17" s="1904" t="s">
        <v>109</v>
      </c>
      <c r="E17" s="1908" t="s">
        <v>109</v>
      </c>
      <c r="F17" s="1904" t="s">
        <v>109</v>
      </c>
      <c r="G17" s="1904" t="s">
        <v>109</v>
      </c>
      <c r="H17" s="1908" t="s">
        <v>109</v>
      </c>
    </row>
    <row r="18" spans="1:9" s="1906" customFormat="1" ht="16.5" customHeight="1">
      <c r="A18" s="1907" t="s">
        <v>2073</v>
      </c>
      <c r="B18" s="1904" t="s">
        <v>109</v>
      </c>
      <c r="C18" s="1904" t="s">
        <v>109</v>
      </c>
      <c r="D18" s="1904" t="s">
        <v>109</v>
      </c>
      <c r="E18" s="1908" t="s">
        <v>109</v>
      </c>
      <c r="F18" s="1904" t="s">
        <v>109</v>
      </c>
      <c r="G18" s="1904" t="s">
        <v>109</v>
      </c>
      <c r="H18" s="1908" t="s">
        <v>109</v>
      </c>
    </row>
    <row r="19" spans="1:9" s="1906" customFormat="1" ht="16.5" customHeight="1">
      <c r="A19" s="1907" t="s">
        <v>2074</v>
      </c>
      <c r="B19" s="1904" t="s">
        <v>109</v>
      </c>
      <c r="C19" s="1904" t="s">
        <v>109</v>
      </c>
      <c r="D19" s="1904" t="s">
        <v>109</v>
      </c>
      <c r="E19" s="1908" t="s">
        <v>109</v>
      </c>
      <c r="F19" s="1904" t="s">
        <v>109</v>
      </c>
      <c r="G19" s="1904" t="s">
        <v>109</v>
      </c>
      <c r="H19" s="1908" t="s">
        <v>109</v>
      </c>
    </row>
    <row r="20" spans="1:9" s="1906" customFormat="1" ht="16.5" customHeight="1">
      <c r="A20" s="1913" t="s">
        <v>2081</v>
      </c>
      <c r="B20" s="1914">
        <v>1243</v>
      </c>
      <c r="C20" s="1909">
        <v>15</v>
      </c>
      <c r="D20" s="1909">
        <v>1215</v>
      </c>
      <c r="E20" s="1912">
        <v>789</v>
      </c>
      <c r="F20" s="1909">
        <v>4</v>
      </c>
      <c r="G20" s="1909">
        <v>785</v>
      </c>
      <c r="H20" s="1912">
        <v>133</v>
      </c>
    </row>
    <row r="21" spans="1:9" s="1919" customFormat="1" ht="16.5" customHeight="1">
      <c r="A21" s="1915" t="s">
        <v>2077</v>
      </c>
      <c r="B21" s="1916"/>
      <c r="C21" s="1916"/>
      <c r="D21" s="1916"/>
      <c r="E21" s="1916"/>
      <c r="F21" s="1916"/>
      <c r="G21" s="1917"/>
      <c r="H21" s="1918"/>
    </row>
    <row r="22" spans="1:9" s="1922" customFormat="1" ht="16.5" customHeight="1">
      <c r="A22" s="72" t="s">
        <v>9</v>
      </c>
      <c r="B22" s="1921"/>
      <c r="C22" s="1921"/>
      <c r="D22" s="1921"/>
      <c r="E22" s="1921"/>
      <c r="F22" s="1921"/>
      <c r="G22" s="1921"/>
      <c r="H22" s="1921"/>
    </row>
    <row r="23" spans="1:9" s="1906" customFormat="1" ht="16.5" customHeight="1">
      <c r="A23" s="1923"/>
      <c r="D23" s="1923"/>
      <c r="F23" s="1923"/>
      <c r="I23" s="1924"/>
    </row>
    <row r="24" spans="1:9" ht="16.5" customHeight="1">
      <c r="B24" s="1925"/>
      <c r="C24" s="1925"/>
      <c r="D24" s="1925"/>
      <c r="E24" s="1925"/>
      <c r="F24" s="1925"/>
      <c r="G24" s="1925"/>
      <c r="H24" s="1925"/>
    </row>
    <row r="25" spans="1:9">
      <c r="D25" s="1926"/>
    </row>
    <row r="26" spans="1:9">
      <c r="C26" s="1927"/>
    </row>
    <row r="29" spans="1:9">
      <c r="D29" s="1926"/>
    </row>
  </sheetData>
  <hyperlinks>
    <hyperlink ref="A22"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G26"/>
  <sheetViews>
    <sheetView showGridLines="0" zoomScaleNormal="100" workbookViewId="0"/>
  </sheetViews>
  <sheetFormatPr baseColWidth="10" defaultColWidth="11.42578125" defaultRowHeight="12.75"/>
  <cols>
    <col min="1" max="1" width="9.28515625" style="1959" customWidth="1"/>
    <col min="2" max="4" width="21.5703125" style="1959" customWidth="1"/>
    <col min="5" max="16384" width="11.42578125" style="1959"/>
  </cols>
  <sheetData>
    <row r="1" spans="1:7" ht="28.5" customHeight="1">
      <c r="A1" s="1895" t="s">
        <v>2105</v>
      </c>
      <c r="B1" s="1896"/>
      <c r="C1" s="1896"/>
      <c r="D1" s="1896"/>
      <c r="F1" s="1960"/>
      <c r="G1" s="1960"/>
    </row>
    <row r="2" spans="1:7" ht="17.25">
      <c r="A2" s="1898" t="s">
        <v>2106</v>
      </c>
      <c r="B2" s="1961"/>
      <c r="C2" s="1961"/>
      <c r="D2" s="1961"/>
      <c r="F2" s="1960"/>
    </row>
    <row r="3" spans="1:7" ht="48.75" customHeight="1">
      <c r="A3" s="1962" t="s">
        <v>2107</v>
      </c>
      <c r="B3" s="1974" t="s">
        <v>2108</v>
      </c>
      <c r="C3" s="1974" t="s">
        <v>2109</v>
      </c>
      <c r="D3" s="1975" t="s">
        <v>2110</v>
      </c>
      <c r="E3" s="1960"/>
      <c r="F3" s="1960"/>
      <c r="G3" s="1960"/>
    </row>
    <row r="4" spans="1:7" ht="16.5" customHeight="1">
      <c r="A4" s="1963"/>
      <c r="B4" s="1964" t="s">
        <v>2111</v>
      </c>
      <c r="C4" s="1964" t="s">
        <v>2111</v>
      </c>
      <c r="D4" s="1965" t="s">
        <v>253</v>
      </c>
    </row>
    <row r="5" spans="1:7" ht="16.5" customHeight="1">
      <c r="A5" s="1910" t="s">
        <v>2059</v>
      </c>
      <c r="B5" s="1966" t="s">
        <v>312</v>
      </c>
      <c r="C5" s="1966" t="s">
        <v>312</v>
      </c>
      <c r="D5" s="1966" t="s">
        <v>312</v>
      </c>
      <c r="F5" s="1960"/>
    </row>
    <row r="6" spans="1:7" ht="16.5" customHeight="1">
      <c r="A6" s="1907" t="s">
        <v>2060</v>
      </c>
      <c r="B6" s="1966">
        <v>7.1</v>
      </c>
      <c r="C6" s="1966">
        <v>6.3</v>
      </c>
      <c r="D6" s="1967" t="s">
        <v>114</v>
      </c>
    </row>
    <row r="7" spans="1:7" ht="16.5" customHeight="1">
      <c r="A7" s="1907" t="s">
        <v>2061</v>
      </c>
      <c r="B7" s="1966" t="s">
        <v>312</v>
      </c>
      <c r="C7" s="1966" t="s">
        <v>312</v>
      </c>
      <c r="D7" s="1966" t="s">
        <v>312</v>
      </c>
    </row>
    <row r="8" spans="1:7" ht="16.5" customHeight="1">
      <c r="A8" s="1907" t="s">
        <v>2062</v>
      </c>
      <c r="B8" s="1966">
        <v>23.4</v>
      </c>
      <c r="C8" s="1966" t="s">
        <v>312</v>
      </c>
      <c r="D8" s="1967">
        <v>13</v>
      </c>
    </row>
    <row r="9" spans="1:7" ht="16.5" customHeight="1">
      <c r="A9" s="1910" t="s">
        <v>2063</v>
      </c>
      <c r="B9" s="1966" t="s">
        <v>312</v>
      </c>
      <c r="C9" s="1966" t="s">
        <v>312</v>
      </c>
      <c r="D9" s="1966" t="s">
        <v>312</v>
      </c>
    </row>
    <row r="10" spans="1:7" ht="16.5" customHeight="1">
      <c r="A10" s="1907" t="s">
        <v>2064</v>
      </c>
      <c r="B10" s="1966" t="s">
        <v>312</v>
      </c>
      <c r="C10" s="1966" t="s">
        <v>312</v>
      </c>
      <c r="D10" s="1966" t="s">
        <v>312</v>
      </c>
    </row>
    <row r="11" spans="1:7" ht="16.5" customHeight="1">
      <c r="A11" s="1907" t="s">
        <v>2065</v>
      </c>
      <c r="B11" s="1966">
        <v>20.3</v>
      </c>
      <c r="C11" s="1966" t="s">
        <v>312</v>
      </c>
      <c r="D11" s="1967">
        <v>27</v>
      </c>
    </row>
    <row r="12" spans="1:7" ht="16.5" customHeight="1">
      <c r="A12" s="1907" t="s">
        <v>2066</v>
      </c>
      <c r="B12" s="1966">
        <v>8</v>
      </c>
      <c r="C12" s="1966" t="s">
        <v>312</v>
      </c>
      <c r="D12" s="1967">
        <v>1</v>
      </c>
    </row>
    <row r="13" spans="1:7" ht="16.5" customHeight="1">
      <c r="A13" s="1910" t="s">
        <v>2067</v>
      </c>
      <c r="B13" s="1966" t="s">
        <v>312</v>
      </c>
      <c r="C13" s="1966" t="s">
        <v>312</v>
      </c>
      <c r="D13" s="1967">
        <v>45</v>
      </c>
      <c r="E13" s="1960"/>
    </row>
    <row r="14" spans="1:7" ht="16.5" customHeight="1">
      <c r="A14" s="1910" t="s">
        <v>2068</v>
      </c>
      <c r="B14" s="1966">
        <v>24.8</v>
      </c>
      <c r="C14" s="1966" t="s">
        <v>312</v>
      </c>
      <c r="D14" s="1967">
        <v>14</v>
      </c>
    </row>
    <row r="15" spans="1:7" ht="16.5" customHeight="1">
      <c r="A15" s="1907" t="s">
        <v>2069</v>
      </c>
      <c r="B15" s="1966">
        <v>34</v>
      </c>
      <c r="C15" s="1966" t="s">
        <v>312</v>
      </c>
      <c r="D15" s="1967">
        <v>2</v>
      </c>
    </row>
    <row r="16" spans="1:7" ht="16.5" customHeight="1">
      <c r="A16" s="1910" t="s">
        <v>2070</v>
      </c>
      <c r="B16" s="1966" t="s">
        <v>312</v>
      </c>
      <c r="C16" s="1966" t="s">
        <v>312</v>
      </c>
      <c r="D16" s="1967" t="s">
        <v>312</v>
      </c>
    </row>
    <row r="17" spans="1:4" ht="16.5" customHeight="1">
      <c r="A17" s="1907" t="s">
        <v>2071</v>
      </c>
      <c r="B17" s="1966" t="s">
        <v>312</v>
      </c>
      <c r="C17" s="1966" t="s">
        <v>312</v>
      </c>
      <c r="D17" s="1967">
        <v>20</v>
      </c>
    </row>
    <row r="18" spans="1:4" ht="16.5" customHeight="1">
      <c r="A18" s="1907" t="s">
        <v>2072</v>
      </c>
      <c r="B18" s="1967">
        <v>6.2</v>
      </c>
      <c r="C18" s="1966" t="s">
        <v>312</v>
      </c>
      <c r="D18" s="1966" t="s">
        <v>312</v>
      </c>
    </row>
    <row r="19" spans="1:4" ht="16.5" customHeight="1">
      <c r="A19" s="1907" t="s">
        <v>2073</v>
      </c>
      <c r="B19" s="1966" t="s">
        <v>312</v>
      </c>
      <c r="C19" s="1966" t="s">
        <v>312</v>
      </c>
      <c r="D19" s="1966" t="s">
        <v>312</v>
      </c>
    </row>
    <row r="20" spans="1:4" ht="16.5" customHeight="1">
      <c r="A20" s="1907" t="s">
        <v>2074</v>
      </c>
      <c r="B20" s="1966">
        <v>22.9</v>
      </c>
      <c r="C20" s="1966" t="s">
        <v>312</v>
      </c>
      <c r="D20" s="1967">
        <v>4</v>
      </c>
    </row>
    <row r="21" spans="1:4" ht="16.5" customHeight="1">
      <c r="A21" s="1913" t="s">
        <v>2081</v>
      </c>
      <c r="B21" s="1968">
        <v>146.69999999999999</v>
      </c>
      <c r="C21" s="1968">
        <v>6.3</v>
      </c>
      <c r="D21" s="1969">
        <v>126</v>
      </c>
    </row>
    <row r="22" spans="1:4" ht="16.5">
      <c r="A22" s="1920" t="s">
        <v>2077</v>
      </c>
      <c r="B22" s="1945"/>
      <c r="C22" s="1945"/>
      <c r="D22" s="1945"/>
    </row>
    <row r="23" spans="1:4" ht="16.5">
      <c r="A23" s="130" t="s">
        <v>9</v>
      </c>
      <c r="B23" s="1970"/>
      <c r="C23" s="1970"/>
      <c r="D23" s="1970"/>
    </row>
    <row r="24" spans="1:4">
      <c r="B24" s="1971"/>
      <c r="C24" s="1971"/>
      <c r="D24" s="1971"/>
    </row>
    <row r="25" spans="1:4">
      <c r="B25" s="1972"/>
      <c r="C25" s="1972"/>
      <c r="D25" s="1972"/>
    </row>
    <row r="26" spans="1:4">
      <c r="B26" s="1973"/>
      <c r="C26" s="1973"/>
      <c r="D26" s="1973"/>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F28"/>
  <sheetViews>
    <sheetView showGridLines="0" zoomScaleNormal="100" workbookViewId="0"/>
  </sheetViews>
  <sheetFormatPr baseColWidth="10" defaultColWidth="10.5703125" defaultRowHeight="14.25"/>
  <cols>
    <col min="1" max="1" width="13.85546875" style="1897" customWidth="1"/>
    <col min="2" max="2" width="18.85546875" style="1897" customWidth="1"/>
    <col min="3" max="3" width="21.5703125" style="1897" customWidth="1"/>
    <col min="4" max="4" width="26.85546875" style="1897" customWidth="1"/>
    <col min="5" max="5" width="20.85546875" style="1897" customWidth="1"/>
    <col min="6" max="16384" width="10.5703125" style="1897"/>
  </cols>
  <sheetData>
    <row r="1" spans="1:6" ht="26.25" customHeight="1">
      <c r="A1" s="1928" t="s">
        <v>2090</v>
      </c>
      <c r="B1" s="1896"/>
      <c r="C1" s="1896"/>
      <c r="D1" s="1896"/>
      <c r="E1" s="1896"/>
      <c r="F1" s="1929"/>
    </row>
    <row r="2" spans="1:6" ht="14.25" customHeight="1">
      <c r="A2" s="1899" t="s">
        <v>2091</v>
      </c>
      <c r="B2" s="1899"/>
      <c r="C2" s="1930"/>
      <c r="D2" s="1899"/>
      <c r="E2" s="1899"/>
      <c r="F2" s="1929"/>
    </row>
    <row r="3" spans="1:6" s="1902" customFormat="1" ht="135" customHeight="1">
      <c r="A3" s="1958" t="s">
        <v>222</v>
      </c>
      <c r="B3" s="1957" t="s">
        <v>2092</v>
      </c>
      <c r="C3" s="1957" t="s">
        <v>2093</v>
      </c>
      <c r="D3" s="1957" t="s">
        <v>2094</v>
      </c>
      <c r="E3" s="1950" t="s">
        <v>2095</v>
      </c>
      <c r="F3" s="1932"/>
    </row>
    <row r="4" spans="1:6" s="1906" customFormat="1" ht="16.5" customHeight="1">
      <c r="A4" s="1933" t="s">
        <v>2059</v>
      </c>
      <c r="B4" s="1934" t="s">
        <v>312</v>
      </c>
      <c r="C4" s="1934" t="s">
        <v>312</v>
      </c>
      <c r="D4" s="1934" t="s">
        <v>312</v>
      </c>
      <c r="E4" s="1935" t="s">
        <v>312</v>
      </c>
      <c r="F4" s="1936"/>
    </row>
    <row r="5" spans="1:6" s="1906" customFormat="1" ht="16.5" customHeight="1">
      <c r="A5" s="1931" t="s">
        <v>2060</v>
      </c>
      <c r="B5" s="1934">
        <v>548</v>
      </c>
      <c r="C5" s="1934">
        <v>905</v>
      </c>
      <c r="D5" s="1934">
        <v>37</v>
      </c>
      <c r="E5" s="1937" t="s">
        <v>114</v>
      </c>
      <c r="F5" s="1936"/>
    </row>
    <row r="6" spans="1:6" s="1906" customFormat="1" ht="16.5" customHeight="1">
      <c r="A6" s="1931" t="s">
        <v>2061</v>
      </c>
      <c r="B6" s="1934" t="s">
        <v>312</v>
      </c>
      <c r="C6" s="1934" t="s">
        <v>2080</v>
      </c>
      <c r="D6" s="1934" t="s">
        <v>312</v>
      </c>
      <c r="E6" s="1935" t="s">
        <v>312</v>
      </c>
      <c r="F6" s="1936"/>
    </row>
    <row r="7" spans="1:6" s="1906" customFormat="1" ht="16.5" customHeight="1">
      <c r="A7" s="1931" t="s">
        <v>2062</v>
      </c>
      <c r="B7" s="1934" t="s">
        <v>312</v>
      </c>
      <c r="C7" s="1934">
        <v>55</v>
      </c>
      <c r="D7" s="1934" t="s">
        <v>312</v>
      </c>
      <c r="E7" s="1935" t="s">
        <v>312</v>
      </c>
      <c r="F7" s="1936"/>
    </row>
    <row r="8" spans="1:6" s="1906" customFormat="1" ht="16.5" customHeight="1">
      <c r="A8" s="1933" t="s">
        <v>2063</v>
      </c>
      <c r="B8" s="1934" t="s">
        <v>312</v>
      </c>
      <c r="C8" s="1934" t="s">
        <v>312</v>
      </c>
      <c r="D8" s="1934" t="s">
        <v>312</v>
      </c>
      <c r="E8" s="1935" t="s">
        <v>312</v>
      </c>
      <c r="F8" s="1936"/>
    </row>
    <row r="9" spans="1:6" s="1906" customFormat="1" ht="16.5" customHeight="1">
      <c r="A9" s="1931" t="s">
        <v>2064</v>
      </c>
      <c r="B9" s="1934" t="s">
        <v>312</v>
      </c>
      <c r="C9" s="1934" t="s">
        <v>312</v>
      </c>
      <c r="D9" s="1934" t="s">
        <v>312</v>
      </c>
      <c r="E9" s="1935" t="s">
        <v>312</v>
      </c>
      <c r="F9" s="1936"/>
    </row>
    <row r="10" spans="1:6" s="1906" customFormat="1" ht="16.5" customHeight="1">
      <c r="A10" s="1931" t="s">
        <v>2065</v>
      </c>
      <c r="B10" s="1934">
        <v>110</v>
      </c>
      <c r="C10" s="1934">
        <v>501</v>
      </c>
      <c r="D10" s="1934" t="s">
        <v>312</v>
      </c>
      <c r="E10" s="1935" t="s">
        <v>312</v>
      </c>
      <c r="F10" s="1936"/>
    </row>
    <row r="11" spans="1:6" s="1906" customFormat="1" ht="16.5" customHeight="1">
      <c r="A11" s="1931" t="s">
        <v>2066</v>
      </c>
      <c r="B11" s="1934">
        <v>121</v>
      </c>
      <c r="C11" s="1934">
        <v>134</v>
      </c>
      <c r="D11" s="1934">
        <v>13</v>
      </c>
      <c r="E11" s="1935" t="s">
        <v>312</v>
      </c>
      <c r="F11" s="1936"/>
    </row>
    <row r="12" spans="1:6" s="1906" customFormat="1" ht="16.5" customHeight="1">
      <c r="A12" s="1933" t="s">
        <v>2067</v>
      </c>
      <c r="B12" s="1934" t="s">
        <v>312</v>
      </c>
      <c r="C12" s="1934" t="s">
        <v>312</v>
      </c>
      <c r="D12" s="1934">
        <v>877</v>
      </c>
      <c r="E12" s="1935">
        <v>20</v>
      </c>
      <c r="F12" s="1936"/>
    </row>
    <row r="13" spans="1:6" s="1911" customFormat="1" ht="16.5" customHeight="1">
      <c r="A13" s="1933" t="s">
        <v>2068</v>
      </c>
      <c r="B13" s="1934" t="s">
        <v>312</v>
      </c>
      <c r="C13" s="1934" t="s">
        <v>312</v>
      </c>
      <c r="D13" s="1934">
        <v>32</v>
      </c>
      <c r="E13" s="1935" t="s">
        <v>312</v>
      </c>
      <c r="F13" s="1938"/>
    </row>
    <row r="14" spans="1:6" s="1906" customFormat="1" ht="16.5" customHeight="1">
      <c r="A14" s="1931" t="s">
        <v>2069</v>
      </c>
      <c r="B14" s="1934" t="s">
        <v>312</v>
      </c>
      <c r="C14" s="1934" t="s">
        <v>312</v>
      </c>
      <c r="D14" s="1934" t="s">
        <v>312</v>
      </c>
      <c r="E14" s="1935" t="s">
        <v>312</v>
      </c>
      <c r="F14" s="1936"/>
    </row>
    <row r="15" spans="1:6" s="1906" customFormat="1" ht="16.5" customHeight="1">
      <c r="A15" s="1933" t="s">
        <v>2070</v>
      </c>
      <c r="B15" s="1934" t="s">
        <v>312</v>
      </c>
      <c r="C15" s="1934" t="s">
        <v>312</v>
      </c>
      <c r="D15" s="1934">
        <v>27</v>
      </c>
      <c r="E15" s="1935" t="s">
        <v>312</v>
      </c>
      <c r="F15" s="1936"/>
    </row>
    <row r="16" spans="1:6" s="1906" customFormat="1" ht="16.5" customHeight="1">
      <c r="A16" s="1931" t="s">
        <v>2071</v>
      </c>
      <c r="B16" s="1934">
        <v>124</v>
      </c>
      <c r="C16" s="1934">
        <v>143</v>
      </c>
      <c r="D16" s="1939"/>
      <c r="E16" s="1935"/>
      <c r="F16" s="1936"/>
    </row>
    <row r="17" spans="1:6" s="1906" customFormat="1" ht="16.5" customHeight="1">
      <c r="A17" s="1931" t="s">
        <v>2072</v>
      </c>
      <c r="B17" s="1934">
        <v>486</v>
      </c>
      <c r="C17" s="1934">
        <v>96</v>
      </c>
      <c r="D17" s="1934">
        <v>8</v>
      </c>
      <c r="E17" s="1935">
        <v>0</v>
      </c>
      <c r="F17" s="1936"/>
    </row>
    <row r="18" spans="1:6" s="1906" customFormat="1" ht="16.5" customHeight="1">
      <c r="A18" s="1931" t="s">
        <v>2073</v>
      </c>
      <c r="B18" s="1934">
        <v>4</v>
      </c>
      <c r="C18" s="1934">
        <v>6</v>
      </c>
      <c r="D18" s="1934" t="s">
        <v>312</v>
      </c>
      <c r="E18" s="1935" t="s">
        <v>312</v>
      </c>
      <c r="F18" s="1936"/>
    </row>
    <row r="19" spans="1:6" s="1906" customFormat="1" ht="16.5" customHeight="1">
      <c r="A19" s="1931" t="s">
        <v>2074</v>
      </c>
      <c r="B19" s="1934" t="s">
        <v>312</v>
      </c>
      <c r="C19" s="1934" t="s">
        <v>312</v>
      </c>
      <c r="D19" s="1934" t="s">
        <v>312</v>
      </c>
      <c r="E19" s="1935" t="s">
        <v>312</v>
      </c>
      <c r="F19" s="1936"/>
    </row>
    <row r="20" spans="1:6" s="1906" customFormat="1" ht="16.5" customHeight="1">
      <c r="A20" s="1940" t="s">
        <v>2096</v>
      </c>
      <c r="B20" s="1939">
        <v>1429</v>
      </c>
      <c r="C20" s="1939">
        <v>1840</v>
      </c>
      <c r="D20" s="1939">
        <v>962</v>
      </c>
      <c r="E20" s="1937">
        <v>20</v>
      </c>
      <c r="F20" s="1936"/>
    </row>
    <row r="21" spans="1:6" s="1919" customFormat="1" ht="16.5" customHeight="1">
      <c r="A21" s="1941" t="s">
        <v>2097</v>
      </c>
      <c r="B21" s="1942"/>
      <c r="C21" s="1943"/>
      <c r="D21" s="1944"/>
      <c r="E21" s="1944"/>
      <c r="F21" s="1918"/>
    </row>
    <row r="22" spans="1:6" s="1906" customFormat="1" ht="16.5" customHeight="1">
      <c r="A22" s="1915" t="s">
        <v>2077</v>
      </c>
      <c r="B22" s="1945"/>
      <c r="C22" s="1945"/>
      <c r="D22" s="1946"/>
      <c r="E22" s="1945"/>
      <c r="F22" s="1947"/>
    </row>
    <row r="23" spans="1:6" ht="14.1" customHeight="1">
      <c r="A23" s="130" t="s">
        <v>9</v>
      </c>
      <c r="B23" s="1948"/>
      <c r="C23" s="1948"/>
      <c r="D23" s="1948"/>
      <c r="E23" s="1948"/>
    </row>
    <row r="24" spans="1:6">
      <c r="B24" s="1949"/>
      <c r="C24" s="1949"/>
      <c r="D24" s="1949"/>
      <c r="E24" s="1949"/>
    </row>
    <row r="28" spans="1:6">
      <c r="D28" s="1926"/>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102"/>
  <sheetViews>
    <sheetView showGridLines="0" zoomScale="115" zoomScaleNormal="115" zoomScaleSheetLayoutView="148" workbookViewId="0"/>
  </sheetViews>
  <sheetFormatPr baseColWidth="10" defaultColWidth="11.42578125" defaultRowHeight="12.75"/>
  <cols>
    <col min="1" max="1" width="6.85546875" style="1978" customWidth="1"/>
    <col min="2" max="2" width="10.7109375" style="1978" customWidth="1"/>
    <col min="3" max="3" width="10.5703125" style="1978" customWidth="1"/>
    <col min="4" max="4" width="10.7109375" style="1978" customWidth="1"/>
    <col min="5" max="7" width="9.5703125" style="1978" customWidth="1"/>
    <col min="8" max="8" width="6.42578125" style="1978" customWidth="1"/>
    <col min="9" max="10" width="6.5703125" style="1978" customWidth="1"/>
    <col min="11" max="11" width="6.85546875" style="1978" customWidth="1"/>
    <col min="12" max="12" width="6.7109375" style="1978" customWidth="1"/>
    <col min="13" max="13" width="6.85546875" style="1978" customWidth="1"/>
    <col min="14" max="14" width="5.140625" style="1978" customWidth="1"/>
    <col min="15" max="16384" width="11.42578125" style="1978"/>
  </cols>
  <sheetData>
    <row r="1" spans="1:16" ht="24" customHeight="1">
      <c r="A1" s="1976" t="s">
        <v>2112</v>
      </c>
      <c r="B1" s="1977"/>
      <c r="C1" s="1977"/>
      <c r="D1" s="1977"/>
      <c r="E1" s="1977"/>
      <c r="F1" s="1977"/>
      <c r="G1" s="1977"/>
    </row>
    <row r="2" spans="1:16" ht="17.25">
      <c r="A2" s="1979" t="s">
        <v>2113</v>
      </c>
      <c r="B2" s="1980"/>
      <c r="C2" s="1980"/>
      <c r="D2" s="1980"/>
      <c r="E2" s="1980"/>
      <c r="F2" s="1980"/>
      <c r="G2" s="1980"/>
    </row>
    <row r="3" spans="1:16" ht="17.25">
      <c r="A3" s="1981" t="s">
        <v>2114</v>
      </c>
      <c r="B3" s="1982"/>
      <c r="C3" s="1982"/>
      <c r="D3" s="1982"/>
      <c r="E3" s="1982"/>
      <c r="F3" s="1982"/>
      <c r="G3" s="1982"/>
      <c r="N3" s="1983"/>
      <c r="O3" s="1983"/>
      <c r="P3" s="1983"/>
    </row>
    <row r="4" spans="1:16" ht="23.1" customHeight="1">
      <c r="A4" s="1984" t="s">
        <v>2115</v>
      </c>
      <c r="B4" s="1985"/>
      <c r="C4" s="1985"/>
      <c r="D4" s="1985"/>
      <c r="E4" s="1985"/>
      <c r="F4" s="1985"/>
      <c r="G4" s="1985"/>
      <c r="N4" s="1983"/>
      <c r="O4" s="1983"/>
      <c r="P4" s="1983"/>
    </row>
    <row r="5" spans="1:16" ht="45" customHeight="1">
      <c r="A5" s="1986" t="s">
        <v>222</v>
      </c>
      <c r="B5" s="1987" t="s">
        <v>2116</v>
      </c>
      <c r="C5" s="2040"/>
      <c r="D5" s="1987" t="s">
        <v>2117</v>
      </c>
      <c r="E5" s="2040"/>
      <c r="F5" s="1987" t="s">
        <v>2118</v>
      </c>
      <c r="G5" s="1989"/>
      <c r="H5" s="1990"/>
      <c r="I5" s="1990"/>
      <c r="J5" s="1990"/>
      <c r="K5" s="1990"/>
      <c r="L5" s="1990"/>
      <c r="M5" s="1990"/>
      <c r="N5" s="1983"/>
      <c r="O5" s="1983"/>
      <c r="P5" s="1983"/>
    </row>
    <row r="6" spans="1:16" ht="16.5" customHeight="1">
      <c r="A6" s="2039"/>
      <c r="B6" s="2024" t="s">
        <v>253</v>
      </c>
      <c r="C6" s="2024" t="s">
        <v>2119</v>
      </c>
      <c r="D6" s="2024" t="s">
        <v>253</v>
      </c>
      <c r="E6" s="2024" t="s">
        <v>2119</v>
      </c>
      <c r="F6" s="2024" t="s">
        <v>253</v>
      </c>
      <c r="G6" s="2024" t="s">
        <v>2119</v>
      </c>
      <c r="H6" s="1993"/>
      <c r="I6" s="1994"/>
      <c r="J6" s="1993"/>
      <c r="K6" s="1994"/>
      <c r="L6" s="1993"/>
      <c r="M6" s="1993"/>
      <c r="N6" s="1983"/>
      <c r="O6" s="1983"/>
      <c r="P6" s="1983"/>
    </row>
    <row r="7" spans="1:16" ht="16.5" customHeight="1">
      <c r="A7" s="1991" t="s">
        <v>2059</v>
      </c>
      <c r="B7" s="1995">
        <v>6</v>
      </c>
      <c r="C7" s="1995">
        <v>2972</v>
      </c>
      <c r="D7" s="1995">
        <v>3</v>
      </c>
      <c r="E7" s="1995">
        <v>677</v>
      </c>
      <c r="F7" s="1995">
        <v>128</v>
      </c>
      <c r="G7" s="1996">
        <v>75905</v>
      </c>
      <c r="H7" s="1995"/>
      <c r="I7" s="1995"/>
      <c r="J7" s="1995"/>
      <c r="K7" s="1995"/>
      <c r="L7" s="1997"/>
      <c r="M7" s="1983"/>
      <c r="N7" s="1983"/>
      <c r="O7" s="1983"/>
      <c r="P7" s="1983"/>
    </row>
    <row r="8" spans="1:16" ht="16.5" customHeight="1">
      <c r="A8" s="1991" t="s">
        <v>2060</v>
      </c>
      <c r="B8" s="1995">
        <v>9</v>
      </c>
      <c r="C8" s="1995">
        <v>1442</v>
      </c>
      <c r="D8" s="1995">
        <v>12</v>
      </c>
      <c r="E8" s="1995">
        <v>3502</v>
      </c>
      <c r="F8" s="1995">
        <v>514</v>
      </c>
      <c r="G8" s="1996">
        <v>125280</v>
      </c>
      <c r="H8" s="1995"/>
      <c r="I8" s="1995"/>
      <c r="J8" s="1995"/>
      <c r="K8" s="1995"/>
      <c r="L8" s="1983"/>
      <c r="M8" s="1983"/>
      <c r="N8" s="1983"/>
      <c r="O8" s="1983"/>
      <c r="P8" s="1983"/>
    </row>
    <row r="9" spans="1:16" ht="16.5" customHeight="1">
      <c r="A9" s="1991" t="s">
        <v>2061</v>
      </c>
      <c r="B9" s="1997" t="s">
        <v>312</v>
      </c>
      <c r="C9" s="1997" t="s">
        <v>312</v>
      </c>
      <c r="D9" s="1997" t="s">
        <v>312</v>
      </c>
      <c r="E9" s="1997" t="s">
        <v>312</v>
      </c>
      <c r="F9" s="1997" t="s">
        <v>312</v>
      </c>
      <c r="G9" s="1998" t="s">
        <v>312</v>
      </c>
      <c r="H9" s="1999"/>
      <c r="I9" s="1999"/>
      <c r="J9" s="1999"/>
      <c r="K9" s="1999"/>
      <c r="L9" s="1983"/>
      <c r="M9" s="1983"/>
      <c r="N9" s="1983"/>
      <c r="O9" s="1983"/>
      <c r="P9" s="1983"/>
    </row>
    <row r="10" spans="1:16" ht="16.5" customHeight="1">
      <c r="A10" s="1991" t="s">
        <v>2062</v>
      </c>
      <c r="B10" s="1997" t="s">
        <v>312</v>
      </c>
      <c r="C10" s="1997" t="s">
        <v>312</v>
      </c>
      <c r="D10" s="1995">
        <v>1</v>
      </c>
      <c r="E10" s="1995">
        <v>22</v>
      </c>
      <c r="F10" s="1995">
        <v>24</v>
      </c>
      <c r="G10" s="1996">
        <v>31499</v>
      </c>
      <c r="H10" s="1999"/>
      <c r="I10" s="1995"/>
      <c r="J10" s="1999"/>
      <c r="K10" s="1995"/>
      <c r="L10" s="1983"/>
      <c r="M10" s="1983"/>
      <c r="N10" s="1983"/>
      <c r="O10" s="1983"/>
      <c r="P10" s="1983"/>
    </row>
    <row r="11" spans="1:16" ht="16.5" customHeight="1">
      <c r="A11" s="1991" t="s">
        <v>2063</v>
      </c>
      <c r="B11" s="1997" t="s">
        <v>312</v>
      </c>
      <c r="C11" s="1997" t="s">
        <v>312</v>
      </c>
      <c r="D11" s="1997" t="s">
        <v>312</v>
      </c>
      <c r="E11" s="1997" t="s">
        <v>312</v>
      </c>
      <c r="F11" s="1997" t="s">
        <v>312</v>
      </c>
      <c r="G11" s="1998" t="s">
        <v>312</v>
      </c>
      <c r="H11" s="1999"/>
      <c r="I11" s="1999"/>
      <c r="J11" s="1999"/>
      <c r="K11" s="1999"/>
      <c r="L11" s="1983"/>
      <c r="M11" s="1983"/>
      <c r="N11" s="1983"/>
      <c r="O11" s="1983"/>
      <c r="P11" s="1983"/>
    </row>
    <row r="12" spans="1:16" ht="16.5" customHeight="1">
      <c r="A12" s="1991" t="s">
        <v>2064</v>
      </c>
      <c r="B12" s="1997" t="s">
        <v>312</v>
      </c>
      <c r="C12" s="1997" t="s">
        <v>312</v>
      </c>
      <c r="D12" s="1997" t="s">
        <v>312</v>
      </c>
      <c r="E12" s="1997" t="s">
        <v>312</v>
      </c>
      <c r="F12" s="1997" t="s">
        <v>312</v>
      </c>
      <c r="G12" s="1998" t="s">
        <v>312</v>
      </c>
      <c r="H12" s="1999"/>
      <c r="I12" s="1999"/>
      <c r="J12" s="1999"/>
      <c r="K12" s="1999"/>
      <c r="L12" s="1983"/>
      <c r="M12" s="1983"/>
      <c r="N12" s="1983"/>
      <c r="O12" s="1983"/>
      <c r="P12" s="1983"/>
    </row>
    <row r="13" spans="1:16" ht="16.5" customHeight="1">
      <c r="A13" s="1991" t="s">
        <v>2065</v>
      </c>
      <c r="B13" s="1997" t="s">
        <v>312</v>
      </c>
      <c r="C13" s="1997" t="s">
        <v>312</v>
      </c>
      <c r="D13" s="1995">
        <v>1</v>
      </c>
      <c r="E13" s="1995">
        <v>813</v>
      </c>
      <c r="F13" s="1995">
        <v>29</v>
      </c>
      <c r="G13" s="1996">
        <v>17157</v>
      </c>
      <c r="H13" s="1995"/>
      <c r="I13" s="1995"/>
      <c r="J13" s="1995"/>
      <c r="K13" s="1995"/>
      <c r="L13" s="1983"/>
      <c r="M13" s="1983"/>
      <c r="N13" s="1983"/>
      <c r="O13" s="1983"/>
      <c r="P13" s="1983"/>
    </row>
    <row r="14" spans="1:16" ht="16.5" customHeight="1">
      <c r="A14" s="1991" t="s">
        <v>2066</v>
      </c>
      <c r="B14" s="1997" t="s">
        <v>312</v>
      </c>
      <c r="C14" s="1997" t="s">
        <v>312</v>
      </c>
      <c r="D14" s="1997" t="s">
        <v>312</v>
      </c>
      <c r="E14" s="1997" t="s">
        <v>312</v>
      </c>
      <c r="F14" s="1997" t="s">
        <v>312</v>
      </c>
      <c r="G14" s="1998" t="s">
        <v>312</v>
      </c>
      <c r="H14" s="1999"/>
      <c r="I14" s="1999"/>
      <c r="J14" s="1999"/>
      <c r="K14" s="1999"/>
      <c r="L14" s="1983"/>
      <c r="M14" s="1983"/>
      <c r="N14" s="1983"/>
      <c r="O14" s="1983"/>
      <c r="P14" s="1983"/>
    </row>
    <row r="15" spans="1:16" ht="16.5" customHeight="1">
      <c r="A15" s="1991" t="s">
        <v>2120</v>
      </c>
      <c r="B15" s="1997">
        <v>1</v>
      </c>
      <c r="C15" s="1997">
        <v>2851</v>
      </c>
      <c r="D15" s="1997">
        <v>7</v>
      </c>
      <c r="E15" s="1997">
        <v>8015</v>
      </c>
      <c r="F15" s="1995">
        <v>10</v>
      </c>
      <c r="G15" s="1996">
        <v>9757</v>
      </c>
      <c r="H15" s="1995"/>
      <c r="I15" s="1995"/>
      <c r="J15" s="1995"/>
      <c r="K15" s="1995"/>
      <c r="L15" s="1983"/>
      <c r="M15" s="1983"/>
      <c r="N15" s="1983"/>
      <c r="O15" s="1983"/>
      <c r="P15" s="1983"/>
    </row>
    <row r="16" spans="1:16" ht="16.5" customHeight="1">
      <c r="A16" s="1991" t="s">
        <v>2121</v>
      </c>
      <c r="B16" s="1997">
        <v>1</v>
      </c>
      <c r="C16" s="1997">
        <v>2399</v>
      </c>
      <c r="D16" s="1995">
        <v>1</v>
      </c>
      <c r="E16" s="1995">
        <v>2023</v>
      </c>
      <c r="F16" s="1995">
        <v>4</v>
      </c>
      <c r="G16" s="1996">
        <v>10434</v>
      </c>
      <c r="H16" s="1995"/>
      <c r="I16" s="1995"/>
      <c r="J16" s="1995"/>
      <c r="K16" s="1995"/>
      <c r="L16" s="1983"/>
      <c r="M16" s="1983"/>
      <c r="N16" s="1983"/>
      <c r="O16" s="1983"/>
      <c r="P16" s="1983"/>
    </row>
    <row r="17" spans="1:16" ht="16.5" customHeight="1">
      <c r="A17" s="1991" t="s">
        <v>2069</v>
      </c>
      <c r="B17" s="1995">
        <v>1</v>
      </c>
      <c r="C17" s="1995">
        <v>42</v>
      </c>
      <c r="D17" s="1995">
        <v>7</v>
      </c>
      <c r="E17" s="1995">
        <v>377</v>
      </c>
      <c r="F17" s="1995">
        <v>47</v>
      </c>
      <c r="G17" s="1996">
        <v>4296</v>
      </c>
      <c r="H17" s="1997"/>
      <c r="I17" s="1997"/>
      <c r="J17" s="1997"/>
      <c r="K17" s="1997"/>
      <c r="L17" s="1983"/>
      <c r="M17" s="1983"/>
      <c r="N17" s="1983"/>
      <c r="O17" s="1983"/>
      <c r="P17" s="1983"/>
    </row>
    <row r="18" spans="1:16" ht="16.5" customHeight="1">
      <c r="A18" s="1991" t="s">
        <v>2070</v>
      </c>
      <c r="B18" s="1995" t="s">
        <v>312</v>
      </c>
      <c r="C18" s="1995" t="s">
        <v>312</v>
      </c>
      <c r="D18" s="1995" t="s">
        <v>109</v>
      </c>
      <c r="E18" s="1995" t="s">
        <v>109</v>
      </c>
      <c r="F18" s="1995">
        <v>7</v>
      </c>
      <c r="G18" s="1996">
        <v>7275</v>
      </c>
      <c r="H18" s="2000"/>
      <c r="I18" s="2000"/>
      <c r="J18" s="2000"/>
      <c r="K18" s="2000"/>
      <c r="L18" s="1983"/>
      <c r="M18" s="1983"/>
      <c r="N18" s="1983"/>
      <c r="O18" s="1983"/>
      <c r="P18" s="1983"/>
    </row>
    <row r="19" spans="1:16" ht="16.5" customHeight="1">
      <c r="A19" s="1991" t="s">
        <v>2071</v>
      </c>
      <c r="B19" s="1995">
        <v>2</v>
      </c>
      <c r="C19" s="1995">
        <v>1412</v>
      </c>
      <c r="D19" s="1997">
        <v>1</v>
      </c>
      <c r="E19" s="1997">
        <v>469</v>
      </c>
      <c r="F19" s="1995">
        <v>119</v>
      </c>
      <c r="G19" s="1996">
        <v>122568</v>
      </c>
      <c r="H19" s="2000"/>
      <c r="I19" s="2000"/>
      <c r="J19" s="1997"/>
      <c r="K19" s="1997"/>
      <c r="L19" s="1983"/>
      <c r="M19" s="1983"/>
      <c r="N19" s="1983"/>
      <c r="O19" s="1983"/>
      <c r="P19" s="1983"/>
    </row>
    <row r="20" spans="1:16" ht="16.5" customHeight="1">
      <c r="A20" s="1991" t="s">
        <v>2072</v>
      </c>
      <c r="B20" s="1995" t="s">
        <v>2122</v>
      </c>
      <c r="C20" s="1995" t="s">
        <v>2122</v>
      </c>
      <c r="D20" s="1995" t="s">
        <v>2122</v>
      </c>
      <c r="E20" s="1995" t="s">
        <v>2122</v>
      </c>
      <c r="F20" s="1995" t="s">
        <v>312</v>
      </c>
      <c r="G20" s="1996" t="s">
        <v>312</v>
      </c>
      <c r="H20" s="1997"/>
      <c r="I20" s="1997"/>
      <c r="J20" s="1997"/>
      <c r="K20" s="1997"/>
      <c r="L20" s="1983"/>
      <c r="M20" s="1983"/>
      <c r="N20" s="1983"/>
      <c r="O20" s="1983"/>
      <c r="P20" s="1983"/>
    </row>
    <row r="21" spans="1:16" ht="16.5" customHeight="1">
      <c r="A21" s="1991" t="s">
        <v>2073</v>
      </c>
      <c r="B21" s="1995" t="s">
        <v>2122</v>
      </c>
      <c r="C21" s="1995" t="s">
        <v>2122</v>
      </c>
      <c r="D21" s="1995" t="s">
        <v>312</v>
      </c>
      <c r="E21" s="1995" t="s">
        <v>312</v>
      </c>
      <c r="F21" s="1995">
        <v>2</v>
      </c>
      <c r="G21" s="1996">
        <v>2932</v>
      </c>
      <c r="H21" s="2000"/>
      <c r="I21" s="2000"/>
      <c r="J21" s="1997"/>
      <c r="K21" s="1997"/>
      <c r="L21" s="1983"/>
      <c r="M21" s="1983"/>
      <c r="N21" s="1983"/>
      <c r="O21" s="1983"/>
      <c r="P21" s="1983"/>
    </row>
    <row r="22" spans="1:16" ht="16.5" customHeight="1">
      <c r="A22" s="1991" t="s">
        <v>2074</v>
      </c>
      <c r="B22" s="1995" t="s">
        <v>2122</v>
      </c>
      <c r="C22" s="1995" t="s">
        <v>2122</v>
      </c>
      <c r="D22" s="1995">
        <v>1</v>
      </c>
      <c r="E22" s="1995">
        <v>38</v>
      </c>
      <c r="F22" s="1995">
        <v>15</v>
      </c>
      <c r="G22" s="1996">
        <v>10596</v>
      </c>
      <c r="H22" s="1997"/>
      <c r="I22" s="1997"/>
      <c r="J22" s="1997"/>
      <c r="K22" s="1997"/>
      <c r="L22" s="1983"/>
      <c r="M22" s="1983"/>
      <c r="N22" s="1983"/>
      <c r="O22" s="1983"/>
      <c r="P22" s="1983"/>
    </row>
    <row r="23" spans="1:16" ht="16.5" customHeight="1">
      <c r="A23" s="2001" t="s">
        <v>2081</v>
      </c>
      <c r="B23" s="2002">
        <v>20</v>
      </c>
      <c r="C23" s="2002">
        <v>11118</v>
      </c>
      <c r="D23" s="2002">
        <v>33</v>
      </c>
      <c r="E23" s="2002">
        <v>15936</v>
      </c>
      <c r="F23" s="2002">
        <v>899</v>
      </c>
      <c r="G23" s="2003">
        <v>417649</v>
      </c>
      <c r="H23" s="2000"/>
      <c r="I23" s="2000"/>
      <c r="J23" s="2000"/>
      <c r="K23" s="2000"/>
      <c r="L23" s="1983"/>
      <c r="M23" s="1983"/>
      <c r="N23" s="1983"/>
      <c r="O23" s="1983"/>
      <c r="P23" s="1983"/>
    </row>
    <row r="24" spans="1:16" s="2006" customFormat="1" ht="23.1" customHeight="1">
      <c r="A24" s="2004" t="s">
        <v>2123</v>
      </c>
      <c r="B24" s="1985"/>
      <c r="C24" s="1985"/>
      <c r="D24" s="1985"/>
      <c r="E24" s="1985"/>
      <c r="F24" s="1985"/>
      <c r="G24" s="1985"/>
      <c r="H24" s="2005"/>
      <c r="I24" s="2005"/>
      <c r="J24" s="2005"/>
      <c r="K24" s="2005"/>
      <c r="L24" s="2005"/>
      <c r="M24" s="2005"/>
      <c r="N24" s="2005"/>
      <c r="O24" s="2005"/>
      <c r="P24" s="2005"/>
    </row>
    <row r="25" spans="1:16" ht="16.5" customHeight="1">
      <c r="A25" s="2036"/>
      <c r="B25" s="2024" t="s">
        <v>253</v>
      </c>
      <c r="C25" s="2024" t="s">
        <v>2119</v>
      </c>
      <c r="D25" s="2037" t="s">
        <v>253</v>
      </c>
      <c r="E25" s="2024" t="s">
        <v>2119</v>
      </c>
      <c r="F25" s="2024" t="s">
        <v>253</v>
      </c>
      <c r="G25" s="2024" t="s">
        <v>2119</v>
      </c>
      <c r="H25" s="1983"/>
      <c r="I25" s="1983"/>
      <c r="J25" s="1983"/>
      <c r="K25" s="1983"/>
      <c r="L25" s="1983"/>
      <c r="M25" s="1983"/>
      <c r="N25" s="1983"/>
      <c r="O25" s="1983"/>
      <c r="P25" s="1983"/>
    </row>
    <row r="26" spans="1:16" ht="16.5" customHeight="1">
      <c r="A26" s="1986" t="s">
        <v>2059</v>
      </c>
      <c r="B26" s="2008">
        <v>7</v>
      </c>
      <c r="C26" s="2008">
        <v>127</v>
      </c>
      <c r="D26" s="2008">
        <v>4</v>
      </c>
      <c r="E26" s="2008">
        <v>672</v>
      </c>
      <c r="F26" s="2009">
        <v>77</v>
      </c>
      <c r="G26" s="2010">
        <v>7450</v>
      </c>
      <c r="H26" s="2011"/>
      <c r="I26" s="2011"/>
      <c r="J26" s="2011"/>
      <c r="K26" s="2011"/>
      <c r="L26" s="2011"/>
      <c r="M26" s="2012"/>
      <c r="N26" s="2013"/>
      <c r="O26" s="1983"/>
      <c r="P26" s="1983"/>
    </row>
    <row r="27" spans="1:16" ht="16.5" customHeight="1">
      <c r="A27" s="1991" t="s">
        <v>2060</v>
      </c>
      <c r="B27" s="1995">
        <v>16</v>
      </c>
      <c r="C27" s="1995">
        <v>2108</v>
      </c>
      <c r="D27" s="1995">
        <v>16</v>
      </c>
      <c r="E27" s="1995">
        <v>2727</v>
      </c>
      <c r="F27" s="1997">
        <v>389</v>
      </c>
      <c r="G27" s="1996">
        <v>101381</v>
      </c>
      <c r="H27" s="2014"/>
      <c r="I27" s="2014"/>
      <c r="J27" s="2014"/>
      <c r="K27" s="2014"/>
      <c r="L27" s="2014"/>
      <c r="M27" s="2014"/>
      <c r="N27" s="2013"/>
      <c r="O27" s="1983"/>
      <c r="P27" s="1983"/>
    </row>
    <row r="28" spans="1:16" ht="16.5" customHeight="1">
      <c r="A28" s="1991" t="s">
        <v>2061</v>
      </c>
      <c r="B28" s="1997" t="s">
        <v>312</v>
      </c>
      <c r="C28" s="1997" t="s">
        <v>312</v>
      </c>
      <c r="D28" s="1997" t="s">
        <v>312</v>
      </c>
      <c r="E28" s="1997" t="s">
        <v>312</v>
      </c>
      <c r="F28" s="1997" t="s">
        <v>312</v>
      </c>
      <c r="G28" s="1998" t="s">
        <v>312</v>
      </c>
      <c r="H28" s="2015"/>
      <c r="I28" s="2013"/>
      <c r="J28" s="2015"/>
      <c r="K28" s="2016"/>
      <c r="L28" s="2015"/>
      <c r="M28" s="2015"/>
      <c r="N28" s="2013"/>
      <c r="O28" s="1983"/>
      <c r="P28" s="1983"/>
    </row>
    <row r="29" spans="1:16" ht="16.5" customHeight="1">
      <c r="A29" s="1991" t="s">
        <v>2062</v>
      </c>
      <c r="B29" s="1997" t="s">
        <v>312</v>
      </c>
      <c r="C29" s="1995" t="s">
        <v>312</v>
      </c>
      <c r="D29" s="1997" t="s">
        <v>312</v>
      </c>
      <c r="E29" s="1995" t="s">
        <v>312</v>
      </c>
      <c r="F29" s="1997">
        <v>28</v>
      </c>
      <c r="G29" s="1996">
        <v>59870</v>
      </c>
      <c r="H29" s="1983"/>
      <c r="I29" s="1983"/>
      <c r="J29" s="1983"/>
      <c r="K29" s="1983"/>
      <c r="L29" s="1983"/>
      <c r="M29" s="1983"/>
      <c r="N29" s="1983"/>
      <c r="O29" s="1983"/>
      <c r="P29" s="1983"/>
    </row>
    <row r="30" spans="1:16" ht="16.5" customHeight="1">
      <c r="A30" s="1991" t="s">
        <v>2063</v>
      </c>
      <c r="B30" s="1997" t="s">
        <v>312</v>
      </c>
      <c r="C30" s="1997" t="s">
        <v>312</v>
      </c>
      <c r="D30" s="1997" t="s">
        <v>312</v>
      </c>
      <c r="E30" s="1997" t="s">
        <v>312</v>
      </c>
      <c r="F30" s="1997" t="s">
        <v>312</v>
      </c>
      <c r="G30" s="1998" t="s">
        <v>312</v>
      </c>
      <c r="H30" s="1983"/>
      <c r="I30" s="1983"/>
      <c r="J30" s="1983"/>
      <c r="K30" s="1983"/>
      <c r="L30" s="1983"/>
      <c r="M30" s="1983"/>
      <c r="N30" s="1983"/>
      <c r="O30" s="1983"/>
      <c r="P30" s="1983"/>
    </row>
    <row r="31" spans="1:16" ht="16.5" customHeight="1">
      <c r="A31" s="1991" t="s">
        <v>2064</v>
      </c>
      <c r="B31" s="1997" t="s">
        <v>312</v>
      </c>
      <c r="C31" s="1997" t="s">
        <v>312</v>
      </c>
      <c r="D31" s="1997" t="s">
        <v>312</v>
      </c>
      <c r="E31" s="1997" t="s">
        <v>312</v>
      </c>
      <c r="F31" s="1997" t="s">
        <v>312</v>
      </c>
      <c r="G31" s="1998" t="s">
        <v>312</v>
      </c>
      <c r="H31" s="1983"/>
      <c r="I31" s="1983"/>
      <c r="J31" s="1983"/>
      <c r="K31" s="1983"/>
      <c r="L31" s="1983"/>
      <c r="M31" s="1983"/>
      <c r="N31" s="1983"/>
      <c r="O31" s="1983"/>
      <c r="P31" s="1983"/>
    </row>
    <row r="32" spans="1:16" ht="16.5" customHeight="1">
      <c r="A32" s="1991" t="s">
        <v>2065</v>
      </c>
      <c r="B32" s="1995" t="s">
        <v>312</v>
      </c>
      <c r="C32" s="1995" t="s">
        <v>312</v>
      </c>
      <c r="D32" s="1995">
        <v>3</v>
      </c>
      <c r="E32" s="1995">
        <v>191</v>
      </c>
      <c r="F32" s="1995">
        <v>77</v>
      </c>
      <c r="G32" s="1996">
        <v>27056</v>
      </c>
      <c r="H32" s="1983"/>
      <c r="I32" s="1983"/>
      <c r="J32" s="1983"/>
      <c r="K32" s="1983"/>
      <c r="L32" s="1983"/>
      <c r="M32" s="1983"/>
      <c r="N32" s="1983"/>
      <c r="O32" s="1983"/>
      <c r="P32" s="1983"/>
    </row>
    <row r="33" spans="1:16" ht="16.5" customHeight="1">
      <c r="A33" s="1991" t="s">
        <v>2066</v>
      </c>
      <c r="B33" s="1997">
        <v>1</v>
      </c>
      <c r="C33" s="1997">
        <v>1528</v>
      </c>
      <c r="D33" s="1997">
        <v>3</v>
      </c>
      <c r="E33" s="1997">
        <v>4207</v>
      </c>
      <c r="F33" s="1997">
        <v>14</v>
      </c>
      <c r="G33" s="1998">
        <v>9591</v>
      </c>
      <c r="H33" s="1983"/>
      <c r="I33" s="1983"/>
      <c r="J33" s="1983"/>
      <c r="K33" s="1983"/>
      <c r="L33" s="1983"/>
      <c r="M33" s="1983"/>
      <c r="N33" s="1983"/>
      <c r="O33" s="1983"/>
      <c r="P33" s="1983"/>
    </row>
    <row r="34" spans="1:16" ht="16.5" customHeight="1">
      <c r="A34" s="1991" t="s">
        <v>2120</v>
      </c>
      <c r="B34" s="1995">
        <v>152</v>
      </c>
      <c r="C34" s="1995">
        <v>215429</v>
      </c>
      <c r="D34" s="1995">
        <v>5</v>
      </c>
      <c r="E34" s="1995">
        <v>7595</v>
      </c>
      <c r="F34" s="1995">
        <v>7</v>
      </c>
      <c r="G34" s="1996">
        <v>8073</v>
      </c>
      <c r="H34" s="1983"/>
      <c r="I34" s="1983"/>
      <c r="J34" s="1983"/>
      <c r="K34" s="1983"/>
      <c r="L34" s="1983"/>
      <c r="M34" s="1983"/>
      <c r="N34" s="1983"/>
      <c r="O34" s="1983"/>
      <c r="P34" s="1983"/>
    </row>
    <row r="35" spans="1:16" ht="16.5" customHeight="1">
      <c r="A35" s="1991" t="s">
        <v>2121</v>
      </c>
      <c r="B35" s="1995" t="s">
        <v>312</v>
      </c>
      <c r="C35" s="1995" t="s">
        <v>312</v>
      </c>
      <c r="D35" s="1995">
        <v>5</v>
      </c>
      <c r="E35" s="1995">
        <v>963</v>
      </c>
      <c r="F35" s="1995">
        <v>58</v>
      </c>
      <c r="G35" s="1996">
        <v>33133</v>
      </c>
      <c r="H35" s="1983"/>
      <c r="I35" s="1983"/>
      <c r="J35" s="1983"/>
      <c r="K35" s="1983"/>
      <c r="L35" s="1983"/>
      <c r="M35" s="1983"/>
      <c r="N35" s="1983"/>
      <c r="O35" s="1983"/>
      <c r="P35" s="1983"/>
    </row>
    <row r="36" spans="1:16" ht="16.5" customHeight="1">
      <c r="A36" s="1991" t="s">
        <v>2069</v>
      </c>
      <c r="B36" s="1997">
        <v>2</v>
      </c>
      <c r="C36" s="1997">
        <v>178</v>
      </c>
      <c r="D36" s="1997">
        <v>9</v>
      </c>
      <c r="E36" s="1997">
        <v>5555</v>
      </c>
      <c r="F36" s="1997">
        <v>210</v>
      </c>
      <c r="G36" s="1998">
        <v>85864</v>
      </c>
      <c r="H36" s="1983"/>
      <c r="I36" s="1983"/>
      <c r="J36" s="1983"/>
      <c r="K36" s="1983"/>
      <c r="L36" s="1983"/>
      <c r="M36" s="1983"/>
      <c r="N36" s="1983"/>
      <c r="O36" s="1983"/>
      <c r="P36" s="1983"/>
    </row>
    <row r="37" spans="1:16" ht="16.5" customHeight="1">
      <c r="A37" s="1991" t="s">
        <v>2070</v>
      </c>
      <c r="B37" s="1995" t="s">
        <v>109</v>
      </c>
      <c r="C37" s="1995" t="s">
        <v>109</v>
      </c>
      <c r="D37" s="1995" t="s">
        <v>109</v>
      </c>
      <c r="E37" s="1995" t="s">
        <v>109</v>
      </c>
      <c r="F37" s="1997">
        <v>4</v>
      </c>
      <c r="G37" s="1996">
        <v>2428</v>
      </c>
      <c r="H37" s="1983"/>
      <c r="I37" s="1983"/>
      <c r="J37" s="1983"/>
      <c r="K37" s="1983"/>
      <c r="L37" s="1983"/>
      <c r="M37" s="1983"/>
      <c r="N37" s="1983"/>
      <c r="O37" s="1983"/>
      <c r="P37" s="1983"/>
    </row>
    <row r="38" spans="1:16" ht="16.5" customHeight="1">
      <c r="A38" s="1991" t="s">
        <v>2071</v>
      </c>
      <c r="B38" s="1995">
        <v>4</v>
      </c>
      <c r="C38" s="1995">
        <v>442</v>
      </c>
      <c r="D38" s="1997">
        <v>2</v>
      </c>
      <c r="E38" s="1997">
        <v>584</v>
      </c>
      <c r="F38" s="1997">
        <v>72</v>
      </c>
      <c r="G38" s="1998">
        <v>50959</v>
      </c>
      <c r="H38" s="1983"/>
      <c r="I38" s="1983"/>
      <c r="J38" s="1983"/>
      <c r="K38" s="1983"/>
      <c r="L38" s="1983"/>
      <c r="M38" s="1983"/>
      <c r="N38" s="1983"/>
      <c r="O38" s="1983"/>
      <c r="P38" s="1983"/>
    </row>
    <row r="39" spans="1:16" ht="16.5" customHeight="1">
      <c r="A39" s="1991" t="s">
        <v>2072</v>
      </c>
      <c r="B39" s="1997">
        <v>4</v>
      </c>
      <c r="C39" s="1997">
        <v>3242</v>
      </c>
      <c r="D39" s="1997">
        <v>2</v>
      </c>
      <c r="E39" s="1997">
        <v>1986</v>
      </c>
      <c r="F39" s="1997">
        <v>57</v>
      </c>
      <c r="G39" s="1998">
        <v>63037</v>
      </c>
      <c r="H39" s="1983"/>
      <c r="I39" s="1983"/>
      <c r="J39" s="1983"/>
      <c r="K39" s="1983"/>
      <c r="L39" s="1983"/>
      <c r="M39" s="1983"/>
      <c r="N39" s="1983"/>
      <c r="O39" s="1983"/>
      <c r="P39" s="1983"/>
    </row>
    <row r="40" spans="1:16" ht="16.5" customHeight="1">
      <c r="A40" s="1991" t="s">
        <v>2073</v>
      </c>
      <c r="B40" s="1995" t="s">
        <v>109</v>
      </c>
      <c r="C40" s="1995" t="s">
        <v>109</v>
      </c>
      <c r="D40" s="1997">
        <v>2</v>
      </c>
      <c r="E40" s="1997">
        <v>6433</v>
      </c>
      <c r="F40" s="1997">
        <v>30</v>
      </c>
      <c r="G40" s="1998">
        <v>64911</v>
      </c>
      <c r="H40" s="1983"/>
      <c r="I40" s="1983"/>
      <c r="J40" s="1983"/>
      <c r="K40" s="1983"/>
      <c r="L40" s="1983"/>
      <c r="M40" s="1983"/>
      <c r="N40" s="1983"/>
      <c r="O40" s="1983"/>
      <c r="P40" s="1983"/>
    </row>
    <row r="41" spans="1:16" ht="16.5" customHeight="1">
      <c r="A41" s="1991" t="s">
        <v>2074</v>
      </c>
      <c r="B41" s="1997">
        <v>1</v>
      </c>
      <c r="C41" s="1997">
        <v>234</v>
      </c>
      <c r="D41" s="1997">
        <v>3</v>
      </c>
      <c r="E41" s="1997">
        <v>245</v>
      </c>
      <c r="F41" s="1997">
        <v>78</v>
      </c>
      <c r="G41" s="1998">
        <v>34725</v>
      </c>
      <c r="H41" s="1983"/>
      <c r="I41" s="1983"/>
      <c r="J41" s="1983"/>
      <c r="K41" s="1983"/>
      <c r="L41" s="1983"/>
      <c r="M41" s="1983"/>
      <c r="N41" s="1983"/>
      <c r="O41" s="1983"/>
      <c r="P41" s="1983"/>
    </row>
    <row r="42" spans="1:16" ht="16.5" customHeight="1">
      <c r="A42" s="2001" t="s">
        <v>2081</v>
      </c>
      <c r="B42" s="2002">
        <v>187</v>
      </c>
      <c r="C42" s="2002">
        <v>223288</v>
      </c>
      <c r="D42" s="2002">
        <v>54</v>
      </c>
      <c r="E42" s="2002">
        <v>31158</v>
      </c>
      <c r="F42" s="2002">
        <v>1101</v>
      </c>
      <c r="G42" s="2003">
        <v>548478</v>
      </c>
      <c r="H42" s="1983"/>
      <c r="I42" s="1983"/>
      <c r="J42" s="1983"/>
      <c r="K42" s="1983"/>
      <c r="L42" s="1983"/>
      <c r="M42" s="1983"/>
      <c r="N42" s="1983"/>
      <c r="O42" s="1983"/>
      <c r="P42" s="1983"/>
    </row>
    <row r="43" spans="1:16" ht="23.1" customHeight="1">
      <c r="A43" s="2041" t="s">
        <v>2124</v>
      </c>
      <c r="B43" s="1987"/>
      <c r="C43" s="1988"/>
      <c r="D43" s="1988"/>
      <c r="E43" s="1988"/>
      <c r="F43" s="1988"/>
      <c r="G43" s="2040"/>
      <c r="H43" s="2018"/>
      <c r="I43" s="1983"/>
      <c r="J43" s="1983"/>
      <c r="K43" s="1983"/>
      <c r="L43" s="1983"/>
      <c r="M43" s="1983"/>
      <c r="N43" s="1983"/>
      <c r="O43" s="1983"/>
      <c r="P43" s="1983"/>
    </row>
    <row r="44" spans="1:16" ht="16.5" customHeight="1">
      <c r="A44" s="2019"/>
      <c r="B44" s="2024" t="s">
        <v>253</v>
      </c>
      <c r="C44" s="2024" t="s">
        <v>2119</v>
      </c>
      <c r="D44" s="2024" t="s">
        <v>253</v>
      </c>
      <c r="E44" s="2024" t="s">
        <v>2119</v>
      </c>
      <c r="F44" s="2024" t="s">
        <v>253</v>
      </c>
      <c r="G44" s="2038" t="s">
        <v>2119</v>
      </c>
      <c r="H44" s="2018"/>
      <c r="I44" s="1983"/>
      <c r="J44" s="1983"/>
      <c r="K44" s="1983"/>
      <c r="L44" s="1983"/>
      <c r="M44" s="1983"/>
      <c r="N44" s="1983"/>
      <c r="O44" s="1983"/>
      <c r="P44" s="1983"/>
    </row>
    <row r="45" spans="1:16" ht="16.5" customHeight="1">
      <c r="A45" s="1986" t="s">
        <v>2059</v>
      </c>
      <c r="B45" s="2009">
        <v>1</v>
      </c>
      <c r="C45" s="2009">
        <v>233</v>
      </c>
      <c r="D45" s="2009">
        <v>4</v>
      </c>
      <c r="E45" s="2009">
        <v>2481</v>
      </c>
      <c r="F45" s="2009">
        <v>71</v>
      </c>
      <c r="G45" s="2010">
        <v>48403</v>
      </c>
      <c r="H45" s="2018"/>
      <c r="I45" s="1983"/>
      <c r="J45" s="1983"/>
      <c r="K45" s="1983"/>
      <c r="L45" s="1983"/>
      <c r="M45" s="1983"/>
      <c r="N45" s="1983"/>
      <c r="O45" s="1983"/>
      <c r="P45" s="1983"/>
    </row>
    <row r="46" spans="1:16" ht="16.5" customHeight="1">
      <c r="A46" s="1991" t="s">
        <v>2060</v>
      </c>
      <c r="B46" s="1997">
        <v>1</v>
      </c>
      <c r="C46" s="1997">
        <v>168</v>
      </c>
      <c r="D46" s="1997">
        <v>9</v>
      </c>
      <c r="E46" s="1997">
        <v>6847</v>
      </c>
      <c r="F46" s="1997">
        <v>48</v>
      </c>
      <c r="G46" s="1998">
        <v>29669</v>
      </c>
      <c r="H46" s="2018"/>
      <c r="I46" s="1983"/>
      <c r="J46" s="1983"/>
      <c r="K46" s="1983"/>
      <c r="L46" s="1983"/>
      <c r="M46" s="1983"/>
      <c r="N46" s="1983"/>
      <c r="O46" s="1983"/>
      <c r="P46" s="1983"/>
    </row>
    <row r="47" spans="1:16" ht="16.5" customHeight="1">
      <c r="A47" s="1991" t="s">
        <v>2061</v>
      </c>
      <c r="B47" s="1997" t="s">
        <v>312</v>
      </c>
      <c r="C47" s="1997" t="s">
        <v>312</v>
      </c>
      <c r="D47" s="1997" t="s">
        <v>312</v>
      </c>
      <c r="E47" s="1997" t="s">
        <v>312</v>
      </c>
      <c r="F47" s="1997" t="s">
        <v>312</v>
      </c>
      <c r="G47" s="1998" t="s">
        <v>312</v>
      </c>
      <c r="H47" s="2018"/>
      <c r="I47" s="1983"/>
      <c r="J47" s="1983"/>
      <c r="K47" s="1983"/>
      <c r="L47" s="1983"/>
      <c r="M47" s="1983"/>
      <c r="N47" s="1983"/>
      <c r="O47" s="1983"/>
      <c r="P47" s="1983"/>
    </row>
    <row r="48" spans="1:16" ht="16.5" customHeight="1">
      <c r="A48" s="1991" t="s">
        <v>2062</v>
      </c>
      <c r="B48" s="1997" t="s">
        <v>312</v>
      </c>
      <c r="C48" s="1997" t="s">
        <v>312</v>
      </c>
      <c r="D48" s="1997" t="s">
        <v>312</v>
      </c>
      <c r="E48" s="1997" t="s">
        <v>312</v>
      </c>
      <c r="F48" s="1997">
        <v>25</v>
      </c>
      <c r="G48" s="1998">
        <v>37071</v>
      </c>
      <c r="H48" s="2018"/>
      <c r="I48" s="1983"/>
      <c r="J48" s="1983"/>
      <c r="K48" s="1983"/>
      <c r="L48" s="1983"/>
      <c r="M48" s="1983"/>
      <c r="N48" s="1983"/>
      <c r="O48" s="1983"/>
      <c r="P48" s="1983"/>
    </row>
    <row r="49" spans="1:16" ht="16.5" customHeight="1">
      <c r="A49" s="1991" t="s">
        <v>2063</v>
      </c>
      <c r="B49" s="1997" t="s">
        <v>312</v>
      </c>
      <c r="C49" s="1997" t="s">
        <v>312</v>
      </c>
      <c r="D49" s="1997" t="s">
        <v>312</v>
      </c>
      <c r="E49" s="1997" t="s">
        <v>312</v>
      </c>
      <c r="F49" s="1997" t="s">
        <v>312</v>
      </c>
      <c r="G49" s="1998" t="s">
        <v>312</v>
      </c>
      <c r="H49" s="2018"/>
      <c r="I49" s="1983"/>
      <c r="J49" s="1983"/>
      <c r="K49" s="1983"/>
      <c r="L49" s="1983"/>
      <c r="M49" s="1983"/>
      <c r="N49" s="1983"/>
      <c r="O49" s="1983"/>
      <c r="P49" s="1983"/>
    </row>
    <row r="50" spans="1:16" ht="16.5" customHeight="1">
      <c r="A50" s="1991" t="s">
        <v>2064</v>
      </c>
      <c r="B50" s="1997" t="s">
        <v>312</v>
      </c>
      <c r="C50" s="1997" t="s">
        <v>312</v>
      </c>
      <c r="D50" s="1997" t="s">
        <v>312</v>
      </c>
      <c r="E50" s="1997" t="s">
        <v>312</v>
      </c>
      <c r="F50" s="1997" t="s">
        <v>312</v>
      </c>
      <c r="G50" s="1998" t="s">
        <v>312</v>
      </c>
      <c r="H50" s="2018"/>
      <c r="I50" s="1983"/>
      <c r="J50" s="1983"/>
      <c r="K50" s="1983"/>
      <c r="L50" s="1983"/>
      <c r="M50" s="1983"/>
      <c r="N50" s="1983"/>
      <c r="O50" s="1983"/>
      <c r="P50" s="1983"/>
    </row>
    <row r="51" spans="1:16" ht="16.5" customHeight="1">
      <c r="A51" s="1991" t="s">
        <v>2065</v>
      </c>
      <c r="B51" s="1997" t="s">
        <v>109</v>
      </c>
      <c r="C51" s="1997" t="s">
        <v>109</v>
      </c>
      <c r="D51" s="1997">
        <v>2</v>
      </c>
      <c r="E51" s="1997">
        <v>2219</v>
      </c>
      <c r="F51" s="1997">
        <v>70</v>
      </c>
      <c r="G51" s="1998">
        <v>56505</v>
      </c>
      <c r="H51" s="2018"/>
      <c r="I51" s="1983"/>
      <c r="J51" s="1983"/>
      <c r="K51" s="1983"/>
      <c r="L51" s="1983"/>
      <c r="M51" s="1983"/>
      <c r="N51" s="1983"/>
      <c r="O51" s="1983"/>
      <c r="P51" s="1983"/>
    </row>
    <row r="52" spans="1:16" ht="16.5" customHeight="1">
      <c r="A52" s="1991" t="s">
        <v>2066</v>
      </c>
      <c r="B52" s="1997" t="s">
        <v>109</v>
      </c>
      <c r="C52" s="1997" t="s">
        <v>109</v>
      </c>
      <c r="D52" s="1997" t="s">
        <v>109</v>
      </c>
      <c r="E52" s="1997" t="s">
        <v>109</v>
      </c>
      <c r="F52" s="1997" t="s">
        <v>109</v>
      </c>
      <c r="G52" s="1998" t="s">
        <v>109</v>
      </c>
      <c r="H52" s="2018"/>
      <c r="I52" s="1983"/>
      <c r="J52" s="1983"/>
      <c r="K52" s="1983"/>
      <c r="L52" s="1983"/>
      <c r="M52" s="1983"/>
      <c r="N52" s="1983"/>
      <c r="O52" s="1983"/>
      <c r="P52" s="1983"/>
    </row>
    <row r="53" spans="1:16" ht="16.5" customHeight="1">
      <c r="A53" s="1991" t="s">
        <v>2120</v>
      </c>
      <c r="B53" s="1997">
        <v>55</v>
      </c>
      <c r="C53" s="1997">
        <v>58698</v>
      </c>
      <c r="D53" s="1997" t="s">
        <v>312</v>
      </c>
      <c r="E53" s="1997" t="s">
        <v>312</v>
      </c>
      <c r="F53" s="1997" t="s">
        <v>312</v>
      </c>
      <c r="G53" s="1998" t="s">
        <v>312</v>
      </c>
      <c r="H53" s="2020"/>
    </row>
    <row r="54" spans="1:16" ht="16.5" customHeight="1">
      <c r="A54" s="1991" t="s">
        <v>2121</v>
      </c>
      <c r="B54" s="1997" t="s">
        <v>109</v>
      </c>
      <c r="C54" s="1997" t="s">
        <v>109</v>
      </c>
      <c r="D54" s="1997" t="s">
        <v>109</v>
      </c>
      <c r="E54" s="1997" t="s">
        <v>109</v>
      </c>
      <c r="F54" s="1997">
        <v>6</v>
      </c>
      <c r="G54" s="1998">
        <v>6279</v>
      </c>
      <c r="H54" s="2020"/>
    </row>
    <row r="55" spans="1:16" ht="16.5" customHeight="1">
      <c r="A55" s="1991" t="s">
        <v>2069</v>
      </c>
      <c r="B55" s="1997" t="s">
        <v>109</v>
      </c>
      <c r="C55" s="1997" t="s">
        <v>109</v>
      </c>
      <c r="D55" s="1997">
        <v>1</v>
      </c>
      <c r="E55" s="1997">
        <v>1039</v>
      </c>
      <c r="F55" s="1997">
        <v>15</v>
      </c>
      <c r="G55" s="1998">
        <v>8306</v>
      </c>
      <c r="H55" s="2020"/>
    </row>
    <row r="56" spans="1:16" ht="16.5" customHeight="1">
      <c r="A56" s="1991" t="s">
        <v>2070</v>
      </c>
      <c r="B56" s="1997" t="s">
        <v>109</v>
      </c>
      <c r="C56" s="1997" t="s">
        <v>109</v>
      </c>
      <c r="D56" s="1997" t="s">
        <v>109</v>
      </c>
      <c r="E56" s="1997" t="s">
        <v>109</v>
      </c>
      <c r="F56" s="1997">
        <v>2</v>
      </c>
      <c r="G56" s="1998">
        <v>1110</v>
      </c>
      <c r="H56" s="2020"/>
    </row>
    <row r="57" spans="1:16" ht="16.5" customHeight="1">
      <c r="A57" s="1991" t="s">
        <v>2071</v>
      </c>
      <c r="B57" s="1997" t="s">
        <v>109</v>
      </c>
      <c r="C57" s="1997" t="s">
        <v>109</v>
      </c>
      <c r="D57" s="1997" t="s">
        <v>312</v>
      </c>
      <c r="E57" s="1997" t="s">
        <v>312</v>
      </c>
      <c r="F57" s="1997">
        <v>28</v>
      </c>
      <c r="G57" s="1998">
        <v>26095</v>
      </c>
      <c r="H57" s="2020"/>
    </row>
    <row r="58" spans="1:16" ht="16.5" customHeight="1">
      <c r="A58" s="1991" t="s">
        <v>2072</v>
      </c>
      <c r="B58" s="1997" t="s">
        <v>312</v>
      </c>
      <c r="C58" s="1997" t="s">
        <v>312</v>
      </c>
      <c r="D58" s="1997">
        <v>5</v>
      </c>
      <c r="E58" s="1997">
        <v>3478</v>
      </c>
      <c r="F58" s="1997">
        <v>72</v>
      </c>
      <c r="G58" s="1998">
        <v>91172</v>
      </c>
      <c r="H58" s="2020"/>
    </row>
    <row r="59" spans="1:16" ht="16.5" customHeight="1">
      <c r="A59" s="1991" t="s">
        <v>2073</v>
      </c>
      <c r="B59" s="1997" t="s">
        <v>109</v>
      </c>
      <c r="C59" s="1997" t="s">
        <v>109</v>
      </c>
      <c r="D59" s="1997" t="s">
        <v>109</v>
      </c>
      <c r="E59" s="1997" t="s">
        <v>109</v>
      </c>
      <c r="F59" s="1997" t="s">
        <v>109</v>
      </c>
      <c r="G59" s="1998" t="s">
        <v>109</v>
      </c>
      <c r="H59" s="2020"/>
    </row>
    <row r="60" spans="1:16" ht="16.5" customHeight="1">
      <c r="A60" s="1991" t="s">
        <v>2074</v>
      </c>
      <c r="B60" s="1997">
        <v>1</v>
      </c>
      <c r="C60" s="1997">
        <v>1043</v>
      </c>
      <c r="D60" s="1997">
        <v>1</v>
      </c>
      <c r="E60" s="1997">
        <v>532</v>
      </c>
      <c r="F60" s="1997">
        <v>58</v>
      </c>
      <c r="G60" s="1998">
        <v>59432</v>
      </c>
      <c r="H60" s="2020"/>
    </row>
    <row r="61" spans="1:16" ht="16.5" customHeight="1">
      <c r="A61" s="2001" t="s">
        <v>2081</v>
      </c>
      <c r="B61" s="2002">
        <v>58</v>
      </c>
      <c r="C61" s="2002">
        <v>60142</v>
      </c>
      <c r="D61" s="2002">
        <v>22</v>
      </c>
      <c r="E61" s="2002">
        <v>16596</v>
      </c>
      <c r="F61" s="2002">
        <v>395</v>
      </c>
      <c r="G61" s="2003">
        <v>364042</v>
      </c>
      <c r="H61" s="2020"/>
    </row>
    <row r="62" spans="1:16" ht="23.1" customHeight="1">
      <c r="A62" s="2021" t="s">
        <v>2125</v>
      </c>
      <c r="B62" s="1988"/>
      <c r="C62" s="1988"/>
      <c r="D62" s="1988"/>
      <c r="E62" s="1988"/>
      <c r="F62" s="1988"/>
      <c r="G62" s="2022"/>
      <c r="H62" s="2020"/>
    </row>
    <row r="63" spans="1:16" ht="16.5" customHeight="1">
      <c r="A63" s="2024"/>
      <c r="B63" s="2038" t="s">
        <v>253</v>
      </c>
      <c r="C63" s="2038" t="s">
        <v>2119</v>
      </c>
      <c r="D63" s="2038" t="s">
        <v>253</v>
      </c>
      <c r="E63" s="2038" t="s">
        <v>2119</v>
      </c>
      <c r="F63" s="2038" t="s">
        <v>253</v>
      </c>
      <c r="G63" s="2038" t="s">
        <v>2119</v>
      </c>
      <c r="H63" s="2020"/>
    </row>
    <row r="64" spans="1:16" ht="16.5" customHeight="1">
      <c r="A64" s="1986" t="s">
        <v>2059</v>
      </c>
      <c r="B64" s="2009">
        <v>1</v>
      </c>
      <c r="C64" s="2009">
        <v>19</v>
      </c>
      <c r="D64" s="2009">
        <v>3</v>
      </c>
      <c r="E64" s="2009">
        <v>4663</v>
      </c>
      <c r="F64" s="2009">
        <v>45</v>
      </c>
      <c r="G64" s="2010">
        <v>92597</v>
      </c>
      <c r="H64" s="2020"/>
    </row>
    <row r="65" spans="1:8" ht="16.5" customHeight="1">
      <c r="A65" s="1991" t="s">
        <v>2060</v>
      </c>
      <c r="B65" s="1997">
        <v>1</v>
      </c>
      <c r="C65" s="1997">
        <v>10</v>
      </c>
      <c r="D65" s="1997">
        <v>1</v>
      </c>
      <c r="E65" s="1997">
        <v>122</v>
      </c>
      <c r="F65" s="1997">
        <v>23</v>
      </c>
      <c r="G65" s="1998">
        <v>6623</v>
      </c>
      <c r="H65" s="2020"/>
    </row>
    <row r="66" spans="1:8" ht="16.5" customHeight="1">
      <c r="A66" s="1991" t="s">
        <v>2061</v>
      </c>
      <c r="B66" s="1997" t="s">
        <v>312</v>
      </c>
      <c r="C66" s="1997" t="s">
        <v>312</v>
      </c>
      <c r="D66" s="1997" t="s">
        <v>312</v>
      </c>
      <c r="E66" s="1997" t="s">
        <v>312</v>
      </c>
      <c r="F66" s="1997" t="s">
        <v>312</v>
      </c>
      <c r="G66" s="1998" t="s">
        <v>312</v>
      </c>
      <c r="H66" s="2020"/>
    </row>
    <row r="67" spans="1:8" ht="16.5" customHeight="1">
      <c r="A67" s="1991" t="s">
        <v>2062</v>
      </c>
      <c r="B67" s="1997" t="s">
        <v>312</v>
      </c>
      <c r="C67" s="1997" t="s">
        <v>312</v>
      </c>
      <c r="D67" s="1997" t="s">
        <v>312</v>
      </c>
      <c r="E67" s="1997" t="s">
        <v>312</v>
      </c>
      <c r="F67" s="1997">
        <v>1</v>
      </c>
      <c r="G67" s="1998">
        <v>80</v>
      </c>
      <c r="H67" s="2020"/>
    </row>
    <row r="68" spans="1:8" ht="16.5" customHeight="1">
      <c r="A68" s="1991" t="s">
        <v>2063</v>
      </c>
      <c r="B68" s="1997" t="s">
        <v>312</v>
      </c>
      <c r="C68" s="1997" t="s">
        <v>312</v>
      </c>
      <c r="D68" s="1997" t="s">
        <v>312</v>
      </c>
      <c r="E68" s="1997" t="s">
        <v>312</v>
      </c>
      <c r="F68" s="1997" t="s">
        <v>312</v>
      </c>
      <c r="G68" s="1998" t="s">
        <v>312</v>
      </c>
      <c r="H68" s="2020"/>
    </row>
    <row r="69" spans="1:8" ht="16.5" customHeight="1">
      <c r="A69" s="1991" t="s">
        <v>2064</v>
      </c>
      <c r="B69" s="1997" t="s">
        <v>312</v>
      </c>
      <c r="C69" s="1997" t="s">
        <v>312</v>
      </c>
      <c r="D69" s="1997" t="s">
        <v>312</v>
      </c>
      <c r="E69" s="1997" t="s">
        <v>312</v>
      </c>
      <c r="F69" s="1997" t="s">
        <v>312</v>
      </c>
      <c r="G69" s="1998" t="s">
        <v>312</v>
      </c>
      <c r="H69" s="2020"/>
    </row>
    <row r="70" spans="1:8" ht="16.5" customHeight="1">
      <c r="A70" s="1991" t="s">
        <v>2065</v>
      </c>
      <c r="B70" s="1997" t="s">
        <v>109</v>
      </c>
      <c r="C70" s="1997" t="s">
        <v>109</v>
      </c>
      <c r="D70" s="1997" t="s">
        <v>109</v>
      </c>
      <c r="E70" s="1997" t="s">
        <v>109</v>
      </c>
      <c r="F70" s="1997">
        <v>1</v>
      </c>
      <c r="G70" s="1998">
        <v>72</v>
      </c>
      <c r="H70" s="2020"/>
    </row>
    <row r="71" spans="1:8" ht="16.5" customHeight="1">
      <c r="A71" s="1991" t="s">
        <v>2066</v>
      </c>
      <c r="B71" s="1997" t="s">
        <v>109</v>
      </c>
      <c r="C71" s="1997" t="s">
        <v>109</v>
      </c>
      <c r="D71" s="1997" t="s">
        <v>109</v>
      </c>
      <c r="E71" s="1997" t="s">
        <v>109</v>
      </c>
      <c r="F71" s="1997">
        <v>2</v>
      </c>
      <c r="G71" s="1998">
        <v>543</v>
      </c>
      <c r="H71" s="2020"/>
    </row>
    <row r="72" spans="1:8" ht="16.5" customHeight="1">
      <c r="A72" s="1991" t="s">
        <v>2120</v>
      </c>
      <c r="B72" s="1997">
        <v>10</v>
      </c>
      <c r="C72" s="1997">
        <v>1629</v>
      </c>
      <c r="D72" s="1997">
        <v>64</v>
      </c>
      <c r="E72" s="1997">
        <v>595</v>
      </c>
      <c r="F72" s="1997">
        <v>153</v>
      </c>
      <c r="G72" s="1998">
        <v>289</v>
      </c>
      <c r="H72" s="2020"/>
    </row>
    <row r="73" spans="1:8" ht="16.5" customHeight="1">
      <c r="A73" s="1991" t="s">
        <v>2121</v>
      </c>
      <c r="B73" s="1997" t="s">
        <v>109</v>
      </c>
      <c r="C73" s="1997" t="s">
        <v>109</v>
      </c>
      <c r="D73" s="1997" t="s">
        <v>109</v>
      </c>
      <c r="E73" s="1997" t="s">
        <v>109</v>
      </c>
      <c r="F73" s="1997">
        <v>13</v>
      </c>
      <c r="G73" s="1998">
        <v>1690</v>
      </c>
      <c r="H73" s="2020"/>
    </row>
    <row r="74" spans="1:8" ht="16.5" customHeight="1">
      <c r="A74" s="1991" t="s">
        <v>2069</v>
      </c>
      <c r="B74" s="1997" t="s">
        <v>109</v>
      </c>
      <c r="C74" s="1997" t="s">
        <v>109</v>
      </c>
      <c r="D74" s="1997" t="s">
        <v>312</v>
      </c>
      <c r="E74" s="1997" t="s">
        <v>312</v>
      </c>
      <c r="F74" s="1997">
        <v>11</v>
      </c>
      <c r="G74" s="1998">
        <v>2534</v>
      </c>
      <c r="H74" s="2020"/>
    </row>
    <row r="75" spans="1:8" ht="16.5" customHeight="1">
      <c r="A75" s="1991" t="s">
        <v>2070</v>
      </c>
      <c r="B75" s="1997" t="s">
        <v>109</v>
      </c>
      <c r="C75" s="1997" t="s">
        <v>109</v>
      </c>
      <c r="D75" s="1997" t="s">
        <v>312</v>
      </c>
      <c r="E75" s="1997" t="s">
        <v>312</v>
      </c>
      <c r="F75" s="1997">
        <v>3</v>
      </c>
      <c r="G75" s="1998">
        <v>2493</v>
      </c>
      <c r="H75" s="2020"/>
    </row>
    <row r="76" spans="1:8" ht="16.5" customHeight="1">
      <c r="A76" s="1991" t="s">
        <v>2071</v>
      </c>
      <c r="B76" s="1997">
        <v>1</v>
      </c>
      <c r="C76" s="1997">
        <v>105</v>
      </c>
      <c r="D76" s="1997">
        <v>1</v>
      </c>
      <c r="E76" s="1997">
        <v>8</v>
      </c>
      <c r="F76" s="1997">
        <v>5</v>
      </c>
      <c r="G76" s="1998">
        <v>504</v>
      </c>
      <c r="H76" s="2020"/>
    </row>
    <row r="77" spans="1:8" ht="16.5" customHeight="1">
      <c r="A77" s="1991" t="s">
        <v>2072</v>
      </c>
      <c r="B77" s="1997">
        <v>1</v>
      </c>
      <c r="C77" s="1997">
        <v>69</v>
      </c>
      <c r="D77" s="1997">
        <v>2</v>
      </c>
      <c r="E77" s="1997">
        <v>264</v>
      </c>
      <c r="F77" s="1997">
        <v>10</v>
      </c>
      <c r="G77" s="1998">
        <v>3280</v>
      </c>
      <c r="H77" s="2020"/>
    </row>
    <row r="78" spans="1:8" ht="16.5" customHeight="1">
      <c r="A78" s="1991" t="s">
        <v>2073</v>
      </c>
      <c r="B78" s="1997" t="s">
        <v>109</v>
      </c>
      <c r="C78" s="1997" t="s">
        <v>109</v>
      </c>
      <c r="D78" s="1997" t="s">
        <v>109</v>
      </c>
      <c r="E78" s="1997" t="s">
        <v>109</v>
      </c>
      <c r="F78" s="1997">
        <v>1</v>
      </c>
      <c r="G78" s="1998">
        <v>1341</v>
      </c>
      <c r="H78" s="2020"/>
    </row>
    <row r="79" spans="1:8" ht="16.5" customHeight="1">
      <c r="A79" s="1991" t="s">
        <v>2074</v>
      </c>
      <c r="B79" s="1997" t="s">
        <v>109</v>
      </c>
      <c r="C79" s="1997" t="s">
        <v>109</v>
      </c>
      <c r="D79" s="1997" t="s">
        <v>312</v>
      </c>
      <c r="E79" s="1997" t="s">
        <v>312</v>
      </c>
      <c r="F79" s="1997">
        <v>3</v>
      </c>
      <c r="G79" s="1998">
        <v>360</v>
      </c>
      <c r="H79" s="2020"/>
    </row>
    <row r="80" spans="1:8" ht="16.5" customHeight="1">
      <c r="A80" s="2001" t="s">
        <v>2081</v>
      </c>
      <c r="B80" s="2002">
        <v>14</v>
      </c>
      <c r="C80" s="2002">
        <v>1832</v>
      </c>
      <c r="D80" s="2002">
        <v>71</v>
      </c>
      <c r="E80" s="2002">
        <v>5652</v>
      </c>
      <c r="F80" s="2002">
        <v>271</v>
      </c>
      <c r="G80" s="2003">
        <v>112406</v>
      </c>
      <c r="H80" s="2020"/>
    </row>
    <row r="81" spans="1:6" ht="23.1" customHeight="1">
      <c r="A81" s="2004" t="s">
        <v>2126</v>
      </c>
      <c r="B81" s="2023"/>
      <c r="C81" s="1985"/>
      <c r="D81" s="1985"/>
      <c r="E81" s="1985"/>
      <c r="F81" s="1985"/>
    </row>
    <row r="82" spans="1:6" ht="82.5">
      <c r="A82" s="2024" t="s">
        <v>222</v>
      </c>
      <c r="B82" s="2043" t="s">
        <v>2127</v>
      </c>
      <c r="C82" s="2042" t="s">
        <v>2128</v>
      </c>
      <c r="D82" s="2042" t="s">
        <v>2129</v>
      </c>
      <c r="E82" s="2042" t="s">
        <v>2130</v>
      </c>
      <c r="F82" s="2025" t="s">
        <v>2131</v>
      </c>
    </row>
    <row r="83" spans="1:6" ht="16.5">
      <c r="A83" s="2026" t="s">
        <v>2059</v>
      </c>
      <c r="B83" s="2027">
        <v>30</v>
      </c>
      <c r="C83" s="2027">
        <v>300</v>
      </c>
      <c r="D83" s="2027">
        <v>64</v>
      </c>
      <c r="E83" s="2027">
        <v>134</v>
      </c>
      <c r="F83" s="2028">
        <v>300</v>
      </c>
    </row>
    <row r="84" spans="1:6" ht="16.5">
      <c r="A84" s="2029" t="s">
        <v>2060</v>
      </c>
      <c r="B84" s="2030">
        <v>62</v>
      </c>
      <c r="C84" s="2030">
        <v>943</v>
      </c>
      <c r="D84" s="2030">
        <v>377</v>
      </c>
      <c r="E84" s="2030">
        <v>1275</v>
      </c>
      <c r="F84" s="2031">
        <v>756</v>
      </c>
    </row>
    <row r="85" spans="1:6" ht="16.5">
      <c r="A85" s="2029" t="s">
        <v>2061</v>
      </c>
      <c r="B85" s="2032" t="s">
        <v>312</v>
      </c>
      <c r="C85" s="2032" t="s">
        <v>312</v>
      </c>
      <c r="D85" s="2032" t="s">
        <v>312</v>
      </c>
      <c r="E85" s="2032" t="s">
        <v>312</v>
      </c>
      <c r="F85" s="2032" t="s">
        <v>312</v>
      </c>
    </row>
    <row r="86" spans="1:6" ht="16.5">
      <c r="A86" s="2029" t="s">
        <v>2062</v>
      </c>
      <c r="B86" s="2030">
        <v>12</v>
      </c>
      <c r="C86" s="2031">
        <v>212</v>
      </c>
      <c r="D86" s="2030">
        <v>25</v>
      </c>
      <c r="E86" s="2031">
        <v>98</v>
      </c>
      <c r="F86" s="2031">
        <v>212</v>
      </c>
    </row>
    <row r="87" spans="1:6" ht="16.5">
      <c r="A87" s="2029" t="s">
        <v>2063</v>
      </c>
      <c r="B87" s="2032" t="s">
        <v>312</v>
      </c>
      <c r="C87" s="2032" t="s">
        <v>312</v>
      </c>
      <c r="D87" s="2032" t="s">
        <v>312</v>
      </c>
      <c r="E87" s="2032" t="s">
        <v>312</v>
      </c>
      <c r="F87" s="2032" t="s">
        <v>312</v>
      </c>
    </row>
    <row r="88" spans="1:6" ht="16.5">
      <c r="A88" s="2029" t="s">
        <v>2064</v>
      </c>
      <c r="B88" s="2032" t="s">
        <v>312</v>
      </c>
      <c r="C88" s="2032" t="s">
        <v>312</v>
      </c>
      <c r="D88" s="2032" t="s">
        <v>312</v>
      </c>
      <c r="E88" s="2032" t="s">
        <v>312</v>
      </c>
      <c r="F88" s="2032" t="s">
        <v>312</v>
      </c>
    </row>
    <row r="89" spans="1:6" ht="16.5">
      <c r="A89" s="2029" t="s">
        <v>2065</v>
      </c>
      <c r="B89" s="2030">
        <v>47</v>
      </c>
      <c r="C89" s="2030">
        <v>162</v>
      </c>
      <c r="D89" s="2030">
        <v>96</v>
      </c>
      <c r="E89" s="2030">
        <v>223</v>
      </c>
      <c r="F89" s="2030">
        <v>162</v>
      </c>
    </row>
    <row r="90" spans="1:6" ht="16.5">
      <c r="A90" s="2029" t="s">
        <v>2066</v>
      </c>
      <c r="B90" s="2030">
        <v>68</v>
      </c>
      <c r="C90" s="2031">
        <v>2970</v>
      </c>
      <c r="D90" s="2030">
        <v>154</v>
      </c>
      <c r="E90" s="2030">
        <v>719</v>
      </c>
      <c r="F90" s="2031">
        <v>1855</v>
      </c>
    </row>
    <row r="91" spans="1:6" ht="16.5">
      <c r="A91" s="2029" t="s">
        <v>2120</v>
      </c>
      <c r="B91" s="2030">
        <v>588</v>
      </c>
      <c r="C91" s="2030">
        <v>55</v>
      </c>
      <c r="D91" s="2030">
        <v>586</v>
      </c>
      <c r="E91" s="2030" t="s">
        <v>312</v>
      </c>
      <c r="F91" s="2030" t="s">
        <v>312</v>
      </c>
    </row>
    <row r="92" spans="1:6" ht="16.5">
      <c r="A92" s="2029" t="s">
        <v>2121</v>
      </c>
      <c r="B92" s="2030">
        <v>10</v>
      </c>
      <c r="C92" s="2030">
        <v>164</v>
      </c>
      <c r="D92" s="2030">
        <v>60</v>
      </c>
      <c r="E92" s="2030">
        <v>168</v>
      </c>
      <c r="F92" s="2030">
        <v>310</v>
      </c>
    </row>
    <row r="93" spans="1:6" ht="16.5">
      <c r="A93" s="2029" t="s">
        <v>2069</v>
      </c>
      <c r="B93" s="2030">
        <v>90</v>
      </c>
      <c r="C93" s="2031">
        <v>157</v>
      </c>
      <c r="D93" s="2030">
        <v>428</v>
      </c>
      <c r="E93" s="2031">
        <v>712</v>
      </c>
      <c r="F93" s="2031">
        <v>173</v>
      </c>
    </row>
    <row r="94" spans="1:6" ht="16.5">
      <c r="A94" s="2029" t="s">
        <v>2070</v>
      </c>
      <c r="B94" s="2032" t="s">
        <v>109</v>
      </c>
      <c r="C94" s="2032" t="s">
        <v>109</v>
      </c>
      <c r="D94" s="2032" t="s">
        <v>109</v>
      </c>
      <c r="E94" s="2032" t="s">
        <v>109</v>
      </c>
      <c r="F94" s="2032" t="s">
        <v>109</v>
      </c>
    </row>
    <row r="95" spans="1:6" ht="16.5">
      <c r="A95" s="2029" t="s">
        <v>2071</v>
      </c>
      <c r="B95" s="2030">
        <v>30</v>
      </c>
      <c r="C95" s="2030">
        <v>329</v>
      </c>
      <c r="D95" s="2030">
        <v>51</v>
      </c>
      <c r="E95" s="2030">
        <v>241</v>
      </c>
      <c r="F95" s="2030">
        <v>329</v>
      </c>
    </row>
    <row r="96" spans="1:6" ht="16.5">
      <c r="A96" s="2029" t="s">
        <v>2072</v>
      </c>
      <c r="B96" s="2030">
        <v>47</v>
      </c>
      <c r="C96" s="2031">
        <v>968</v>
      </c>
      <c r="D96" s="2030">
        <v>173</v>
      </c>
      <c r="E96" s="2030">
        <v>431</v>
      </c>
      <c r="F96" s="2031">
        <v>970</v>
      </c>
    </row>
    <row r="97" spans="1:6" ht="16.5">
      <c r="A97" s="2029" t="s">
        <v>2073</v>
      </c>
      <c r="B97" s="2030">
        <v>35</v>
      </c>
      <c r="C97" s="2030">
        <v>816</v>
      </c>
      <c r="D97" s="2030">
        <v>59</v>
      </c>
      <c r="E97" s="2030">
        <v>161</v>
      </c>
      <c r="F97" s="2030">
        <v>816</v>
      </c>
    </row>
    <row r="98" spans="1:6" ht="16.5">
      <c r="A98" s="2029" t="s">
        <v>2074</v>
      </c>
      <c r="B98" s="2030">
        <v>15</v>
      </c>
      <c r="C98" s="2030">
        <v>336</v>
      </c>
      <c r="D98" s="2030">
        <v>83</v>
      </c>
      <c r="E98" s="2030">
        <v>85</v>
      </c>
      <c r="F98" s="2030">
        <v>336</v>
      </c>
    </row>
    <row r="99" spans="1:6" ht="14.25">
      <c r="A99" s="2033" t="s">
        <v>2081</v>
      </c>
      <c r="B99" s="2000">
        <v>1024</v>
      </c>
      <c r="C99" s="2000">
        <v>7412</v>
      </c>
      <c r="D99" s="2000">
        <v>2156</v>
      </c>
      <c r="E99" s="2000">
        <v>4247</v>
      </c>
      <c r="F99" s="2000">
        <v>6219</v>
      </c>
    </row>
    <row r="100" spans="1:6" ht="16.5">
      <c r="A100" s="2020" t="s">
        <v>2132</v>
      </c>
      <c r="B100" s="2020"/>
      <c r="C100" s="2020"/>
      <c r="D100" s="2020"/>
      <c r="E100" s="2020"/>
      <c r="F100" s="2020"/>
    </row>
    <row r="101" spans="1:6" ht="16.5">
      <c r="A101" s="2034" t="s">
        <v>2077</v>
      </c>
      <c r="B101" s="2035"/>
      <c r="C101" s="2035"/>
      <c r="D101" s="2035"/>
      <c r="E101" s="2035"/>
      <c r="F101" s="2035"/>
    </row>
    <row r="102" spans="1:6" ht="16.5">
      <c r="A102" s="130" t="s">
        <v>9</v>
      </c>
      <c r="B102" s="2035"/>
      <c r="C102" s="2035"/>
      <c r="D102" s="2035"/>
      <c r="E102" s="2035"/>
      <c r="F102" s="2035"/>
    </row>
  </sheetData>
  <hyperlinks>
    <hyperlink ref="A102" location="Inhaltsverzeichnis!A1" display="Zurück zum Inhaltsverzeichnis"/>
  </hyperlinks>
  <pageMargins left="0.78740157480314965" right="0.78740157480314965" top="0.39370078740157483" bottom="0.39370078740157483" header="0.51181102362204722" footer="0.51181102362204722"/>
  <pageSetup paperSize="9" orientation="portrait" r:id="rId1"/>
  <headerFooter alignWithMargins="0">
    <oddFooter>&amp;R&amp;A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J64"/>
  <sheetViews>
    <sheetView showGridLines="0" zoomScaleNormal="100" workbookViewId="0"/>
  </sheetViews>
  <sheetFormatPr baseColWidth="10" defaultColWidth="11.42578125" defaultRowHeight="16.5"/>
  <cols>
    <col min="1" max="1" width="4.5703125" style="2054" customWidth="1"/>
    <col min="2" max="3" width="6.28515625" style="2054" customWidth="1"/>
    <col min="4" max="5" width="7.7109375" style="2054" customWidth="1"/>
    <col min="6" max="8" width="6.28515625" style="2054" customWidth="1"/>
    <col min="9" max="10" width="6.85546875" style="2054" customWidth="1"/>
    <col min="11" max="16384" width="11.42578125" style="2054"/>
  </cols>
  <sheetData>
    <row r="1" spans="1:10" s="2046" customFormat="1" ht="53.25" customHeight="1">
      <c r="A1" s="2044" t="s">
        <v>2133</v>
      </c>
      <c r="B1" s="2045"/>
      <c r="C1" s="2045"/>
      <c r="D1" s="2045"/>
      <c r="E1" s="2045"/>
      <c r="F1" s="2045"/>
      <c r="G1" s="2045"/>
      <c r="H1" s="2045"/>
      <c r="I1" s="2045"/>
      <c r="J1" s="2045"/>
    </row>
    <row r="2" spans="1:10" s="2048" customFormat="1" ht="17.25">
      <c r="A2" s="2047" t="s">
        <v>2134</v>
      </c>
      <c r="B2" s="2047"/>
      <c r="C2" s="2047"/>
      <c r="D2" s="2047"/>
      <c r="E2" s="2047"/>
      <c r="F2" s="2047"/>
      <c r="G2" s="2047"/>
      <c r="H2" s="2047"/>
    </row>
    <row r="3" spans="1:10" s="2052" customFormat="1" ht="21.95" customHeight="1">
      <c r="A3" s="2049" t="s">
        <v>2135</v>
      </c>
      <c r="B3" s="2050"/>
      <c r="C3" s="2017"/>
      <c r="D3" s="2017"/>
      <c r="E3" s="2017"/>
      <c r="F3" s="2017"/>
      <c r="G3" s="2017"/>
      <c r="H3" s="2051"/>
    </row>
    <row r="4" spans="1:10" ht="48.75" customHeight="1">
      <c r="A4" s="2371" t="s">
        <v>222</v>
      </c>
      <c r="B4" s="2369" t="s">
        <v>2136</v>
      </c>
      <c r="C4" s="2139"/>
      <c r="D4" s="2373" t="s">
        <v>2137</v>
      </c>
      <c r="E4" s="2369" t="s">
        <v>2138</v>
      </c>
      <c r="F4" s="2139"/>
      <c r="G4" s="2369" t="s">
        <v>2118</v>
      </c>
      <c r="H4" s="2370"/>
    </row>
    <row r="5" spans="1:10" ht="16.5" customHeight="1">
      <c r="A5" s="2372"/>
      <c r="B5" s="2121" t="s">
        <v>253</v>
      </c>
      <c r="C5" s="2374" t="s">
        <v>2119</v>
      </c>
      <c r="D5" s="2374" t="s">
        <v>253</v>
      </c>
      <c r="E5" s="2374" t="s">
        <v>253</v>
      </c>
      <c r="F5" s="2374" t="s">
        <v>2119</v>
      </c>
      <c r="G5" s="2374" t="s">
        <v>253</v>
      </c>
      <c r="H5" s="1992" t="s">
        <v>2119</v>
      </c>
    </row>
    <row r="6" spans="1:10" ht="16.5" customHeight="1">
      <c r="A6" s="1986" t="s">
        <v>2059</v>
      </c>
      <c r="B6" s="1995" t="s">
        <v>2080</v>
      </c>
      <c r="C6" s="2055" t="s">
        <v>2080</v>
      </c>
      <c r="D6" s="2055" t="s">
        <v>2080</v>
      </c>
      <c r="E6" s="2055" t="s">
        <v>2080</v>
      </c>
      <c r="F6" s="2055" t="s">
        <v>2080</v>
      </c>
      <c r="G6" s="2055" t="s">
        <v>2080</v>
      </c>
      <c r="H6" s="2056" t="s">
        <v>2080</v>
      </c>
    </row>
    <row r="7" spans="1:10" ht="16.5" customHeight="1">
      <c r="A7" s="1991" t="s">
        <v>2060</v>
      </c>
      <c r="B7" s="2055" t="s">
        <v>2080</v>
      </c>
      <c r="C7" s="2055" t="s">
        <v>2080</v>
      </c>
      <c r="D7" s="2055" t="s">
        <v>2080</v>
      </c>
      <c r="E7" s="2055" t="s">
        <v>2080</v>
      </c>
      <c r="F7" s="2055" t="s">
        <v>2080</v>
      </c>
      <c r="G7" s="2055" t="s">
        <v>2080</v>
      </c>
      <c r="H7" s="2056" t="s">
        <v>2080</v>
      </c>
    </row>
    <row r="8" spans="1:10" ht="16.5" customHeight="1">
      <c r="A8" s="1991" t="s">
        <v>2061</v>
      </c>
      <c r="B8" s="2055" t="s">
        <v>2080</v>
      </c>
      <c r="C8" s="2055" t="s">
        <v>2080</v>
      </c>
      <c r="D8" s="2055" t="s">
        <v>2080</v>
      </c>
      <c r="E8" s="2055" t="s">
        <v>2080</v>
      </c>
      <c r="F8" s="2055" t="s">
        <v>2080</v>
      </c>
      <c r="G8" s="2055" t="s">
        <v>2080</v>
      </c>
      <c r="H8" s="2056" t="s">
        <v>2080</v>
      </c>
    </row>
    <row r="9" spans="1:10" ht="16.5" customHeight="1">
      <c r="A9" s="1991" t="s">
        <v>2062</v>
      </c>
      <c r="B9" s="1995" t="s">
        <v>2080</v>
      </c>
      <c r="C9" s="1995" t="s">
        <v>2080</v>
      </c>
      <c r="D9" s="1995" t="s">
        <v>2080</v>
      </c>
      <c r="E9" s="1995" t="s">
        <v>2080</v>
      </c>
      <c r="F9" s="1995" t="s">
        <v>2080</v>
      </c>
      <c r="G9" s="1995" t="s">
        <v>2080</v>
      </c>
      <c r="H9" s="1996" t="s">
        <v>2080</v>
      </c>
    </row>
    <row r="10" spans="1:10" ht="16.5" customHeight="1">
      <c r="A10" s="1991" t="s">
        <v>2063</v>
      </c>
      <c r="B10" s="2055" t="s">
        <v>2080</v>
      </c>
      <c r="C10" s="2055" t="s">
        <v>2080</v>
      </c>
      <c r="D10" s="2055" t="s">
        <v>2080</v>
      </c>
      <c r="E10" s="2055" t="s">
        <v>2080</v>
      </c>
      <c r="F10" s="2055" t="s">
        <v>2080</v>
      </c>
      <c r="G10" s="2055" t="s">
        <v>2080</v>
      </c>
      <c r="H10" s="2056" t="s">
        <v>2080</v>
      </c>
    </row>
    <row r="11" spans="1:10" ht="16.5" customHeight="1">
      <c r="A11" s="1991" t="s">
        <v>2064</v>
      </c>
      <c r="B11" s="2055" t="s">
        <v>2080</v>
      </c>
      <c r="C11" s="2055" t="s">
        <v>2080</v>
      </c>
      <c r="D11" s="2055" t="s">
        <v>2080</v>
      </c>
      <c r="E11" s="2055" t="s">
        <v>2080</v>
      </c>
      <c r="F11" s="2055" t="s">
        <v>2080</v>
      </c>
      <c r="G11" s="2055" t="s">
        <v>2080</v>
      </c>
      <c r="H11" s="2056" t="s">
        <v>2080</v>
      </c>
    </row>
    <row r="12" spans="1:10" ht="16.5" customHeight="1">
      <c r="A12" s="2057" t="s">
        <v>2065</v>
      </c>
      <c r="B12" s="2055" t="s">
        <v>2080</v>
      </c>
      <c r="C12" s="2055" t="s">
        <v>2080</v>
      </c>
      <c r="D12" s="2055" t="s">
        <v>2080</v>
      </c>
      <c r="E12" s="2055" t="s">
        <v>2080</v>
      </c>
      <c r="F12" s="2055" t="s">
        <v>2080</v>
      </c>
      <c r="G12" s="2055" t="s">
        <v>2080</v>
      </c>
      <c r="H12" s="2056" t="s">
        <v>2080</v>
      </c>
    </row>
    <row r="13" spans="1:10" ht="16.5" customHeight="1">
      <c r="A13" s="1991" t="s">
        <v>2066</v>
      </c>
      <c r="B13" s="1995">
        <v>3</v>
      </c>
      <c r="C13" s="1995">
        <v>13</v>
      </c>
      <c r="D13" s="1995">
        <v>9</v>
      </c>
      <c r="E13" s="1995">
        <v>10</v>
      </c>
      <c r="F13" s="1995">
        <v>13</v>
      </c>
      <c r="G13" s="1995">
        <v>1</v>
      </c>
      <c r="H13" s="1996">
        <v>1</v>
      </c>
    </row>
    <row r="14" spans="1:10" ht="16.5" customHeight="1">
      <c r="A14" s="1991" t="s">
        <v>2120</v>
      </c>
      <c r="B14" s="2055" t="s">
        <v>2080</v>
      </c>
      <c r="C14" s="2055" t="s">
        <v>2080</v>
      </c>
      <c r="D14" s="2055" t="s">
        <v>2080</v>
      </c>
      <c r="E14" s="2055" t="s">
        <v>2080</v>
      </c>
      <c r="F14" s="2055" t="s">
        <v>2080</v>
      </c>
      <c r="G14" s="2055" t="s">
        <v>2080</v>
      </c>
      <c r="H14" s="2056" t="s">
        <v>2080</v>
      </c>
    </row>
    <row r="15" spans="1:10" ht="16.5" customHeight="1">
      <c r="A15" s="1991" t="s">
        <v>2121</v>
      </c>
      <c r="B15" s="2055" t="s">
        <v>2080</v>
      </c>
      <c r="C15" s="2055" t="s">
        <v>2080</v>
      </c>
      <c r="D15" s="2055" t="s">
        <v>2080</v>
      </c>
      <c r="E15" s="2055" t="s">
        <v>2080</v>
      </c>
      <c r="F15" s="2055" t="s">
        <v>2080</v>
      </c>
      <c r="G15" s="2055" t="s">
        <v>2080</v>
      </c>
      <c r="H15" s="2056" t="s">
        <v>2080</v>
      </c>
    </row>
    <row r="16" spans="1:10" ht="16.5" customHeight="1">
      <c r="A16" s="1991" t="s">
        <v>2069</v>
      </c>
      <c r="B16" s="2055" t="s">
        <v>2080</v>
      </c>
      <c r="C16" s="2055" t="s">
        <v>2080</v>
      </c>
      <c r="D16" s="2055" t="s">
        <v>2080</v>
      </c>
      <c r="E16" s="2055" t="s">
        <v>2080</v>
      </c>
      <c r="F16" s="2055" t="s">
        <v>2080</v>
      </c>
      <c r="G16" s="2055" t="s">
        <v>2080</v>
      </c>
      <c r="H16" s="2056" t="s">
        <v>2080</v>
      </c>
    </row>
    <row r="17" spans="1:10" ht="16.5" customHeight="1">
      <c r="A17" s="1991" t="s">
        <v>2070</v>
      </c>
      <c r="B17" s="2055" t="s">
        <v>2080</v>
      </c>
      <c r="C17" s="2055" t="s">
        <v>2080</v>
      </c>
      <c r="D17" s="2055" t="s">
        <v>2080</v>
      </c>
      <c r="E17" s="2055" t="s">
        <v>2080</v>
      </c>
      <c r="F17" s="2055" t="s">
        <v>2080</v>
      </c>
      <c r="G17" s="2055" t="s">
        <v>2080</v>
      </c>
      <c r="H17" s="2056" t="s">
        <v>2080</v>
      </c>
    </row>
    <row r="18" spans="1:10" ht="16.5" customHeight="1">
      <c r="A18" s="1991" t="s">
        <v>2071</v>
      </c>
      <c r="B18" s="1995" t="s">
        <v>312</v>
      </c>
      <c r="C18" s="1995" t="s">
        <v>312</v>
      </c>
      <c r="D18" s="1995" t="s">
        <v>312</v>
      </c>
      <c r="E18" s="1995" t="s">
        <v>312</v>
      </c>
      <c r="F18" s="1995" t="s">
        <v>312</v>
      </c>
      <c r="G18" s="1995">
        <v>5</v>
      </c>
      <c r="H18" s="1996">
        <v>96</v>
      </c>
    </row>
    <row r="19" spans="1:10" ht="16.5" customHeight="1">
      <c r="A19" s="1991" t="s">
        <v>2072</v>
      </c>
      <c r="B19" s="2058"/>
      <c r="C19" s="2058"/>
      <c r="D19" s="2058"/>
      <c r="E19" s="2058"/>
      <c r="F19" s="2058"/>
      <c r="G19" s="2058"/>
      <c r="H19" s="2059"/>
    </row>
    <row r="20" spans="1:10" ht="16.5" customHeight="1">
      <c r="A20" s="1991" t="s">
        <v>2073</v>
      </c>
      <c r="B20" s="2055" t="s">
        <v>2080</v>
      </c>
      <c r="C20" s="2055" t="s">
        <v>2080</v>
      </c>
      <c r="D20" s="2055" t="s">
        <v>2080</v>
      </c>
      <c r="E20" s="2055" t="s">
        <v>2080</v>
      </c>
      <c r="F20" s="2055" t="s">
        <v>2080</v>
      </c>
      <c r="G20" s="2055" t="s">
        <v>2080</v>
      </c>
      <c r="H20" s="2056" t="s">
        <v>2080</v>
      </c>
    </row>
    <row r="21" spans="1:10" ht="16.5" customHeight="1">
      <c r="A21" s="1991" t="s">
        <v>2074</v>
      </c>
      <c r="B21" s="1995" t="s">
        <v>2080</v>
      </c>
      <c r="C21" s="1995" t="s">
        <v>2080</v>
      </c>
      <c r="D21" s="1995" t="s">
        <v>2080</v>
      </c>
      <c r="E21" s="1995" t="s">
        <v>2080</v>
      </c>
      <c r="F21" s="1995" t="s">
        <v>2080</v>
      </c>
      <c r="G21" s="1995" t="s">
        <v>2080</v>
      </c>
      <c r="H21" s="1996" t="s">
        <v>2080</v>
      </c>
    </row>
    <row r="22" spans="1:10" ht="16.5" customHeight="1">
      <c r="A22" s="2001" t="s">
        <v>2081</v>
      </c>
      <c r="B22" s="2002">
        <v>3</v>
      </c>
      <c r="C22" s="2002">
        <v>13</v>
      </c>
      <c r="D22" s="2002">
        <v>9</v>
      </c>
      <c r="E22" s="2002">
        <v>10</v>
      </c>
      <c r="F22" s="2002">
        <v>13</v>
      </c>
      <c r="G22" s="2002">
        <v>6</v>
      </c>
      <c r="H22" s="2003">
        <v>97</v>
      </c>
    </row>
    <row r="23" spans="1:10" ht="21.95" customHeight="1">
      <c r="A23" s="2060" t="s">
        <v>2139</v>
      </c>
      <c r="B23" s="2061"/>
      <c r="C23" s="2061"/>
      <c r="D23" s="2061"/>
      <c r="E23" s="2061"/>
      <c r="F23" s="2062"/>
      <c r="G23" s="2063"/>
      <c r="H23" s="2064"/>
      <c r="I23" s="2064"/>
      <c r="J23" s="2064"/>
    </row>
    <row r="24" spans="1:10" ht="49.5" customHeight="1">
      <c r="A24" s="2375" t="s">
        <v>222</v>
      </c>
      <c r="B24" s="2065" t="s">
        <v>2140</v>
      </c>
      <c r="C24" s="2040"/>
      <c r="D24" s="2065" t="s">
        <v>2141</v>
      </c>
      <c r="E24" s="2040"/>
      <c r="F24" s="2065" t="s">
        <v>2118</v>
      </c>
      <c r="G24" s="2066"/>
      <c r="H24" s="2064"/>
      <c r="I24" s="2064"/>
      <c r="J24" s="2064"/>
    </row>
    <row r="25" spans="1:10" ht="16.5" customHeight="1">
      <c r="A25" s="2067"/>
      <c r="B25" s="2007" t="s">
        <v>253</v>
      </c>
      <c r="C25" s="2007" t="s">
        <v>2119</v>
      </c>
      <c r="D25" s="2007" t="s">
        <v>253</v>
      </c>
      <c r="E25" s="2007" t="s">
        <v>2119</v>
      </c>
      <c r="F25" s="2007" t="s">
        <v>253</v>
      </c>
      <c r="G25" s="2029" t="s">
        <v>2119</v>
      </c>
      <c r="H25" s="2068"/>
      <c r="I25" s="2068"/>
      <c r="J25" s="2068"/>
    </row>
    <row r="26" spans="1:10" ht="16.5" customHeight="1">
      <c r="A26" s="1991" t="s">
        <v>2059</v>
      </c>
      <c r="B26" s="2055" t="s">
        <v>2080</v>
      </c>
      <c r="C26" s="2055" t="s">
        <v>2080</v>
      </c>
      <c r="D26" s="2055" t="s">
        <v>2080</v>
      </c>
      <c r="E26" s="2055" t="s">
        <v>2080</v>
      </c>
      <c r="F26" s="2055" t="s">
        <v>2080</v>
      </c>
      <c r="G26" s="2056" t="s">
        <v>2080</v>
      </c>
      <c r="H26" s="2069"/>
      <c r="I26" s="2069"/>
      <c r="J26" s="2069"/>
    </row>
    <row r="27" spans="1:10" ht="16.5" customHeight="1">
      <c r="A27" s="1991" t="s">
        <v>2060</v>
      </c>
      <c r="B27" s="2055" t="s">
        <v>2080</v>
      </c>
      <c r="C27" s="2055" t="s">
        <v>2080</v>
      </c>
      <c r="D27" s="2055" t="s">
        <v>2080</v>
      </c>
      <c r="E27" s="2055" t="s">
        <v>2080</v>
      </c>
      <c r="F27" s="2055" t="s">
        <v>2080</v>
      </c>
      <c r="G27" s="2056" t="s">
        <v>2080</v>
      </c>
      <c r="H27" s="2070"/>
      <c r="I27" s="2070"/>
      <c r="J27" s="2070"/>
    </row>
    <row r="28" spans="1:10" ht="16.5" customHeight="1">
      <c r="A28" s="1991" t="s">
        <v>2061</v>
      </c>
      <c r="B28" s="2055" t="s">
        <v>2080</v>
      </c>
      <c r="C28" s="2055" t="s">
        <v>2080</v>
      </c>
      <c r="D28" s="2055" t="s">
        <v>2080</v>
      </c>
      <c r="E28" s="2055" t="s">
        <v>2080</v>
      </c>
      <c r="F28" s="2055" t="s">
        <v>2080</v>
      </c>
      <c r="G28" s="2056" t="s">
        <v>2080</v>
      </c>
      <c r="H28" s="2072"/>
      <c r="I28" s="2072"/>
      <c r="J28" s="2072"/>
    </row>
    <row r="29" spans="1:10" ht="16.5" customHeight="1">
      <c r="A29" s="1991" t="s">
        <v>2062</v>
      </c>
      <c r="B29" s="1995" t="s">
        <v>2080</v>
      </c>
      <c r="C29" s="1995" t="s">
        <v>2080</v>
      </c>
      <c r="D29" s="1995">
        <v>11</v>
      </c>
      <c r="E29" s="1995">
        <v>22232</v>
      </c>
      <c r="F29" s="1995">
        <v>36</v>
      </c>
      <c r="G29" s="1996">
        <v>71402</v>
      </c>
      <c r="H29" s="2072"/>
      <c r="I29" s="2072"/>
      <c r="J29" s="2072"/>
    </row>
    <row r="30" spans="1:10" ht="16.5" customHeight="1">
      <c r="A30" s="1991" t="s">
        <v>2063</v>
      </c>
      <c r="B30" s="2055" t="s">
        <v>2080</v>
      </c>
      <c r="C30" s="2055" t="s">
        <v>2080</v>
      </c>
      <c r="D30" s="2055" t="s">
        <v>2080</v>
      </c>
      <c r="E30" s="2055" t="s">
        <v>2080</v>
      </c>
      <c r="F30" s="2055" t="s">
        <v>2080</v>
      </c>
      <c r="G30" s="2056" t="s">
        <v>2080</v>
      </c>
    </row>
    <row r="31" spans="1:10" ht="16.5" customHeight="1">
      <c r="A31" s="1991" t="s">
        <v>2064</v>
      </c>
      <c r="B31" s="2055" t="s">
        <v>2080</v>
      </c>
      <c r="C31" s="2055" t="s">
        <v>2080</v>
      </c>
      <c r="D31" s="2055" t="s">
        <v>2080</v>
      </c>
      <c r="E31" s="2055" t="s">
        <v>2080</v>
      </c>
      <c r="F31" s="2055" t="s">
        <v>2080</v>
      </c>
      <c r="G31" s="2056" t="s">
        <v>2080</v>
      </c>
    </row>
    <row r="32" spans="1:10" ht="16.5" customHeight="1">
      <c r="A32" s="2057" t="s">
        <v>2065</v>
      </c>
      <c r="B32" s="2055" t="s">
        <v>2080</v>
      </c>
      <c r="C32" s="2055" t="s">
        <v>2080</v>
      </c>
      <c r="D32" s="2055" t="s">
        <v>2080</v>
      </c>
      <c r="E32" s="2055" t="s">
        <v>2080</v>
      </c>
      <c r="F32" s="2055" t="s">
        <v>2080</v>
      </c>
      <c r="G32" s="2056" t="s">
        <v>2080</v>
      </c>
    </row>
    <row r="33" spans="1:10" ht="16.5" customHeight="1">
      <c r="A33" s="1991" t="s">
        <v>2066</v>
      </c>
      <c r="B33" s="1995">
        <v>1</v>
      </c>
      <c r="C33" s="1995">
        <v>271</v>
      </c>
      <c r="D33" s="1995">
        <v>18</v>
      </c>
      <c r="E33" s="1995">
        <v>26824</v>
      </c>
      <c r="F33" s="1995">
        <v>107</v>
      </c>
      <c r="G33" s="1996">
        <v>168039</v>
      </c>
    </row>
    <row r="34" spans="1:10" ht="16.5" customHeight="1">
      <c r="A34" s="1991" t="s">
        <v>2120</v>
      </c>
      <c r="B34" s="2055" t="s">
        <v>2080</v>
      </c>
      <c r="C34" s="2055" t="s">
        <v>2080</v>
      </c>
      <c r="D34" s="2055" t="s">
        <v>2080</v>
      </c>
      <c r="E34" s="2055" t="s">
        <v>2080</v>
      </c>
      <c r="F34" s="2055" t="s">
        <v>2080</v>
      </c>
      <c r="G34" s="2056" t="s">
        <v>2080</v>
      </c>
    </row>
    <row r="35" spans="1:10" ht="16.5" customHeight="1">
      <c r="A35" s="1991" t="s">
        <v>2121</v>
      </c>
      <c r="B35" s="2055" t="s">
        <v>2080</v>
      </c>
      <c r="C35" s="2055" t="s">
        <v>2080</v>
      </c>
      <c r="D35" s="2055" t="s">
        <v>2080</v>
      </c>
      <c r="E35" s="2055" t="s">
        <v>2080</v>
      </c>
      <c r="F35" s="2055" t="s">
        <v>2080</v>
      </c>
      <c r="G35" s="2056" t="s">
        <v>2080</v>
      </c>
    </row>
    <row r="36" spans="1:10" ht="16.5" customHeight="1">
      <c r="A36" s="1991" t="s">
        <v>2069</v>
      </c>
      <c r="B36" s="2055" t="s">
        <v>2080</v>
      </c>
      <c r="C36" s="2055" t="s">
        <v>2080</v>
      </c>
      <c r="D36" s="2055" t="s">
        <v>2080</v>
      </c>
      <c r="E36" s="2055" t="s">
        <v>2080</v>
      </c>
      <c r="F36" s="2055" t="s">
        <v>2080</v>
      </c>
      <c r="G36" s="2056" t="s">
        <v>2080</v>
      </c>
    </row>
    <row r="37" spans="1:10" ht="16.5" customHeight="1">
      <c r="A37" s="1991" t="s">
        <v>2070</v>
      </c>
      <c r="B37" s="2055" t="s">
        <v>2080</v>
      </c>
      <c r="C37" s="2055" t="s">
        <v>2080</v>
      </c>
      <c r="D37" s="2055" t="s">
        <v>2080</v>
      </c>
      <c r="E37" s="2055" t="s">
        <v>2080</v>
      </c>
      <c r="F37" s="2055" t="s">
        <v>2080</v>
      </c>
      <c r="G37" s="2056" t="s">
        <v>2080</v>
      </c>
    </row>
    <row r="38" spans="1:10" ht="16.5" customHeight="1">
      <c r="A38" s="1991" t="s">
        <v>2071</v>
      </c>
      <c r="B38" s="1995" t="s">
        <v>312</v>
      </c>
      <c r="C38" s="1995" t="s">
        <v>312</v>
      </c>
      <c r="D38" s="1995">
        <v>1</v>
      </c>
      <c r="E38" s="1995">
        <v>32</v>
      </c>
      <c r="F38" s="1995">
        <v>7</v>
      </c>
      <c r="G38" s="1996">
        <v>753</v>
      </c>
    </row>
    <row r="39" spans="1:10" ht="16.5" customHeight="1">
      <c r="A39" s="1991" t="s">
        <v>2072</v>
      </c>
      <c r="B39" s="2058" t="s">
        <v>312</v>
      </c>
      <c r="C39" s="2058" t="s">
        <v>312</v>
      </c>
      <c r="D39" s="2055">
        <v>8</v>
      </c>
      <c r="E39" s="2055">
        <v>8192</v>
      </c>
      <c r="F39" s="2055">
        <v>85</v>
      </c>
      <c r="G39" s="2056">
        <v>107720</v>
      </c>
    </row>
    <row r="40" spans="1:10" ht="16.5" customHeight="1">
      <c r="A40" s="1991" t="s">
        <v>2073</v>
      </c>
      <c r="B40" s="2055" t="s">
        <v>2080</v>
      </c>
      <c r="C40" s="2055" t="s">
        <v>2080</v>
      </c>
      <c r="D40" s="2055" t="s">
        <v>2080</v>
      </c>
      <c r="E40" s="2055" t="s">
        <v>2080</v>
      </c>
      <c r="F40" s="2055" t="s">
        <v>2080</v>
      </c>
      <c r="G40" s="2056" t="s">
        <v>2080</v>
      </c>
    </row>
    <row r="41" spans="1:10" ht="16.5" customHeight="1">
      <c r="A41" s="1991" t="s">
        <v>2074</v>
      </c>
      <c r="B41" s="1995" t="s">
        <v>2080</v>
      </c>
      <c r="C41" s="1995" t="s">
        <v>2080</v>
      </c>
      <c r="D41" s="1995" t="s">
        <v>2080</v>
      </c>
      <c r="E41" s="1995" t="s">
        <v>2080</v>
      </c>
      <c r="F41" s="1995" t="s">
        <v>2080</v>
      </c>
      <c r="G41" s="1996" t="s">
        <v>2080</v>
      </c>
    </row>
    <row r="42" spans="1:10" ht="16.5" customHeight="1">
      <c r="A42" s="2001" t="s">
        <v>2081</v>
      </c>
      <c r="B42" s="2002">
        <v>1</v>
      </c>
      <c r="C42" s="2002">
        <v>271</v>
      </c>
      <c r="D42" s="2002">
        <v>38</v>
      </c>
      <c r="E42" s="2002">
        <v>57280</v>
      </c>
      <c r="F42" s="2002">
        <v>235</v>
      </c>
      <c r="G42" s="2003">
        <v>347914</v>
      </c>
    </row>
    <row r="43" spans="1:10" ht="21.95" customHeight="1">
      <c r="A43" s="2073" t="s">
        <v>2142</v>
      </c>
      <c r="B43" s="2074"/>
      <c r="C43" s="2075"/>
      <c r="D43" s="2075"/>
      <c r="E43" s="2075"/>
      <c r="F43" s="2075"/>
      <c r="G43" s="2075"/>
      <c r="H43" s="2075"/>
      <c r="I43" s="2075"/>
      <c r="J43" s="2076"/>
    </row>
    <row r="44" spans="1:10" ht="85.5" customHeight="1">
      <c r="A44" s="2077" t="s">
        <v>222</v>
      </c>
      <c r="B44" s="2078" t="s">
        <v>2143</v>
      </c>
      <c r="C44" s="2079"/>
      <c r="D44" s="2078" t="s">
        <v>2141</v>
      </c>
      <c r="E44" s="2079"/>
      <c r="F44" s="2078" t="s">
        <v>2118</v>
      </c>
      <c r="G44" s="2080"/>
      <c r="H44" s="2081" t="s">
        <v>2144</v>
      </c>
      <c r="I44" s="2082" t="s">
        <v>2145</v>
      </c>
      <c r="J44" s="2083"/>
    </row>
    <row r="45" spans="1:10" ht="17.25">
      <c r="A45" s="2084"/>
      <c r="B45" s="2085" t="s">
        <v>253</v>
      </c>
      <c r="C45" s="2086" t="s">
        <v>2119</v>
      </c>
      <c r="D45" s="2086" t="s">
        <v>253</v>
      </c>
      <c r="E45" s="2086" t="s">
        <v>2119</v>
      </c>
      <c r="F45" s="2086" t="s">
        <v>253</v>
      </c>
      <c r="G45" s="2086" t="s">
        <v>2119</v>
      </c>
      <c r="H45" s="2086" t="s">
        <v>253</v>
      </c>
      <c r="I45" s="2087" t="s">
        <v>253</v>
      </c>
      <c r="J45" s="2088" t="s">
        <v>2119</v>
      </c>
    </row>
    <row r="46" spans="1:10">
      <c r="A46" s="1991" t="s">
        <v>2059</v>
      </c>
      <c r="B46" s="1995" t="s">
        <v>2080</v>
      </c>
      <c r="C46" s="1995" t="s">
        <v>2080</v>
      </c>
      <c r="D46" s="1995" t="s">
        <v>2080</v>
      </c>
      <c r="E46" s="1995" t="s">
        <v>2080</v>
      </c>
      <c r="F46" s="1995" t="s">
        <v>2080</v>
      </c>
      <c r="G46" s="1995" t="s">
        <v>2080</v>
      </c>
      <c r="H46" s="1995" t="s">
        <v>2080</v>
      </c>
      <c r="I46" s="1995" t="s">
        <v>2080</v>
      </c>
      <c r="J46" s="1996" t="s">
        <v>2080</v>
      </c>
    </row>
    <row r="47" spans="1:10">
      <c r="A47" s="1991" t="s">
        <v>2060</v>
      </c>
      <c r="B47" s="1995" t="s">
        <v>2080</v>
      </c>
      <c r="C47" s="1995" t="s">
        <v>2080</v>
      </c>
      <c r="D47" s="1995" t="s">
        <v>2080</v>
      </c>
      <c r="E47" s="1995" t="s">
        <v>2080</v>
      </c>
      <c r="F47" s="1995" t="s">
        <v>2080</v>
      </c>
      <c r="G47" s="1995" t="s">
        <v>2080</v>
      </c>
      <c r="H47" s="1995" t="s">
        <v>2080</v>
      </c>
      <c r="I47" s="1995" t="s">
        <v>2080</v>
      </c>
      <c r="J47" s="1996" t="s">
        <v>2080</v>
      </c>
    </row>
    <row r="48" spans="1:10">
      <c r="A48" s="1991" t="s">
        <v>2061</v>
      </c>
      <c r="B48" s="1995" t="s">
        <v>2080</v>
      </c>
      <c r="C48" s="1995" t="s">
        <v>2080</v>
      </c>
      <c r="D48" s="1995" t="s">
        <v>2080</v>
      </c>
      <c r="E48" s="1995" t="s">
        <v>2080</v>
      </c>
      <c r="F48" s="1995" t="s">
        <v>2080</v>
      </c>
      <c r="G48" s="1995" t="s">
        <v>2080</v>
      </c>
      <c r="H48" s="1995" t="s">
        <v>2080</v>
      </c>
      <c r="I48" s="1995" t="s">
        <v>2080</v>
      </c>
      <c r="J48" s="1996" t="s">
        <v>2080</v>
      </c>
    </row>
    <row r="49" spans="1:10">
      <c r="A49" s="1991" t="s">
        <v>2062</v>
      </c>
      <c r="B49" s="2089">
        <v>1</v>
      </c>
      <c r="C49" s="2089">
        <v>12</v>
      </c>
      <c r="D49" s="2089">
        <v>9</v>
      </c>
      <c r="E49" s="2090">
        <v>42</v>
      </c>
      <c r="F49" s="2089">
        <v>51</v>
      </c>
      <c r="G49" s="1995">
        <v>301</v>
      </c>
      <c r="H49" s="2089">
        <v>33</v>
      </c>
      <c r="I49" s="2089">
        <v>41</v>
      </c>
      <c r="J49" s="2091">
        <v>25</v>
      </c>
    </row>
    <row r="50" spans="1:10" ht="17.25">
      <c r="A50" s="1991" t="s">
        <v>2063</v>
      </c>
      <c r="B50" s="2092" t="s">
        <v>2080</v>
      </c>
      <c r="C50" s="2092" t="s">
        <v>2080</v>
      </c>
      <c r="D50" s="2092" t="s">
        <v>2080</v>
      </c>
      <c r="E50" s="2092" t="s">
        <v>2080</v>
      </c>
      <c r="F50" s="2092" t="s">
        <v>2080</v>
      </c>
      <c r="G50" s="2092" t="s">
        <v>2080</v>
      </c>
      <c r="H50" s="2092" t="s">
        <v>2080</v>
      </c>
      <c r="I50" s="2092" t="s">
        <v>2080</v>
      </c>
      <c r="J50" s="2093" t="s">
        <v>2080</v>
      </c>
    </row>
    <row r="51" spans="1:10" ht="17.25">
      <c r="A51" s="1991" t="s">
        <v>2064</v>
      </c>
      <c r="B51" s="2092" t="s">
        <v>2080</v>
      </c>
      <c r="C51" s="2092" t="s">
        <v>2080</v>
      </c>
      <c r="D51" s="2092" t="s">
        <v>2080</v>
      </c>
      <c r="E51" s="2092" t="s">
        <v>2080</v>
      </c>
      <c r="F51" s="2092" t="s">
        <v>2080</v>
      </c>
      <c r="G51" s="2092" t="s">
        <v>2080</v>
      </c>
      <c r="H51" s="2092" t="s">
        <v>2080</v>
      </c>
      <c r="I51" s="2092" t="s">
        <v>2080</v>
      </c>
      <c r="J51" s="2093" t="s">
        <v>2080</v>
      </c>
    </row>
    <row r="52" spans="1:10" ht="17.25">
      <c r="A52" s="2057" t="s">
        <v>2065</v>
      </c>
      <c r="B52" s="2092" t="s">
        <v>2080</v>
      </c>
      <c r="C52" s="2092" t="s">
        <v>2080</v>
      </c>
      <c r="D52" s="2092" t="s">
        <v>2080</v>
      </c>
      <c r="E52" s="2092" t="s">
        <v>2080</v>
      </c>
      <c r="F52" s="2092" t="s">
        <v>2080</v>
      </c>
      <c r="G52" s="2092" t="s">
        <v>2080</v>
      </c>
      <c r="H52" s="2092" t="s">
        <v>2080</v>
      </c>
      <c r="I52" s="2092" t="s">
        <v>2080</v>
      </c>
      <c r="J52" s="2093" t="s">
        <v>2080</v>
      </c>
    </row>
    <row r="53" spans="1:10" ht="17.25">
      <c r="A53" s="1991" t="s">
        <v>2066</v>
      </c>
      <c r="B53" s="2094" t="s">
        <v>2080</v>
      </c>
      <c r="C53" s="2094" t="s">
        <v>2080</v>
      </c>
      <c r="D53" s="2089" t="s">
        <v>2080</v>
      </c>
      <c r="E53" s="2089" t="s">
        <v>2080</v>
      </c>
      <c r="F53" s="2089" t="s">
        <v>312</v>
      </c>
      <c r="G53" s="2089" t="s">
        <v>312</v>
      </c>
      <c r="H53" s="2089" t="s">
        <v>2080</v>
      </c>
      <c r="I53" s="2089" t="s">
        <v>2080</v>
      </c>
      <c r="J53" s="2091" t="s">
        <v>2080</v>
      </c>
    </row>
    <row r="54" spans="1:10" ht="17.25">
      <c r="A54" s="2057" t="s">
        <v>2120</v>
      </c>
      <c r="B54" s="2092" t="s">
        <v>2080</v>
      </c>
      <c r="C54" s="2092" t="s">
        <v>2080</v>
      </c>
      <c r="D54" s="2092" t="s">
        <v>2080</v>
      </c>
      <c r="E54" s="2092" t="s">
        <v>2080</v>
      </c>
      <c r="F54" s="2092" t="s">
        <v>2080</v>
      </c>
      <c r="G54" s="2092" t="s">
        <v>2080</v>
      </c>
      <c r="H54" s="2092" t="s">
        <v>2080</v>
      </c>
      <c r="I54" s="2092" t="s">
        <v>2080</v>
      </c>
      <c r="J54" s="2093" t="s">
        <v>2080</v>
      </c>
    </row>
    <row r="55" spans="1:10" ht="17.25">
      <c r="A55" s="1991" t="s">
        <v>2121</v>
      </c>
      <c r="B55" s="2092" t="s">
        <v>2080</v>
      </c>
      <c r="C55" s="2092" t="s">
        <v>2080</v>
      </c>
      <c r="D55" s="2092" t="s">
        <v>2080</v>
      </c>
      <c r="E55" s="2092" t="s">
        <v>2080</v>
      </c>
      <c r="F55" s="2092" t="s">
        <v>2080</v>
      </c>
      <c r="G55" s="2092" t="s">
        <v>2080</v>
      </c>
      <c r="H55" s="2092" t="s">
        <v>2080</v>
      </c>
      <c r="I55" s="2092" t="s">
        <v>2080</v>
      </c>
      <c r="J55" s="2093" t="s">
        <v>2080</v>
      </c>
    </row>
    <row r="56" spans="1:10" ht="17.25">
      <c r="A56" s="1991" t="s">
        <v>2069</v>
      </c>
      <c r="B56" s="2092" t="s">
        <v>2080</v>
      </c>
      <c r="C56" s="2092" t="s">
        <v>2080</v>
      </c>
      <c r="D56" s="2092" t="s">
        <v>2080</v>
      </c>
      <c r="E56" s="2092" t="s">
        <v>2080</v>
      </c>
      <c r="F56" s="2092" t="s">
        <v>2080</v>
      </c>
      <c r="G56" s="2092" t="s">
        <v>2080</v>
      </c>
      <c r="H56" s="2092" t="s">
        <v>2080</v>
      </c>
      <c r="I56" s="2092" t="s">
        <v>2080</v>
      </c>
      <c r="J56" s="2093" t="s">
        <v>2080</v>
      </c>
    </row>
    <row r="57" spans="1:10" ht="17.25">
      <c r="A57" s="1991" t="s">
        <v>2070</v>
      </c>
      <c r="B57" s="2092" t="s">
        <v>2080</v>
      </c>
      <c r="C57" s="2092" t="s">
        <v>2080</v>
      </c>
      <c r="D57" s="2092" t="s">
        <v>2080</v>
      </c>
      <c r="E57" s="2092" t="s">
        <v>2080</v>
      </c>
      <c r="F57" s="2092" t="s">
        <v>2080</v>
      </c>
      <c r="G57" s="2092" t="s">
        <v>2080</v>
      </c>
      <c r="H57" s="2092" t="s">
        <v>2080</v>
      </c>
      <c r="I57" s="2092" t="s">
        <v>2080</v>
      </c>
      <c r="J57" s="2093" t="s">
        <v>2080</v>
      </c>
    </row>
    <row r="58" spans="1:10" ht="17.25">
      <c r="A58" s="1991" t="s">
        <v>2071</v>
      </c>
      <c r="B58" s="2092" t="s">
        <v>2080</v>
      </c>
      <c r="C58" s="2092" t="s">
        <v>2080</v>
      </c>
      <c r="D58" s="2092" t="s">
        <v>2080</v>
      </c>
      <c r="E58" s="2092" t="s">
        <v>2080</v>
      </c>
      <c r="F58" s="2092" t="s">
        <v>2080</v>
      </c>
      <c r="G58" s="2092" t="s">
        <v>2080</v>
      </c>
      <c r="H58" s="2092" t="s">
        <v>2080</v>
      </c>
      <c r="I58" s="2092" t="s">
        <v>2080</v>
      </c>
      <c r="J58" s="2093" t="s">
        <v>2080</v>
      </c>
    </row>
    <row r="59" spans="1:10" ht="17.25">
      <c r="A59" s="1991" t="s">
        <v>2072</v>
      </c>
      <c r="B59" s="2089" t="s">
        <v>312</v>
      </c>
      <c r="C59" s="2089" t="s">
        <v>312</v>
      </c>
      <c r="D59" s="2094" t="s">
        <v>312</v>
      </c>
      <c r="E59" s="2094" t="s">
        <v>312</v>
      </c>
      <c r="F59" s="2089">
        <v>4</v>
      </c>
      <c r="G59" s="2089">
        <v>27</v>
      </c>
      <c r="H59" s="2089">
        <v>4</v>
      </c>
      <c r="I59" s="2089">
        <v>4</v>
      </c>
      <c r="J59" s="2091">
        <v>4</v>
      </c>
    </row>
    <row r="60" spans="1:10" ht="17.25">
      <c r="A60" s="1991" t="s">
        <v>2073</v>
      </c>
      <c r="B60" s="2092" t="s">
        <v>2080</v>
      </c>
      <c r="C60" s="2092" t="s">
        <v>2080</v>
      </c>
      <c r="D60" s="2092" t="s">
        <v>2080</v>
      </c>
      <c r="E60" s="2092" t="s">
        <v>2080</v>
      </c>
      <c r="F60" s="2092" t="s">
        <v>2080</v>
      </c>
      <c r="G60" s="2092" t="s">
        <v>2080</v>
      </c>
      <c r="H60" s="2092" t="s">
        <v>2080</v>
      </c>
      <c r="I60" s="2092" t="s">
        <v>2080</v>
      </c>
      <c r="J60" s="2093" t="s">
        <v>2080</v>
      </c>
    </row>
    <row r="61" spans="1:10" ht="17.25">
      <c r="A61" s="1991" t="s">
        <v>2074</v>
      </c>
      <c r="B61" s="2092" t="s">
        <v>2080</v>
      </c>
      <c r="C61" s="2092" t="s">
        <v>2080</v>
      </c>
      <c r="D61" s="2092" t="s">
        <v>2080</v>
      </c>
      <c r="E61" s="2092" t="s">
        <v>2080</v>
      </c>
      <c r="F61" s="2092" t="s">
        <v>2080</v>
      </c>
      <c r="G61" s="2092" t="s">
        <v>2080</v>
      </c>
      <c r="H61" s="2092" t="s">
        <v>2080</v>
      </c>
      <c r="I61" s="2092" t="s">
        <v>2080</v>
      </c>
      <c r="J61" s="2093" t="s">
        <v>2080</v>
      </c>
    </row>
    <row r="62" spans="1:10">
      <c r="A62" s="2001" t="s">
        <v>2081</v>
      </c>
      <c r="B62" s="2095">
        <v>1</v>
      </c>
      <c r="C62" s="2095">
        <v>12</v>
      </c>
      <c r="D62" s="2095">
        <v>9</v>
      </c>
      <c r="E62" s="2096">
        <v>42</v>
      </c>
      <c r="F62" s="2095">
        <v>55</v>
      </c>
      <c r="G62" s="2002">
        <v>328</v>
      </c>
      <c r="H62" s="2095">
        <v>37</v>
      </c>
      <c r="I62" s="2095">
        <v>45</v>
      </c>
      <c r="J62" s="2097">
        <v>29</v>
      </c>
    </row>
    <row r="63" spans="1:10" ht="17.25">
      <c r="A63" s="2020" t="s">
        <v>2146</v>
      </c>
      <c r="B63" s="2020"/>
      <c r="C63" s="2020"/>
      <c r="D63" s="2020"/>
      <c r="E63" s="2020"/>
      <c r="F63" s="2020"/>
      <c r="G63" s="2020"/>
      <c r="H63" s="2020"/>
      <c r="I63" s="2020"/>
    </row>
    <row r="64" spans="1:10">
      <c r="A64" s="130" t="s">
        <v>9</v>
      </c>
    </row>
  </sheetData>
  <hyperlinks>
    <hyperlink ref="A64" location="Inhaltsverzeichnis!A1" display="Zurück zum Inhaltsverzeichnis"/>
  </hyperlinks>
  <pageMargins left="0.78740157480314965" right="0.78740157480314965" top="0.39370078740157483" bottom="0.98425196850393704" header="0.51181102362204722" footer="0.51181102362204722"/>
  <pageSetup paperSize="9" orientation="portrait" r:id="rId1"/>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E24"/>
  <sheetViews>
    <sheetView showGridLines="0" zoomScale="115" zoomScaleNormal="115" workbookViewId="0"/>
  </sheetViews>
  <sheetFormatPr baseColWidth="10" defaultColWidth="11.42578125" defaultRowHeight="16.5"/>
  <cols>
    <col min="1" max="1" width="6.7109375" style="2054" customWidth="1"/>
    <col min="2" max="2" width="12.42578125" style="2054" customWidth="1"/>
    <col min="3" max="3" width="12.140625" style="2054" customWidth="1"/>
    <col min="4" max="4" width="14.5703125" style="2054" customWidth="1"/>
    <col min="5" max="5" width="12" style="2054" customWidth="1"/>
    <col min="6" max="16384" width="11.42578125" style="2054"/>
  </cols>
  <sheetData>
    <row r="1" spans="1:5">
      <c r="A1" s="2044" t="s">
        <v>2147</v>
      </c>
      <c r="B1" s="1977"/>
      <c r="C1" s="1977"/>
      <c r="D1" s="1977"/>
      <c r="E1" s="1977"/>
    </row>
    <row r="2" spans="1:5" ht="18.75" customHeight="1">
      <c r="A2" s="2047" t="s">
        <v>2148</v>
      </c>
      <c r="B2" s="1977"/>
      <c r="C2" s="1977"/>
      <c r="D2" s="1977"/>
      <c r="E2" s="1977"/>
    </row>
    <row r="3" spans="1:5" ht="51.75" customHeight="1">
      <c r="A3" s="1992" t="s">
        <v>222</v>
      </c>
      <c r="B3" s="2099" t="s">
        <v>2149</v>
      </c>
      <c r="C3" s="2080" t="s">
        <v>2129</v>
      </c>
      <c r="D3" s="2099" t="s">
        <v>2150</v>
      </c>
      <c r="E3" s="2099" t="s">
        <v>2151</v>
      </c>
    </row>
    <row r="4" spans="1:5" ht="16.5" customHeight="1">
      <c r="A4" s="2029" t="s">
        <v>2059</v>
      </c>
      <c r="B4" s="2100" t="s">
        <v>2080</v>
      </c>
      <c r="C4" s="2100" t="s">
        <v>2080</v>
      </c>
      <c r="D4" s="2100" t="s">
        <v>2080</v>
      </c>
      <c r="E4" s="2100" t="s">
        <v>2080</v>
      </c>
    </row>
    <row r="5" spans="1:5" ht="16.5" customHeight="1">
      <c r="A5" s="2029" t="s">
        <v>2060</v>
      </c>
      <c r="B5" s="2101">
        <v>1</v>
      </c>
      <c r="C5" s="2101">
        <v>4</v>
      </c>
      <c r="D5" s="2101">
        <v>32</v>
      </c>
      <c r="E5" s="2101">
        <v>46</v>
      </c>
    </row>
    <row r="6" spans="1:5" ht="16.5" customHeight="1">
      <c r="A6" s="2029" t="s">
        <v>2061</v>
      </c>
      <c r="B6" s="2100" t="s">
        <v>2080</v>
      </c>
      <c r="C6" s="2100" t="s">
        <v>2080</v>
      </c>
      <c r="D6" s="2100" t="s">
        <v>2080</v>
      </c>
      <c r="E6" s="2100" t="s">
        <v>2080</v>
      </c>
    </row>
    <row r="7" spans="1:5" ht="16.5" customHeight="1">
      <c r="A7" s="2029" t="s">
        <v>2062</v>
      </c>
      <c r="B7" s="2100" t="s">
        <v>2080</v>
      </c>
      <c r="C7" s="2100" t="s">
        <v>2080</v>
      </c>
      <c r="D7" s="2100" t="s">
        <v>2080</v>
      </c>
      <c r="E7" s="2100" t="s">
        <v>2080</v>
      </c>
    </row>
    <row r="8" spans="1:5" ht="16.5" customHeight="1">
      <c r="A8" s="2029" t="s">
        <v>2063</v>
      </c>
      <c r="B8" s="2100" t="s">
        <v>2080</v>
      </c>
      <c r="C8" s="2100" t="s">
        <v>2080</v>
      </c>
      <c r="D8" s="2100" t="s">
        <v>2080</v>
      </c>
      <c r="E8" s="2100" t="s">
        <v>2080</v>
      </c>
    </row>
    <row r="9" spans="1:5" ht="16.5" customHeight="1">
      <c r="A9" s="2029" t="s">
        <v>2064</v>
      </c>
      <c r="B9" s="2100" t="s">
        <v>2080</v>
      </c>
      <c r="C9" s="2100" t="s">
        <v>2080</v>
      </c>
      <c r="D9" s="2100" t="s">
        <v>2080</v>
      </c>
      <c r="E9" s="2100" t="s">
        <v>2080</v>
      </c>
    </row>
    <row r="10" spans="1:5" ht="16.5" customHeight="1">
      <c r="A10" s="2029" t="s">
        <v>2065</v>
      </c>
      <c r="B10" s="2100" t="s">
        <v>2080</v>
      </c>
      <c r="C10" s="2100" t="s">
        <v>2080</v>
      </c>
      <c r="D10" s="2100" t="s">
        <v>2080</v>
      </c>
      <c r="E10" s="2100" t="s">
        <v>2080</v>
      </c>
    </row>
    <row r="11" spans="1:5" ht="16.5" customHeight="1">
      <c r="A11" s="2029" t="s">
        <v>2066</v>
      </c>
      <c r="B11" s="2100" t="s">
        <v>2080</v>
      </c>
      <c r="C11" s="2100" t="s">
        <v>2080</v>
      </c>
      <c r="D11" s="2100" t="s">
        <v>2080</v>
      </c>
      <c r="E11" s="2100" t="s">
        <v>2080</v>
      </c>
    </row>
    <row r="12" spans="1:5" ht="16.5" customHeight="1">
      <c r="A12" s="2029" t="s">
        <v>2120</v>
      </c>
      <c r="B12" s="2100" t="s">
        <v>2080</v>
      </c>
      <c r="C12" s="2100" t="s">
        <v>2080</v>
      </c>
      <c r="D12" s="2100" t="s">
        <v>2080</v>
      </c>
      <c r="E12" s="2100" t="s">
        <v>2080</v>
      </c>
    </row>
    <row r="13" spans="1:5" ht="16.5" customHeight="1">
      <c r="A13" s="2029" t="s">
        <v>2121</v>
      </c>
      <c r="B13" s="2100" t="s">
        <v>2080</v>
      </c>
      <c r="C13" s="2100" t="s">
        <v>2080</v>
      </c>
      <c r="D13" s="2100" t="s">
        <v>2080</v>
      </c>
      <c r="E13" s="2100" t="s">
        <v>2080</v>
      </c>
    </row>
    <row r="14" spans="1:5" ht="16.5" customHeight="1">
      <c r="A14" s="2029" t="s">
        <v>2069</v>
      </c>
      <c r="B14" s="2101">
        <v>11</v>
      </c>
      <c r="C14" s="2101">
        <v>27</v>
      </c>
      <c r="D14" s="2101">
        <v>63</v>
      </c>
      <c r="E14" s="2101">
        <v>33</v>
      </c>
    </row>
    <row r="15" spans="1:5" ht="16.5" customHeight="1">
      <c r="A15" s="2029" t="s">
        <v>2070</v>
      </c>
      <c r="B15" s="2100" t="s">
        <v>2080</v>
      </c>
      <c r="C15" s="2100" t="s">
        <v>2080</v>
      </c>
      <c r="D15" s="2100" t="s">
        <v>2080</v>
      </c>
      <c r="E15" s="2100" t="s">
        <v>2080</v>
      </c>
    </row>
    <row r="16" spans="1:5" ht="16.5" customHeight="1">
      <c r="A16" s="2029" t="s">
        <v>2071</v>
      </c>
      <c r="B16" s="2102" t="s">
        <v>312</v>
      </c>
      <c r="C16" s="2102" t="s">
        <v>312</v>
      </c>
      <c r="D16" s="2102" t="s">
        <v>312</v>
      </c>
      <c r="E16" s="2102" t="s">
        <v>312</v>
      </c>
    </row>
    <row r="17" spans="1:5" ht="16.5" customHeight="1">
      <c r="A17" s="2029" t="s">
        <v>2072</v>
      </c>
      <c r="B17" s="2100" t="s">
        <v>2080</v>
      </c>
      <c r="C17" s="2100" t="s">
        <v>2080</v>
      </c>
      <c r="D17" s="2100" t="s">
        <v>2080</v>
      </c>
      <c r="E17" s="2100" t="s">
        <v>2080</v>
      </c>
    </row>
    <row r="18" spans="1:5" ht="16.5" customHeight="1">
      <c r="A18" s="2029" t="s">
        <v>2073</v>
      </c>
      <c r="B18" s="2100" t="s">
        <v>2080</v>
      </c>
      <c r="C18" s="2100" t="s">
        <v>2080</v>
      </c>
      <c r="D18" s="2100" t="s">
        <v>2080</v>
      </c>
      <c r="E18" s="2100" t="s">
        <v>2080</v>
      </c>
    </row>
    <row r="19" spans="1:5" ht="16.5" customHeight="1">
      <c r="A19" s="2029" t="s">
        <v>2074</v>
      </c>
      <c r="B19" s="2100" t="s">
        <v>2080</v>
      </c>
      <c r="C19" s="2100" t="s">
        <v>2080</v>
      </c>
      <c r="D19" s="2100" t="s">
        <v>2080</v>
      </c>
      <c r="E19" s="2100" t="s">
        <v>2080</v>
      </c>
    </row>
    <row r="20" spans="1:5" ht="16.5" customHeight="1">
      <c r="A20" s="2033" t="s">
        <v>2081</v>
      </c>
      <c r="B20" s="2103">
        <v>12</v>
      </c>
      <c r="C20" s="2103">
        <v>31</v>
      </c>
      <c r="D20" s="2103">
        <v>95</v>
      </c>
      <c r="E20" s="2103">
        <v>79</v>
      </c>
    </row>
    <row r="21" spans="1:5" ht="16.5" customHeight="1">
      <c r="A21" s="2098" t="s">
        <v>2077</v>
      </c>
      <c r="B21" s="2035"/>
      <c r="C21" s="2035"/>
      <c r="D21" s="2035"/>
      <c r="E21" s="2035"/>
    </row>
    <row r="22" spans="1:5" ht="16.5" customHeight="1">
      <c r="A22" s="130" t="s">
        <v>9</v>
      </c>
      <c r="B22" s="2104"/>
      <c r="C22" s="2104"/>
      <c r="D22" s="2104"/>
      <c r="E22" s="2104"/>
    </row>
    <row r="23" spans="1:5">
      <c r="B23" s="2071"/>
      <c r="C23" s="2071"/>
      <c r="D23" s="2071"/>
      <c r="E23" s="2071"/>
    </row>
    <row r="24" spans="1:5">
      <c r="B24" s="2071"/>
    </row>
  </sheetData>
  <hyperlinks>
    <hyperlink ref="A22"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K29"/>
  <sheetViews>
    <sheetView showGridLines="0" zoomScaleNormal="100" workbookViewId="0"/>
  </sheetViews>
  <sheetFormatPr baseColWidth="10" defaultColWidth="11.42578125" defaultRowHeight="16.5"/>
  <cols>
    <col min="1" max="1" width="5.5703125" style="2054" customWidth="1"/>
    <col min="2" max="2" width="8.5703125" style="2054" customWidth="1"/>
    <col min="3" max="3" width="7.7109375" style="2054" customWidth="1"/>
    <col min="4" max="4" width="8.5703125" style="2054" customWidth="1"/>
    <col min="5" max="5" width="8.28515625" style="2054" customWidth="1"/>
    <col min="6" max="6" width="7.42578125" style="2054" customWidth="1"/>
    <col min="7" max="7" width="8" style="2054" customWidth="1"/>
    <col min="8" max="8" width="8.5703125" style="2054" customWidth="1"/>
    <col min="9" max="9" width="7.28515625" style="2054" customWidth="1"/>
    <col min="10" max="10" width="6.85546875" style="2054" customWidth="1"/>
    <col min="11" max="11" width="14.28515625" style="2054" customWidth="1"/>
    <col min="12" max="16384" width="11.42578125" style="2054"/>
  </cols>
  <sheetData>
    <row r="1" spans="1:11" ht="23.25" customHeight="1">
      <c r="A1" s="2105" t="s">
        <v>2152</v>
      </c>
      <c r="B1" s="1977"/>
      <c r="C1" s="1977"/>
      <c r="D1" s="1977"/>
      <c r="E1" s="1977"/>
      <c r="F1" s="1977"/>
      <c r="G1" s="1977"/>
      <c r="H1" s="1977"/>
      <c r="I1" s="1977"/>
      <c r="J1" s="1977"/>
      <c r="K1" s="1977"/>
    </row>
    <row r="2" spans="1:11" s="2048" customFormat="1" ht="36" customHeight="1">
      <c r="A2" s="2106" t="s">
        <v>2153</v>
      </c>
      <c r="B2" s="2107"/>
      <c r="C2" s="2107"/>
      <c r="D2" s="2107"/>
      <c r="E2" s="2107"/>
      <c r="F2" s="2107"/>
      <c r="G2" s="2107"/>
      <c r="H2" s="2107"/>
      <c r="I2" s="2107"/>
      <c r="J2" s="2107"/>
      <c r="K2" s="2107"/>
    </row>
    <row r="3" spans="1:11" ht="17.25">
      <c r="A3" s="2047" t="s">
        <v>2154</v>
      </c>
      <c r="B3" s="1977"/>
      <c r="C3" s="1977"/>
      <c r="D3" s="1977"/>
      <c r="E3" s="1977"/>
      <c r="F3" s="1977"/>
      <c r="G3" s="1977"/>
      <c r="H3" s="1977"/>
      <c r="I3" s="1977"/>
      <c r="J3" s="1977"/>
      <c r="K3" s="1977"/>
    </row>
    <row r="4" spans="1:11" ht="16.5" customHeight="1">
      <c r="A4" s="1986"/>
      <c r="B4" s="2108" t="s">
        <v>2155</v>
      </c>
      <c r="C4" s="2109"/>
      <c r="D4" s="2109"/>
      <c r="E4" s="2109"/>
      <c r="F4" s="2109" t="s">
        <v>2156</v>
      </c>
      <c r="G4" s="2109"/>
      <c r="H4" s="2109"/>
      <c r="I4" s="2109"/>
      <c r="J4" s="2109"/>
      <c r="K4" s="2110"/>
    </row>
    <row r="5" spans="1:11" ht="80.25" customHeight="1">
      <c r="A5" s="1991" t="s">
        <v>222</v>
      </c>
      <c r="B5" s="2111" t="s">
        <v>2157</v>
      </c>
      <c r="C5" s="2112" t="s">
        <v>2158</v>
      </c>
      <c r="D5" s="2112" t="s">
        <v>2159</v>
      </c>
      <c r="E5" s="2112" t="s">
        <v>2160</v>
      </c>
      <c r="F5" s="2113" t="s">
        <v>2161</v>
      </c>
      <c r="G5" s="2113" t="s">
        <v>2162</v>
      </c>
      <c r="H5" s="2114" t="s">
        <v>2163</v>
      </c>
      <c r="I5" s="2114" t="s">
        <v>2164</v>
      </c>
      <c r="J5" s="2115"/>
      <c r="K5" s="2116" t="s">
        <v>2165</v>
      </c>
    </row>
    <row r="6" spans="1:11" ht="16.5" customHeight="1">
      <c r="A6" s="2117"/>
      <c r="B6" s="2118" t="s">
        <v>2111</v>
      </c>
      <c r="C6" s="2119" t="s">
        <v>2111</v>
      </c>
      <c r="D6" s="2119" t="s">
        <v>2111</v>
      </c>
      <c r="E6" s="2119" t="s">
        <v>2111</v>
      </c>
      <c r="F6" s="2119" t="s">
        <v>2111</v>
      </c>
      <c r="G6" s="2120" t="s">
        <v>2111</v>
      </c>
      <c r="H6" s="2120" t="s">
        <v>2111</v>
      </c>
      <c r="I6" s="2119" t="s">
        <v>253</v>
      </c>
      <c r="J6" s="2121" t="s">
        <v>2119</v>
      </c>
      <c r="K6" s="2122" t="s">
        <v>2119</v>
      </c>
    </row>
    <row r="7" spans="1:11" ht="16.5" customHeight="1">
      <c r="A7" s="1991" t="s">
        <v>2059</v>
      </c>
      <c r="B7" s="2123">
        <v>127.6</v>
      </c>
      <c r="C7" s="2123">
        <v>105.5</v>
      </c>
      <c r="D7" s="2123">
        <v>22.1</v>
      </c>
      <c r="E7" s="2123">
        <v>7.8</v>
      </c>
      <c r="F7" s="2123">
        <v>5.7</v>
      </c>
      <c r="G7" s="2124" t="s">
        <v>114</v>
      </c>
      <c r="H7" s="2124" t="s">
        <v>114</v>
      </c>
      <c r="I7" s="2125">
        <v>2</v>
      </c>
      <c r="J7" s="2126">
        <v>0.1</v>
      </c>
      <c r="K7" s="2127">
        <v>2</v>
      </c>
    </row>
    <row r="8" spans="1:11" ht="16.5" customHeight="1">
      <c r="A8" s="1991" t="s">
        <v>2060</v>
      </c>
      <c r="B8" s="2123">
        <v>149</v>
      </c>
      <c r="C8" s="2123">
        <v>114</v>
      </c>
      <c r="D8" s="2123">
        <v>35</v>
      </c>
      <c r="E8" s="2123">
        <v>36</v>
      </c>
      <c r="F8" s="2123">
        <v>1.3</v>
      </c>
      <c r="G8" s="2123">
        <v>0.5</v>
      </c>
      <c r="H8" s="2123">
        <v>1.1000000000000001</v>
      </c>
      <c r="I8" s="2128">
        <v>24</v>
      </c>
      <c r="J8" s="2123">
        <v>10</v>
      </c>
      <c r="K8" s="2127">
        <v>8</v>
      </c>
    </row>
    <row r="9" spans="1:11" ht="16.5" customHeight="1">
      <c r="A9" s="2057" t="s">
        <v>2061</v>
      </c>
      <c r="B9" s="2126" t="s">
        <v>312</v>
      </c>
      <c r="C9" s="2126" t="s">
        <v>312</v>
      </c>
      <c r="D9" s="2126" t="s">
        <v>312</v>
      </c>
      <c r="E9" s="2126" t="s">
        <v>312</v>
      </c>
      <c r="F9" s="2126" t="s">
        <v>312</v>
      </c>
      <c r="G9" s="2126" t="s">
        <v>312</v>
      </c>
      <c r="H9" s="2126" t="s">
        <v>312</v>
      </c>
      <c r="I9" s="2125" t="s">
        <v>312</v>
      </c>
      <c r="J9" s="2126" t="s">
        <v>312</v>
      </c>
      <c r="K9" s="2129" t="s">
        <v>312</v>
      </c>
    </row>
    <row r="10" spans="1:11" ht="16.5" customHeight="1">
      <c r="A10" s="1991" t="s">
        <v>2062</v>
      </c>
      <c r="B10" s="2123">
        <v>7.3</v>
      </c>
      <c r="C10" s="2123">
        <v>7.3</v>
      </c>
      <c r="D10" s="2126" t="s">
        <v>312</v>
      </c>
      <c r="E10" s="2126" t="s">
        <v>312</v>
      </c>
      <c r="F10" s="2126" t="s">
        <v>312</v>
      </c>
      <c r="G10" s="2126" t="s">
        <v>312</v>
      </c>
      <c r="H10" s="2126" t="s">
        <v>312</v>
      </c>
      <c r="I10" s="2125" t="s">
        <v>312</v>
      </c>
      <c r="J10" s="2126" t="s">
        <v>312</v>
      </c>
      <c r="K10" s="2129" t="s">
        <v>312</v>
      </c>
    </row>
    <row r="11" spans="1:11" ht="16.5" customHeight="1">
      <c r="A11" s="1991" t="s">
        <v>2063</v>
      </c>
      <c r="B11" s="2126" t="s">
        <v>312</v>
      </c>
      <c r="C11" s="2126" t="s">
        <v>312</v>
      </c>
      <c r="D11" s="2126" t="s">
        <v>312</v>
      </c>
      <c r="E11" s="2126" t="s">
        <v>312</v>
      </c>
      <c r="F11" s="2126" t="s">
        <v>312</v>
      </c>
      <c r="G11" s="2126" t="s">
        <v>312</v>
      </c>
      <c r="H11" s="2126" t="s">
        <v>312</v>
      </c>
      <c r="I11" s="2125" t="s">
        <v>312</v>
      </c>
      <c r="J11" s="2126" t="s">
        <v>312</v>
      </c>
      <c r="K11" s="2129" t="s">
        <v>312</v>
      </c>
    </row>
    <row r="12" spans="1:11" ht="16.5" customHeight="1">
      <c r="A12" s="1991" t="s">
        <v>2064</v>
      </c>
      <c r="B12" s="2126" t="s">
        <v>312</v>
      </c>
      <c r="C12" s="2126" t="s">
        <v>312</v>
      </c>
      <c r="D12" s="2126" t="s">
        <v>312</v>
      </c>
      <c r="E12" s="2126" t="s">
        <v>312</v>
      </c>
      <c r="F12" s="2126" t="s">
        <v>312</v>
      </c>
      <c r="G12" s="2126" t="s">
        <v>312</v>
      </c>
      <c r="H12" s="2126" t="s">
        <v>312</v>
      </c>
      <c r="I12" s="2125" t="s">
        <v>312</v>
      </c>
      <c r="J12" s="2126" t="s">
        <v>312</v>
      </c>
      <c r="K12" s="2129" t="s">
        <v>312</v>
      </c>
    </row>
    <row r="13" spans="1:11" ht="16.5" customHeight="1">
      <c r="A13" s="1991" t="s">
        <v>2065</v>
      </c>
      <c r="B13" s="2123" t="s">
        <v>312</v>
      </c>
      <c r="C13" s="2123" t="s">
        <v>312</v>
      </c>
      <c r="D13" s="2123" t="s">
        <v>312</v>
      </c>
      <c r="E13" s="2123" t="s">
        <v>312</v>
      </c>
      <c r="F13" s="2126" t="s">
        <v>312</v>
      </c>
      <c r="G13" s="2126" t="s">
        <v>312</v>
      </c>
      <c r="H13" s="2123" t="s">
        <v>2080</v>
      </c>
      <c r="I13" s="2128" t="s">
        <v>312</v>
      </c>
      <c r="J13" s="2123" t="s">
        <v>312</v>
      </c>
      <c r="K13" s="2127" t="s">
        <v>312</v>
      </c>
    </row>
    <row r="14" spans="1:11" ht="16.5" customHeight="1">
      <c r="A14" s="1991" t="s">
        <v>2066</v>
      </c>
      <c r="B14" s="2123">
        <v>22</v>
      </c>
      <c r="C14" s="2123">
        <v>19.8</v>
      </c>
      <c r="D14" s="2123">
        <v>2.2000000000000002</v>
      </c>
      <c r="E14" s="2126" t="s">
        <v>312</v>
      </c>
      <c r="F14" s="2126" t="s">
        <v>312</v>
      </c>
      <c r="G14" s="2126" t="s">
        <v>312</v>
      </c>
      <c r="H14" s="2126" t="s">
        <v>312</v>
      </c>
      <c r="I14" s="2125" t="s">
        <v>312</v>
      </c>
      <c r="J14" s="2126" t="s">
        <v>312</v>
      </c>
      <c r="K14" s="2129">
        <v>1</v>
      </c>
    </row>
    <row r="15" spans="1:11" ht="16.5" customHeight="1">
      <c r="A15" s="1991" t="s">
        <v>2120</v>
      </c>
      <c r="B15" s="2123">
        <v>135.19999999999999</v>
      </c>
      <c r="C15" s="2123">
        <v>110</v>
      </c>
      <c r="D15" s="2123">
        <v>25.4</v>
      </c>
      <c r="E15" s="2123">
        <v>2.7</v>
      </c>
      <c r="F15" s="2123">
        <v>3.8</v>
      </c>
      <c r="G15" s="2123">
        <v>0.6</v>
      </c>
      <c r="H15" s="2123" t="s">
        <v>312</v>
      </c>
      <c r="I15" s="2128" t="s">
        <v>312</v>
      </c>
      <c r="J15" s="2123" t="s">
        <v>312</v>
      </c>
      <c r="K15" s="2127">
        <v>1</v>
      </c>
    </row>
    <row r="16" spans="1:11" ht="16.5" customHeight="1">
      <c r="A16" s="1991" t="s">
        <v>2121</v>
      </c>
      <c r="B16" s="2123">
        <v>1150</v>
      </c>
      <c r="C16" s="2123">
        <v>715</v>
      </c>
      <c r="D16" s="2123">
        <v>435</v>
      </c>
      <c r="E16" s="2123" t="s">
        <v>312</v>
      </c>
      <c r="F16" s="2126" t="s">
        <v>312</v>
      </c>
      <c r="G16" s="2126" t="s">
        <v>312</v>
      </c>
      <c r="H16" s="2126" t="s">
        <v>312</v>
      </c>
      <c r="I16" s="2125" t="s">
        <v>312</v>
      </c>
      <c r="J16" s="2126" t="s">
        <v>312</v>
      </c>
      <c r="K16" s="2129" t="s">
        <v>312</v>
      </c>
    </row>
    <row r="17" spans="1:11" ht="16.5" customHeight="1">
      <c r="A17" s="1991" t="s">
        <v>2069</v>
      </c>
      <c r="B17" s="2123">
        <v>85.3</v>
      </c>
      <c r="C17" s="2123">
        <v>19.3</v>
      </c>
      <c r="D17" s="2123">
        <v>66</v>
      </c>
      <c r="E17" s="2123">
        <v>14.8</v>
      </c>
      <c r="F17" s="2123">
        <v>2.8</v>
      </c>
      <c r="G17" s="2126" t="s">
        <v>2080</v>
      </c>
      <c r="H17" s="2123" t="s">
        <v>312</v>
      </c>
      <c r="I17" s="2128">
        <v>9</v>
      </c>
      <c r="J17" s="2123">
        <v>0.8</v>
      </c>
      <c r="K17" s="2127">
        <v>42</v>
      </c>
    </row>
    <row r="18" spans="1:11" ht="16.5" customHeight="1">
      <c r="A18" s="1991" t="s">
        <v>2070</v>
      </c>
      <c r="B18" s="2123">
        <v>2.2999999999999998</v>
      </c>
      <c r="C18" s="2123">
        <v>1.8</v>
      </c>
      <c r="D18" s="2123">
        <v>0.5</v>
      </c>
      <c r="E18" s="2126" t="s">
        <v>2080</v>
      </c>
      <c r="F18" s="2126">
        <v>0.2</v>
      </c>
      <c r="G18" s="2126" t="s">
        <v>2080</v>
      </c>
      <c r="H18" s="2123" t="s">
        <v>312</v>
      </c>
      <c r="I18" s="2125" t="s">
        <v>312</v>
      </c>
      <c r="J18" s="2126" t="s">
        <v>312</v>
      </c>
      <c r="K18" s="2129" t="s">
        <v>312</v>
      </c>
    </row>
    <row r="19" spans="1:11" ht="16.5" customHeight="1">
      <c r="A19" s="1991" t="s">
        <v>2071</v>
      </c>
      <c r="B19" s="2123">
        <v>16.8</v>
      </c>
      <c r="C19" s="2123">
        <v>14.1</v>
      </c>
      <c r="D19" s="2123">
        <v>2.7</v>
      </c>
      <c r="E19" s="2123" t="s">
        <v>312</v>
      </c>
      <c r="F19" s="2123">
        <v>0.3</v>
      </c>
      <c r="G19" s="2126" t="s">
        <v>2080</v>
      </c>
      <c r="H19" s="2123">
        <v>0.2</v>
      </c>
      <c r="I19" s="2128">
        <v>4</v>
      </c>
      <c r="J19" s="2123">
        <v>0.8</v>
      </c>
      <c r="K19" s="2129" t="s">
        <v>312</v>
      </c>
    </row>
    <row r="20" spans="1:11" ht="16.5" customHeight="1">
      <c r="A20" s="1991" t="s">
        <v>2072</v>
      </c>
      <c r="B20" s="2123">
        <v>54.6</v>
      </c>
      <c r="C20" s="2123">
        <v>54.1</v>
      </c>
      <c r="D20" s="2126">
        <v>0.5</v>
      </c>
      <c r="E20" s="2123">
        <v>0.6</v>
      </c>
      <c r="F20" s="2123">
        <v>1.1000000000000001</v>
      </c>
      <c r="G20" s="2126">
        <v>0</v>
      </c>
      <c r="H20" s="2126">
        <v>0.5</v>
      </c>
      <c r="I20" s="2128">
        <v>1</v>
      </c>
      <c r="J20" s="2123">
        <v>0.3</v>
      </c>
      <c r="K20" s="2129" t="s">
        <v>312</v>
      </c>
    </row>
    <row r="21" spans="1:11" ht="16.5" customHeight="1">
      <c r="A21" s="1991" t="s">
        <v>2073</v>
      </c>
      <c r="B21" s="2123">
        <v>9.4</v>
      </c>
      <c r="C21" s="2123">
        <v>9.4</v>
      </c>
      <c r="D21" s="2126" t="s">
        <v>312</v>
      </c>
      <c r="E21" s="2126" t="s">
        <v>312</v>
      </c>
      <c r="F21" s="2126" t="s">
        <v>312</v>
      </c>
      <c r="G21" s="2126" t="s">
        <v>312</v>
      </c>
      <c r="H21" s="2126" t="s">
        <v>312</v>
      </c>
      <c r="I21" s="2125" t="s">
        <v>312</v>
      </c>
      <c r="J21" s="2126" t="s">
        <v>312</v>
      </c>
      <c r="K21" s="2129" t="s">
        <v>312</v>
      </c>
    </row>
    <row r="22" spans="1:11" ht="16.5" customHeight="1">
      <c r="A22" s="1991" t="s">
        <v>2074</v>
      </c>
      <c r="B22" s="2123">
        <v>5.7</v>
      </c>
      <c r="C22" s="2123">
        <v>4.4000000000000004</v>
      </c>
      <c r="D22" s="2123">
        <v>1.3</v>
      </c>
      <c r="E22" s="2126" t="s">
        <v>312</v>
      </c>
      <c r="F22" s="2123">
        <v>0.2</v>
      </c>
      <c r="G22" s="2126" t="s">
        <v>312</v>
      </c>
      <c r="H22" s="2126" t="s">
        <v>312</v>
      </c>
      <c r="I22" s="2128">
        <v>1</v>
      </c>
      <c r="J22" s="2123">
        <v>0.5</v>
      </c>
      <c r="K22" s="2129" t="s">
        <v>312</v>
      </c>
    </row>
    <row r="23" spans="1:11" ht="16.5" customHeight="1">
      <c r="A23" s="2001" t="s">
        <v>2081</v>
      </c>
      <c r="B23" s="2130">
        <v>1765.2</v>
      </c>
      <c r="C23" s="2130">
        <v>1174.7</v>
      </c>
      <c r="D23" s="2130">
        <v>590.70000000000005</v>
      </c>
      <c r="E23" s="2130">
        <v>61.9</v>
      </c>
      <c r="F23" s="2130">
        <v>9.8000000000000007</v>
      </c>
      <c r="G23" s="2130" t="s">
        <v>2166</v>
      </c>
      <c r="H23" s="2130" t="s">
        <v>2167</v>
      </c>
      <c r="I23" s="2131">
        <v>41</v>
      </c>
      <c r="J23" s="2130">
        <v>12.5</v>
      </c>
      <c r="K23" s="2132">
        <v>54</v>
      </c>
    </row>
    <row r="24" spans="1:11" ht="13.5" customHeight="1">
      <c r="A24" s="2133" t="s">
        <v>2168</v>
      </c>
      <c r="B24" s="2020"/>
      <c r="C24" s="2020"/>
      <c r="D24" s="2020"/>
      <c r="E24" s="2020"/>
      <c r="F24" s="2020"/>
      <c r="G24" s="2020"/>
      <c r="H24" s="2020"/>
      <c r="I24" s="2020"/>
      <c r="J24" s="2020"/>
      <c r="K24" s="2020"/>
    </row>
    <row r="25" spans="1:11" ht="13.5" customHeight="1">
      <c r="A25" s="2020" t="s">
        <v>2169</v>
      </c>
      <c r="B25" s="2020"/>
      <c r="C25" s="2020"/>
      <c r="D25" s="2020"/>
      <c r="E25" s="2020"/>
      <c r="F25" s="2020"/>
      <c r="G25" s="2020"/>
      <c r="H25" s="2020"/>
      <c r="I25" s="2020"/>
      <c r="J25" s="2020"/>
      <c r="K25" s="2020"/>
    </row>
    <row r="26" spans="1:11" ht="13.5" customHeight="1">
      <c r="A26" s="2020" t="s">
        <v>2170</v>
      </c>
      <c r="B26" s="2020"/>
      <c r="C26" s="2020"/>
      <c r="D26" s="2020"/>
      <c r="E26" s="2020"/>
      <c r="F26" s="2020"/>
      <c r="G26" s="2020"/>
      <c r="H26" s="2020"/>
      <c r="I26" s="2020"/>
      <c r="J26" s="2020"/>
      <c r="K26" s="2020"/>
    </row>
    <row r="27" spans="1:11" ht="13.5" customHeight="1">
      <c r="A27" s="2134" t="s">
        <v>2171</v>
      </c>
      <c r="B27" s="2135"/>
      <c r="C27" s="2135"/>
      <c r="D27" s="2135"/>
      <c r="E27" s="2135"/>
      <c r="F27" s="2135"/>
      <c r="G27" s="2135"/>
      <c r="H27" s="2135"/>
      <c r="I27" s="2135"/>
      <c r="J27" s="2135"/>
      <c r="K27" s="2135"/>
    </row>
    <row r="28" spans="1:11" ht="13.5" customHeight="1">
      <c r="A28" s="2098" t="s">
        <v>2077</v>
      </c>
      <c r="B28" s="2020"/>
      <c r="C28" s="2020"/>
      <c r="D28" s="2020"/>
      <c r="E28" s="2020"/>
      <c r="F28" s="2020"/>
      <c r="G28" s="2020"/>
      <c r="H28" s="2020"/>
      <c r="I28" s="2020"/>
      <c r="J28" s="2020"/>
      <c r="K28" s="2020"/>
    </row>
    <row r="29" spans="1:11" ht="13.5" customHeight="1">
      <c r="A29" s="130" t="s">
        <v>9</v>
      </c>
      <c r="B29" s="2020"/>
      <c r="C29" s="2020"/>
      <c r="D29" s="2020"/>
      <c r="E29" s="2020"/>
      <c r="F29" s="2020"/>
      <c r="G29" s="2020"/>
      <c r="H29" s="2020"/>
      <c r="I29" s="2020"/>
      <c r="J29" s="2020"/>
      <c r="K29" s="2020"/>
    </row>
  </sheetData>
  <hyperlinks>
    <hyperlink ref="A29" location="Inhaltsverzeichnis!A1" display="Zurück zum Inhaltsverzeichnis"/>
  </hyperlinks>
  <pageMargins left="0.78740157480314965" right="0.39370078740157483" top="0.39370078740157483" bottom="0.78740157480314965" header="0.51181102362204722" footer="0.51181102362204722"/>
  <pageSetup paperSize="9" orientation="portrait" horizontalDpi="300" verticalDpi="300" r:id="rId1"/>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O29"/>
  <sheetViews>
    <sheetView showGridLines="0" zoomScaleNormal="100" workbookViewId="0"/>
  </sheetViews>
  <sheetFormatPr baseColWidth="10" defaultColWidth="11.42578125" defaultRowHeight="16.5"/>
  <cols>
    <col min="1" max="1" width="5.42578125" style="2054" customWidth="1"/>
    <col min="2" max="2" width="17.42578125" style="2054" customWidth="1"/>
    <col min="3" max="3" width="17.28515625" style="2054" customWidth="1"/>
    <col min="4" max="4" width="17.140625" style="2054" customWidth="1"/>
    <col min="5" max="5" width="16.28515625" style="2054" customWidth="1"/>
    <col min="6" max="9" width="8.5703125" style="2054" customWidth="1"/>
    <col min="10" max="13" width="12.42578125" style="2054" customWidth="1"/>
    <col min="14" max="14" width="9.5703125" style="2054" customWidth="1"/>
    <col min="15" max="15" width="9.28515625" style="2054" customWidth="1"/>
    <col min="16" max="16384" width="11.42578125" style="2054"/>
  </cols>
  <sheetData>
    <row r="1" spans="1:15" ht="32.25" customHeight="1">
      <c r="A1" s="2044" t="s">
        <v>2172</v>
      </c>
      <c r="B1" s="1977"/>
      <c r="C1" s="1977"/>
      <c r="D1" s="1977"/>
      <c r="E1" s="1977"/>
      <c r="F1" s="1977"/>
      <c r="G1" s="1977"/>
      <c r="H1" s="1977"/>
      <c r="I1" s="1977"/>
      <c r="J1" s="1977"/>
      <c r="K1" s="1977"/>
      <c r="L1" s="1977"/>
      <c r="M1" s="1977"/>
      <c r="N1" s="1977"/>
      <c r="O1" s="1977"/>
    </row>
    <row r="2" spans="1:15" ht="21" customHeight="1">
      <c r="A2" s="2047" t="s">
        <v>2173</v>
      </c>
      <c r="B2" s="1977"/>
      <c r="C2" s="1977"/>
      <c r="D2" s="1977"/>
      <c r="E2" s="1977"/>
      <c r="F2" s="1977"/>
      <c r="G2" s="1977"/>
      <c r="H2" s="1977"/>
      <c r="I2" s="1977"/>
      <c r="J2" s="1977"/>
      <c r="K2" s="1977"/>
      <c r="L2" s="1977"/>
      <c r="M2" s="1977"/>
      <c r="N2" s="1977"/>
      <c r="O2" s="1977"/>
    </row>
    <row r="3" spans="1:15" s="2020" customFormat="1" ht="16.5" customHeight="1">
      <c r="A3" s="2136"/>
      <c r="B3" s="2137" t="s">
        <v>2174</v>
      </c>
      <c r="C3" s="2138"/>
      <c r="D3" s="2138"/>
      <c r="E3" s="2139"/>
      <c r="F3" s="2140" t="s">
        <v>2175</v>
      </c>
      <c r="G3" s="1988"/>
      <c r="H3" s="1988"/>
      <c r="I3" s="1988"/>
      <c r="J3" s="1988"/>
      <c r="K3" s="1988"/>
      <c r="L3" s="1988"/>
      <c r="M3" s="1988"/>
      <c r="N3" s="1988"/>
      <c r="O3" s="2053"/>
    </row>
    <row r="4" spans="1:15" s="2020" customFormat="1" ht="116.25" customHeight="1">
      <c r="A4" s="2141"/>
      <c r="B4" s="2142" t="s">
        <v>2176</v>
      </c>
      <c r="C4" s="2142" t="s">
        <v>2177</v>
      </c>
      <c r="D4" s="2142" t="s">
        <v>2178</v>
      </c>
      <c r="E4" s="2142" t="s">
        <v>2179</v>
      </c>
      <c r="F4" s="2512" t="s">
        <v>2180</v>
      </c>
      <c r="G4" s="2513"/>
      <c r="H4" s="2512" t="s">
        <v>2181</v>
      </c>
      <c r="I4" s="2513"/>
      <c r="J4" s="2512" t="s">
        <v>2182</v>
      </c>
      <c r="K4" s="2513"/>
      <c r="L4" s="2512" t="s">
        <v>2183</v>
      </c>
      <c r="M4" s="2513"/>
      <c r="N4" s="2143" t="s">
        <v>2184</v>
      </c>
      <c r="O4" s="2144"/>
    </row>
    <row r="5" spans="1:15" s="2020" customFormat="1" ht="16.5" customHeight="1">
      <c r="A5" s="2145" t="s">
        <v>222</v>
      </c>
      <c r="B5" s="2146" t="s">
        <v>2111</v>
      </c>
      <c r="C5" s="2146" t="s">
        <v>2111</v>
      </c>
      <c r="D5" s="2146" t="s">
        <v>2111</v>
      </c>
      <c r="E5" s="2147" t="s">
        <v>2111</v>
      </c>
      <c r="F5" s="2146" t="s">
        <v>253</v>
      </c>
      <c r="G5" s="2146" t="s">
        <v>2119</v>
      </c>
      <c r="H5" s="2147" t="s">
        <v>253</v>
      </c>
      <c r="I5" s="2147" t="s">
        <v>2119</v>
      </c>
      <c r="J5" s="2147" t="s">
        <v>253</v>
      </c>
      <c r="K5" s="2147" t="s">
        <v>2119</v>
      </c>
      <c r="L5" s="2147" t="s">
        <v>253</v>
      </c>
      <c r="M5" s="2147" t="s">
        <v>2119</v>
      </c>
      <c r="N5" s="2146" t="s">
        <v>253</v>
      </c>
      <c r="O5" s="2148" t="s">
        <v>2119</v>
      </c>
    </row>
    <row r="6" spans="1:15" s="2020" customFormat="1" ht="16.5" customHeight="1">
      <c r="A6" s="2149" t="s">
        <v>2059</v>
      </c>
      <c r="B6" s="2150" t="s">
        <v>312</v>
      </c>
      <c r="C6" s="2151" t="s">
        <v>114</v>
      </c>
      <c r="D6" s="2150">
        <v>0.3</v>
      </c>
      <c r="E6" s="2152" t="s">
        <v>114</v>
      </c>
      <c r="F6" s="2153">
        <v>152</v>
      </c>
      <c r="G6" s="2150">
        <v>9.8000000000000007</v>
      </c>
      <c r="H6" s="2154" t="s">
        <v>114</v>
      </c>
      <c r="I6" s="2151" t="s">
        <v>114</v>
      </c>
      <c r="J6" s="2150">
        <v>32</v>
      </c>
      <c r="K6" s="2150">
        <v>8.5</v>
      </c>
      <c r="L6" s="2154" t="s">
        <v>114</v>
      </c>
      <c r="M6" s="2151" t="s">
        <v>114</v>
      </c>
      <c r="N6" s="2153">
        <v>182</v>
      </c>
      <c r="O6" s="2155">
        <v>185.5</v>
      </c>
    </row>
    <row r="7" spans="1:15" s="2020" customFormat="1" ht="16.5" customHeight="1">
      <c r="A7" s="2149" t="s">
        <v>2060</v>
      </c>
      <c r="B7" s="2150">
        <v>12</v>
      </c>
      <c r="C7" s="2150" t="s">
        <v>312</v>
      </c>
      <c r="D7" s="2150">
        <v>0.5</v>
      </c>
      <c r="E7" s="2156" t="s">
        <v>312</v>
      </c>
      <c r="F7" s="2153">
        <v>250</v>
      </c>
      <c r="G7" s="2150">
        <v>32</v>
      </c>
      <c r="H7" s="2153" t="s">
        <v>312</v>
      </c>
      <c r="I7" s="2150" t="s">
        <v>312</v>
      </c>
      <c r="J7" s="2150">
        <v>75</v>
      </c>
      <c r="K7" s="2150">
        <v>78</v>
      </c>
      <c r="L7" s="2153" t="s">
        <v>312</v>
      </c>
      <c r="M7" s="2150" t="s">
        <v>312</v>
      </c>
      <c r="N7" s="2153">
        <v>16</v>
      </c>
      <c r="O7" s="2155">
        <v>8</v>
      </c>
    </row>
    <row r="8" spans="1:15" s="2020" customFormat="1" ht="16.5" customHeight="1">
      <c r="A8" s="2149" t="s">
        <v>2061</v>
      </c>
      <c r="B8" s="2150" t="s">
        <v>312</v>
      </c>
      <c r="C8" s="2150" t="s">
        <v>312</v>
      </c>
      <c r="D8" s="2150" t="s">
        <v>312</v>
      </c>
      <c r="E8" s="2156" t="s">
        <v>312</v>
      </c>
      <c r="F8" s="2153" t="s">
        <v>312</v>
      </c>
      <c r="G8" s="2150" t="s">
        <v>312</v>
      </c>
      <c r="H8" s="2153" t="s">
        <v>312</v>
      </c>
      <c r="I8" s="2150" t="s">
        <v>312</v>
      </c>
      <c r="J8" s="2150" t="s">
        <v>312</v>
      </c>
      <c r="K8" s="2150" t="s">
        <v>312</v>
      </c>
      <c r="L8" s="2153" t="s">
        <v>312</v>
      </c>
      <c r="M8" s="2150" t="s">
        <v>312</v>
      </c>
      <c r="N8" s="2153" t="s">
        <v>312</v>
      </c>
      <c r="O8" s="2155" t="s">
        <v>312</v>
      </c>
    </row>
    <row r="9" spans="1:15" s="2020" customFormat="1" ht="16.5" customHeight="1">
      <c r="A9" s="2149" t="s">
        <v>2062</v>
      </c>
      <c r="B9" s="2150">
        <v>0.6</v>
      </c>
      <c r="C9" s="2150" t="s">
        <v>312</v>
      </c>
      <c r="D9" s="2150" t="s">
        <v>312</v>
      </c>
      <c r="E9" s="2156" t="s">
        <v>312</v>
      </c>
      <c r="F9" s="2153" t="s">
        <v>312</v>
      </c>
      <c r="G9" s="2150" t="s">
        <v>312</v>
      </c>
      <c r="H9" s="2153" t="s">
        <v>312</v>
      </c>
      <c r="I9" s="2150" t="s">
        <v>312</v>
      </c>
      <c r="J9" s="2150" t="s">
        <v>312</v>
      </c>
      <c r="K9" s="2150" t="s">
        <v>312</v>
      </c>
      <c r="L9" s="2153" t="s">
        <v>312</v>
      </c>
      <c r="M9" s="2150" t="s">
        <v>312</v>
      </c>
      <c r="N9" s="2153" t="s">
        <v>312</v>
      </c>
      <c r="O9" s="2155" t="s">
        <v>312</v>
      </c>
    </row>
    <row r="10" spans="1:15" s="2020" customFormat="1" ht="16.5" customHeight="1">
      <c r="A10" s="2149" t="s">
        <v>2063</v>
      </c>
      <c r="B10" s="2150" t="s">
        <v>312</v>
      </c>
      <c r="C10" s="2150" t="s">
        <v>312</v>
      </c>
      <c r="D10" s="2150" t="s">
        <v>312</v>
      </c>
      <c r="E10" s="2156" t="s">
        <v>312</v>
      </c>
      <c r="F10" s="2153" t="s">
        <v>312</v>
      </c>
      <c r="G10" s="2150" t="s">
        <v>312</v>
      </c>
      <c r="H10" s="2153" t="s">
        <v>312</v>
      </c>
      <c r="I10" s="2150" t="s">
        <v>312</v>
      </c>
      <c r="J10" s="2150" t="s">
        <v>312</v>
      </c>
      <c r="K10" s="2150" t="s">
        <v>312</v>
      </c>
      <c r="L10" s="2153" t="s">
        <v>312</v>
      </c>
      <c r="M10" s="2150" t="s">
        <v>312</v>
      </c>
      <c r="N10" s="2153" t="s">
        <v>312</v>
      </c>
      <c r="O10" s="2155" t="s">
        <v>312</v>
      </c>
    </row>
    <row r="11" spans="1:15" s="2020" customFormat="1" ht="16.5" customHeight="1">
      <c r="A11" s="2149" t="s">
        <v>2064</v>
      </c>
      <c r="B11" s="2150" t="s">
        <v>312</v>
      </c>
      <c r="C11" s="2150" t="s">
        <v>312</v>
      </c>
      <c r="D11" s="2150" t="s">
        <v>312</v>
      </c>
      <c r="E11" s="2156" t="s">
        <v>312</v>
      </c>
      <c r="F11" s="2153" t="s">
        <v>312</v>
      </c>
      <c r="G11" s="2150" t="s">
        <v>312</v>
      </c>
      <c r="H11" s="2153" t="s">
        <v>312</v>
      </c>
      <c r="I11" s="2150" t="s">
        <v>312</v>
      </c>
      <c r="J11" s="2150" t="s">
        <v>312</v>
      </c>
      <c r="K11" s="2150" t="s">
        <v>312</v>
      </c>
      <c r="L11" s="2153" t="s">
        <v>312</v>
      </c>
      <c r="M11" s="2150" t="s">
        <v>312</v>
      </c>
      <c r="N11" s="2153" t="s">
        <v>312</v>
      </c>
      <c r="O11" s="2155" t="s">
        <v>312</v>
      </c>
    </row>
    <row r="12" spans="1:15" s="2020" customFormat="1" ht="16.5" customHeight="1">
      <c r="A12" s="2149" t="s">
        <v>2065</v>
      </c>
      <c r="B12" s="2150" t="s">
        <v>312</v>
      </c>
      <c r="C12" s="2150" t="s">
        <v>312</v>
      </c>
      <c r="D12" s="2150" t="s">
        <v>312</v>
      </c>
      <c r="E12" s="2156" t="s">
        <v>312</v>
      </c>
      <c r="F12" s="2153" t="s">
        <v>312</v>
      </c>
      <c r="G12" s="2150" t="s">
        <v>312</v>
      </c>
      <c r="H12" s="2153" t="s">
        <v>312</v>
      </c>
      <c r="I12" s="2150" t="s">
        <v>312</v>
      </c>
      <c r="J12" s="2150" t="s">
        <v>312</v>
      </c>
      <c r="K12" s="2150" t="s">
        <v>312</v>
      </c>
      <c r="L12" s="2153" t="s">
        <v>312</v>
      </c>
      <c r="M12" s="2150" t="s">
        <v>312</v>
      </c>
      <c r="N12" s="2153" t="s">
        <v>312</v>
      </c>
      <c r="O12" s="2155" t="s">
        <v>312</v>
      </c>
    </row>
    <row r="13" spans="1:15" s="2020" customFormat="1" ht="16.5" customHeight="1">
      <c r="A13" s="2149" t="s">
        <v>2066</v>
      </c>
      <c r="B13" s="2150">
        <v>2.1</v>
      </c>
      <c r="C13" s="2150">
        <v>1</v>
      </c>
      <c r="D13" s="2150" t="s">
        <v>312</v>
      </c>
      <c r="E13" s="2156" t="s">
        <v>312</v>
      </c>
      <c r="F13" s="2154">
        <v>1</v>
      </c>
      <c r="G13" s="2151">
        <v>2</v>
      </c>
      <c r="H13" s="2153" t="s">
        <v>312</v>
      </c>
      <c r="I13" s="2150" t="s">
        <v>312</v>
      </c>
      <c r="J13" s="2150" t="s">
        <v>312</v>
      </c>
      <c r="K13" s="2150" t="s">
        <v>312</v>
      </c>
      <c r="L13" s="2153" t="s">
        <v>312</v>
      </c>
      <c r="M13" s="2150" t="s">
        <v>312</v>
      </c>
      <c r="N13" s="2153" t="s">
        <v>312</v>
      </c>
      <c r="O13" s="2155" t="s">
        <v>312</v>
      </c>
    </row>
    <row r="14" spans="1:15" s="2020" customFormat="1" ht="16.5" customHeight="1">
      <c r="A14" s="2149" t="s">
        <v>2120</v>
      </c>
      <c r="B14" s="2150">
        <v>1.78</v>
      </c>
      <c r="C14" s="2150">
        <v>0.21</v>
      </c>
      <c r="D14" s="2150">
        <v>5.0999999999999996</v>
      </c>
      <c r="E14" s="2156" t="s">
        <v>312</v>
      </c>
      <c r="F14" s="2153">
        <v>15</v>
      </c>
      <c r="G14" s="2150">
        <v>1.2</v>
      </c>
      <c r="H14" s="2153" t="s">
        <v>312</v>
      </c>
      <c r="I14" s="2150" t="s">
        <v>312</v>
      </c>
      <c r="J14" s="2150">
        <v>8</v>
      </c>
      <c r="K14" s="2150">
        <v>1.1000000000000001</v>
      </c>
      <c r="L14" s="2153" t="s">
        <v>312</v>
      </c>
      <c r="M14" s="2150" t="s">
        <v>312</v>
      </c>
      <c r="N14" s="2153" t="s">
        <v>312</v>
      </c>
      <c r="O14" s="2155" t="s">
        <v>312</v>
      </c>
    </row>
    <row r="15" spans="1:15" s="2020" customFormat="1" ht="16.5" customHeight="1">
      <c r="A15" s="2149" t="s">
        <v>2121</v>
      </c>
      <c r="B15" s="2150">
        <v>0.12</v>
      </c>
      <c r="C15" s="2150" t="s">
        <v>312</v>
      </c>
      <c r="D15" s="2150" t="s">
        <v>312</v>
      </c>
      <c r="E15" s="2156" t="s">
        <v>312</v>
      </c>
      <c r="F15" s="2153">
        <v>1</v>
      </c>
      <c r="G15" s="2151">
        <v>2.5</v>
      </c>
      <c r="H15" s="2153" t="s">
        <v>312</v>
      </c>
      <c r="I15" s="2150" t="s">
        <v>312</v>
      </c>
      <c r="J15" s="2150" t="s">
        <v>312</v>
      </c>
      <c r="K15" s="2150" t="s">
        <v>312</v>
      </c>
      <c r="L15" s="2153" t="s">
        <v>312</v>
      </c>
      <c r="M15" s="2150" t="s">
        <v>312</v>
      </c>
      <c r="N15" s="2153" t="s">
        <v>312</v>
      </c>
      <c r="O15" s="2155" t="s">
        <v>312</v>
      </c>
    </row>
    <row r="16" spans="1:15" s="2020" customFormat="1" ht="16.5" customHeight="1">
      <c r="A16" s="2149" t="s">
        <v>2069</v>
      </c>
      <c r="B16" s="2150">
        <v>2.1</v>
      </c>
      <c r="C16" s="2150" t="s">
        <v>312</v>
      </c>
      <c r="D16" s="2150">
        <v>3.5</v>
      </c>
      <c r="E16" s="2156" t="s">
        <v>312</v>
      </c>
      <c r="F16" s="2153">
        <v>43</v>
      </c>
      <c r="G16" s="2150">
        <v>8.1999999999999993</v>
      </c>
      <c r="H16" s="2153" t="s">
        <v>312</v>
      </c>
      <c r="I16" s="2150" t="s">
        <v>312</v>
      </c>
      <c r="J16" s="2150">
        <v>51</v>
      </c>
      <c r="K16" s="2150">
        <v>13</v>
      </c>
      <c r="L16" s="2153" t="s">
        <v>312</v>
      </c>
      <c r="M16" s="2150" t="s">
        <v>312</v>
      </c>
      <c r="N16" s="2153" t="s">
        <v>312</v>
      </c>
      <c r="O16" s="2155" t="s">
        <v>312</v>
      </c>
    </row>
    <row r="17" spans="1:15" s="2020" customFormat="1" ht="16.5" customHeight="1">
      <c r="A17" s="2149" t="s">
        <v>2070</v>
      </c>
      <c r="B17" s="2150">
        <v>7.133</v>
      </c>
      <c r="C17" s="2150">
        <v>0.94199999999999995</v>
      </c>
      <c r="D17" s="2150" t="s">
        <v>312</v>
      </c>
      <c r="E17" s="2156" t="s">
        <v>312</v>
      </c>
      <c r="F17" s="2154">
        <v>4</v>
      </c>
      <c r="G17" s="2151">
        <v>0.5</v>
      </c>
      <c r="H17" s="2153">
        <v>15</v>
      </c>
      <c r="I17" s="2150">
        <v>1432</v>
      </c>
      <c r="J17" s="2150">
        <v>7</v>
      </c>
      <c r="K17" s="2150">
        <v>5.0999999999999996</v>
      </c>
      <c r="L17" s="2153">
        <v>1</v>
      </c>
      <c r="M17" s="2150">
        <v>2.7E-2</v>
      </c>
      <c r="N17" s="2153" t="s">
        <v>135</v>
      </c>
      <c r="O17" s="2155" t="s">
        <v>312</v>
      </c>
    </row>
    <row r="18" spans="1:15" s="2020" customFormat="1" ht="16.5" customHeight="1">
      <c r="A18" s="2149" t="s">
        <v>2071</v>
      </c>
      <c r="B18" s="2150">
        <v>6.423</v>
      </c>
      <c r="C18" s="2150" t="s">
        <v>312</v>
      </c>
      <c r="D18" s="2150" t="s">
        <v>312</v>
      </c>
      <c r="E18" s="2156" t="s">
        <v>312</v>
      </c>
      <c r="F18" s="2153">
        <v>4</v>
      </c>
      <c r="G18" s="2150">
        <v>0.8</v>
      </c>
      <c r="H18" s="2153">
        <v>1</v>
      </c>
      <c r="I18" s="2150">
        <v>0.04</v>
      </c>
      <c r="J18" s="2150">
        <v>2</v>
      </c>
      <c r="K18" s="2150">
        <v>0.4</v>
      </c>
      <c r="L18" s="2153" t="s">
        <v>312</v>
      </c>
      <c r="M18" s="2150" t="s">
        <v>312</v>
      </c>
      <c r="N18" s="2153" t="s">
        <v>312</v>
      </c>
      <c r="O18" s="2155" t="s">
        <v>312</v>
      </c>
    </row>
    <row r="19" spans="1:15" s="2020" customFormat="1" ht="16.5" customHeight="1">
      <c r="A19" s="2149" t="s">
        <v>2072</v>
      </c>
      <c r="B19" s="2150">
        <v>5.8</v>
      </c>
      <c r="C19" s="2150">
        <v>0.2</v>
      </c>
      <c r="D19" s="2150">
        <v>0</v>
      </c>
      <c r="E19" s="2156" t="s">
        <v>312</v>
      </c>
      <c r="F19" s="2153">
        <v>2.21</v>
      </c>
      <c r="G19" s="2150">
        <v>0.6</v>
      </c>
      <c r="H19" s="2153" t="s">
        <v>312</v>
      </c>
      <c r="I19" s="2150" t="s">
        <v>312</v>
      </c>
      <c r="J19" s="2150" t="s">
        <v>312</v>
      </c>
      <c r="K19" s="2150" t="s">
        <v>312</v>
      </c>
      <c r="L19" s="2153" t="s">
        <v>312</v>
      </c>
      <c r="M19" s="2150" t="s">
        <v>312</v>
      </c>
      <c r="N19" s="2153" t="s">
        <v>312</v>
      </c>
      <c r="O19" s="2155" t="s">
        <v>312</v>
      </c>
    </row>
    <row r="20" spans="1:15" s="2020" customFormat="1" ht="16.5" customHeight="1">
      <c r="A20" s="2149" t="s">
        <v>2073</v>
      </c>
      <c r="B20" s="2150" t="s">
        <v>2185</v>
      </c>
      <c r="C20" s="2150" t="s">
        <v>312</v>
      </c>
      <c r="D20" s="2150" t="s">
        <v>312</v>
      </c>
      <c r="E20" s="2156" t="s">
        <v>312</v>
      </c>
      <c r="F20" s="2154" t="s">
        <v>312</v>
      </c>
      <c r="G20" s="2151" t="s">
        <v>312</v>
      </c>
      <c r="H20" s="2153" t="s">
        <v>312</v>
      </c>
      <c r="I20" s="2150" t="s">
        <v>312</v>
      </c>
      <c r="J20" s="2150" t="s">
        <v>312</v>
      </c>
      <c r="K20" s="2150" t="s">
        <v>312</v>
      </c>
      <c r="L20" s="2153" t="s">
        <v>312</v>
      </c>
      <c r="M20" s="2150" t="s">
        <v>312</v>
      </c>
      <c r="N20" s="2153" t="s">
        <v>312</v>
      </c>
      <c r="O20" s="2155" t="s">
        <v>312</v>
      </c>
    </row>
    <row r="21" spans="1:15" s="2020" customFormat="1" ht="16.5" customHeight="1">
      <c r="A21" s="2149" t="s">
        <v>2074</v>
      </c>
      <c r="B21" s="2150">
        <v>2</v>
      </c>
      <c r="C21" s="2150" t="s">
        <v>312</v>
      </c>
      <c r="D21" s="2150" t="s">
        <v>312</v>
      </c>
      <c r="E21" s="2156" t="s">
        <v>312</v>
      </c>
      <c r="F21" s="2153">
        <v>11</v>
      </c>
      <c r="G21" s="2150">
        <v>3.9</v>
      </c>
      <c r="H21" s="2153" t="s">
        <v>312</v>
      </c>
      <c r="I21" s="2150" t="s">
        <v>312</v>
      </c>
      <c r="J21" s="2150">
        <v>3</v>
      </c>
      <c r="K21" s="2150">
        <v>0.4</v>
      </c>
      <c r="L21" s="2153" t="s">
        <v>312</v>
      </c>
      <c r="M21" s="2150" t="s">
        <v>312</v>
      </c>
      <c r="N21" s="2153" t="s">
        <v>312</v>
      </c>
      <c r="O21" s="2155" t="s">
        <v>312</v>
      </c>
    </row>
    <row r="22" spans="1:15" s="2020" customFormat="1" ht="16.5" customHeight="1">
      <c r="A22" s="2157" t="s">
        <v>2081</v>
      </c>
      <c r="B22" s="2158">
        <v>39.456000000000003</v>
      </c>
      <c r="C22" s="2158" t="s">
        <v>2186</v>
      </c>
      <c r="D22" s="2158">
        <v>9.41</v>
      </c>
      <c r="E22" s="2159" t="s">
        <v>2187</v>
      </c>
      <c r="F22" s="2160">
        <v>482.21</v>
      </c>
      <c r="G22" s="2158" t="s">
        <v>2188</v>
      </c>
      <c r="H22" s="2160" t="s">
        <v>2189</v>
      </c>
      <c r="I22" s="2158" t="s">
        <v>2190</v>
      </c>
      <c r="J22" s="2158">
        <v>178</v>
      </c>
      <c r="K22" s="2158">
        <v>106.5</v>
      </c>
      <c r="L22" s="2160" t="s">
        <v>2191</v>
      </c>
      <c r="M22" s="2161" t="s">
        <v>2192</v>
      </c>
      <c r="N22" s="2160">
        <v>198</v>
      </c>
      <c r="O22" s="2162">
        <v>193.5</v>
      </c>
    </row>
    <row r="23" spans="1:15" s="2020" customFormat="1" ht="16.5" customHeight="1">
      <c r="A23" s="2133" t="s">
        <v>2193</v>
      </c>
    </row>
    <row r="24" spans="1:15" s="2020" customFormat="1" ht="16.5" customHeight="1">
      <c r="A24" s="2020" t="s">
        <v>2194</v>
      </c>
    </row>
    <row r="25" spans="1:15" s="2020" customFormat="1" ht="16.5" customHeight="1">
      <c r="A25" s="2020" t="s">
        <v>2195</v>
      </c>
    </row>
    <row r="26" spans="1:15" s="2020" customFormat="1" ht="16.5" customHeight="1">
      <c r="A26" s="2020" t="s">
        <v>2196</v>
      </c>
      <c r="B26" s="2134"/>
      <c r="C26" s="2163"/>
      <c r="D26" s="2134"/>
      <c r="E26" s="2134"/>
      <c r="F26" s="2134"/>
      <c r="G26" s="2134"/>
      <c r="H26" s="2134"/>
      <c r="I26" s="2134"/>
      <c r="J26" s="2134"/>
      <c r="K26" s="2134"/>
      <c r="L26" s="2134"/>
      <c r="M26" s="2134"/>
      <c r="N26" s="2134"/>
    </row>
    <row r="27" spans="1:15" s="2020" customFormat="1" ht="16.5" customHeight="1">
      <c r="A27" s="2164" t="s">
        <v>2197</v>
      </c>
      <c r="B27" s="2165"/>
      <c r="C27" s="2165"/>
      <c r="D27" s="2165"/>
      <c r="E27" s="2165"/>
      <c r="F27" s="2165"/>
      <c r="G27" s="2165"/>
      <c r="H27" s="2165"/>
      <c r="I27" s="2165"/>
      <c r="J27" s="2165"/>
      <c r="K27" s="2165"/>
      <c r="L27" s="2165"/>
      <c r="M27" s="2165"/>
      <c r="N27" s="2165"/>
      <c r="O27" s="2165"/>
    </row>
    <row r="28" spans="1:15" s="2020" customFormat="1" ht="16.5" customHeight="1">
      <c r="A28" s="130" t="s">
        <v>9</v>
      </c>
      <c r="B28" s="2135"/>
      <c r="C28" s="2135"/>
      <c r="D28" s="2135"/>
      <c r="E28" s="2135"/>
      <c r="F28" s="2135"/>
      <c r="G28" s="2135"/>
      <c r="H28" s="2135"/>
      <c r="I28" s="2135"/>
      <c r="J28" s="2135"/>
      <c r="K28" s="2135"/>
      <c r="L28" s="2135"/>
      <c r="M28" s="2135"/>
      <c r="N28" s="2135"/>
      <c r="O28" s="2135"/>
    </row>
    <row r="29" spans="1:15" s="2020" customFormat="1" ht="16.5" customHeight="1">
      <c r="A29" s="2034"/>
    </row>
  </sheetData>
  <mergeCells count="4">
    <mergeCell ref="F4:G4"/>
    <mergeCell ref="H4:I4"/>
    <mergeCell ref="J4:K4"/>
    <mergeCell ref="L4:M4"/>
  </mergeCells>
  <hyperlinks>
    <hyperlink ref="A28" location="Inhaltsverzeichnis!A1" display="Zurück zum Inhaltsverzeichnis"/>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E105"/>
  <sheetViews>
    <sheetView showGridLines="0" zoomScale="115" zoomScaleNormal="115" workbookViewId="0"/>
  </sheetViews>
  <sheetFormatPr baseColWidth="10" defaultColWidth="11.42578125" defaultRowHeight="16.5"/>
  <cols>
    <col min="1" max="1" width="12.42578125" style="75" customWidth="1"/>
    <col min="2" max="4" width="15.28515625" style="75" customWidth="1"/>
    <col min="5" max="5" width="18.28515625" style="75" customWidth="1"/>
    <col min="6" max="16384" width="11.42578125" style="75"/>
  </cols>
  <sheetData>
    <row r="1" spans="1:5" ht="15.75" customHeight="1">
      <c r="A1" s="610" t="s">
        <v>557</v>
      </c>
      <c r="B1" s="611"/>
      <c r="C1" s="611"/>
      <c r="D1" s="611"/>
      <c r="E1" s="611"/>
    </row>
    <row r="2" spans="1:5" ht="15.75" customHeight="1">
      <c r="A2" s="611" t="s">
        <v>558</v>
      </c>
      <c r="B2" s="611"/>
      <c r="C2" s="611"/>
      <c r="D2" s="611"/>
      <c r="E2" s="611"/>
    </row>
    <row r="3" spans="1:5" ht="15.75" customHeight="1">
      <c r="A3" s="612" t="s">
        <v>559</v>
      </c>
      <c r="B3" s="611"/>
      <c r="C3" s="611"/>
      <c r="D3" s="611"/>
      <c r="E3" s="611"/>
    </row>
    <row r="4" spans="1:5" ht="24" customHeight="1">
      <c r="A4" s="613" t="s">
        <v>560</v>
      </c>
      <c r="B4" s="613" t="s">
        <v>561</v>
      </c>
      <c r="C4" s="613" t="s">
        <v>562</v>
      </c>
      <c r="D4" s="613" t="s">
        <v>93</v>
      </c>
      <c r="E4" s="614" t="s">
        <v>563</v>
      </c>
    </row>
    <row r="5" spans="1:5" ht="11.25" customHeight="1">
      <c r="A5" s="615" t="s">
        <v>564</v>
      </c>
      <c r="B5" s="616">
        <v>88283</v>
      </c>
      <c r="C5" s="616">
        <v>43352</v>
      </c>
      <c r="D5" s="616">
        <v>131635</v>
      </c>
      <c r="E5" s="616">
        <v>29569</v>
      </c>
    </row>
    <row r="6" spans="1:5" ht="11.25" customHeight="1">
      <c r="A6" s="615" t="s">
        <v>565</v>
      </c>
      <c r="B6" s="616">
        <v>97242</v>
      </c>
      <c r="C6" s="616">
        <v>46942</v>
      </c>
      <c r="D6" s="616">
        <v>144184</v>
      </c>
      <c r="E6" s="616">
        <v>38554</v>
      </c>
    </row>
    <row r="7" spans="1:5" ht="11.25" customHeight="1">
      <c r="A7" s="615" t="s">
        <v>566</v>
      </c>
      <c r="B7" s="616">
        <v>100145</v>
      </c>
      <c r="C7" s="616">
        <v>47343</v>
      </c>
      <c r="D7" s="616">
        <v>147488</v>
      </c>
      <c r="E7" s="616">
        <v>39713</v>
      </c>
    </row>
    <row r="8" spans="1:5" ht="11.25" customHeight="1">
      <c r="A8" s="615" t="s">
        <v>567</v>
      </c>
      <c r="B8" s="616">
        <v>82831</v>
      </c>
      <c r="C8" s="616">
        <v>40754</v>
      </c>
      <c r="D8" s="616">
        <v>123585</v>
      </c>
      <c r="E8" s="616">
        <v>21292</v>
      </c>
    </row>
    <row r="9" spans="1:5" ht="11.25" customHeight="1">
      <c r="A9" s="615" t="s">
        <v>568</v>
      </c>
      <c r="B9" s="616">
        <v>95507</v>
      </c>
      <c r="C9" s="616">
        <v>45140</v>
      </c>
      <c r="D9" s="616">
        <v>140647</v>
      </c>
      <c r="E9" s="616">
        <v>34534</v>
      </c>
    </row>
    <row r="10" spans="1:5" ht="11.25" customHeight="1">
      <c r="A10" s="615" t="s">
        <v>569</v>
      </c>
      <c r="B10" s="616">
        <v>102193</v>
      </c>
      <c r="C10" s="616">
        <v>48813</v>
      </c>
      <c r="D10" s="616">
        <v>151006</v>
      </c>
      <c r="E10" s="616">
        <v>42290</v>
      </c>
    </row>
    <row r="11" spans="1:5" ht="11.25" customHeight="1">
      <c r="A11" s="615" t="s">
        <v>570</v>
      </c>
      <c r="B11" s="616">
        <v>105437</v>
      </c>
      <c r="C11" s="616">
        <v>48785</v>
      </c>
      <c r="D11" s="616">
        <v>154222</v>
      </c>
      <c r="E11" s="616">
        <v>43681</v>
      </c>
    </row>
    <row r="12" spans="1:5" ht="11.25" customHeight="1">
      <c r="A12" s="615" t="s">
        <v>571</v>
      </c>
      <c r="B12" s="616">
        <v>86437</v>
      </c>
      <c r="C12" s="616">
        <v>42228</v>
      </c>
      <c r="D12" s="616">
        <v>128665</v>
      </c>
      <c r="E12" s="616">
        <v>24306</v>
      </c>
    </row>
    <row r="13" spans="1:5" ht="11.25" customHeight="1">
      <c r="A13" s="615" t="s">
        <v>572</v>
      </c>
      <c r="B13" s="616">
        <v>98117</v>
      </c>
      <c r="C13" s="616">
        <v>46601</v>
      </c>
      <c r="D13" s="616">
        <v>144718</v>
      </c>
      <c r="E13" s="616">
        <v>36109</v>
      </c>
    </row>
    <row r="14" spans="1:5" ht="11.25" customHeight="1">
      <c r="A14" s="615" t="s">
        <v>573</v>
      </c>
      <c r="B14" s="616">
        <v>105520</v>
      </c>
      <c r="C14" s="616">
        <v>50094</v>
      </c>
      <c r="D14" s="616">
        <v>155614</v>
      </c>
      <c r="E14" s="616">
        <v>44184</v>
      </c>
    </row>
    <row r="15" spans="1:5" ht="11.25" customHeight="1">
      <c r="A15" s="615" t="s">
        <v>574</v>
      </c>
      <c r="B15" s="616">
        <v>108539</v>
      </c>
      <c r="C15" s="617">
        <v>50535</v>
      </c>
      <c r="D15" s="617">
        <v>159074</v>
      </c>
      <c r="E15" s="617">
        <v>45839</v>
      </c>
    </row>
    <row r="16" spans="1:5" ht="11.25" customHeight="1">
      <c r="A16" s="615" t="s">
        <v>575</v>
      </c>
      <c r="B16" s="617">
        <v>90550</v>
      </c>
      <c r="C16" s="617">
        <v>43917</v>
      </c>
      <c r="D16" s="617">
        <v>134467</v>
      </c>
      <c r="E16" s="617">
        <v>27074</v>
      </c>
    </row>
    <row r="17" spans="1:5" ht="11.25" customHeight="1">
      <c r="A17" s="615" t="s">
        <v>576</v>
      </c>
      <c r="B17" s="617">
        <v>99156</v>
      </c>
      <c r="C17" s="617">
        <v>47278</v>
      </c>
      <c r="D17" s="617">
        <v>146434</v>
      </c>
      <c r="E17" s="617">
        <v>36914</v>
      </c>
    </row>
    <row r="18" spans="1:5" ht="11.25" customHeight="1">
      <c r="A18" s="615" t="s">
        <v>577</v>
      </c>
      <c r="B18" s="617">
        <v>106606</v>
      </c>
      <c r="C18" s="617">
        <v>50632</v>
      </c>
      <c r="D18" s="617">
        <v>157238</v>
      </c>
      <c r="E18" s="617">
        <v>45597</v>
      </c>
    </row>
    <row r="19" spans="1:5" ht="11.25" customHeight="1">
      <c r="A19" s="615" t="s">
        <v>578</v>
      </c>
      <c r="B19" s="617">
        <v>109525</v>
      </c>
      <c r="C19" s="617">
        <v>51347</v>
      </c>
      <c r="D19" s="617">
        <v>160872</v>
      </c>
      <c r="E19" s="617">
        <v>47325</v>
      </c>
    </row>
    <row r="20" spans="1:5" ht="11.25" customHeight="1">
      <c r="A20" s="615" t="s">
        <v>579</v>
      </c>
      <c r="B20" s="617">
        <v>91982</v>
      </c>
      <c r="C20" s="617">
        <v>44845</v>
      </c>
      <c r="D20" s="617">
        <v>136827</v>
      </c>
      <c r="E20" s="617">
        <v>28939</v>
      </c>
    </row>
    <row r="21" spans="1:5" ht="11.25" customHeight="1">
      <c r="A21" s="615" t="s">
        <v>580</v>
      </c>
      <c r="B21" s="617">
        <v>102888</v>
      </c>
      <c r="C21" s="617">
        <v>48665</v>
      </c>
      <c r="D21" s="617">
        <v>151553</v>
      </c>
      <c r="E21" s="617">
        <v>41104</v>
      </c>
    </row>
    <row r="22" spans="1:5" ht="11.25" customHeight="1">
      <c r="A22" s="615" t="s">
        <v>581</v>
      </c>
      <c r="B22" s="617">
        <v>109066</v>
      </c>
      <c r="C22" s="617">
        <v>52040</v>
      </c>
      <c r="D22" s="617">
        <v>161106</v>
      </c>
      <c r="E22" s="617">
        <v>48312</v>
      </c>
    </row>
    <row r="23" spans="1:5" ht="11.25" customHeight="1">
      <c r="A23" s="615" t="s">
        <v>582</v>
      </c>
      <c r="B23" s="617">
        <v>111967</v>
      </c>
      <c r="C23" s="617">
        <v>52545</v>
      </c>
      <c r="D23" s="617">
        <v>164512</v>
      </c>
      <c r="E23" s="617">
        <v>49798</v>
      </c>
    </row>
    <row r="24" spans="1:5" ht="11.25" customHeight="1">
      <c r="A24" s="615" t="s">
        <v>583</v>
      </c>
      <c r="B24" s="617">
        <v>94150</v>
      </c>
      <c r="C24" s="617">
        <v>45957</v>
      </c>
      <c r="D24" s="617">
        <v>140107</v>
      </c>
      <c r="E24" s="617">
        <v>30623</v>
      </c>
    </row>
    <row r="25" spans="1:5" ht="11.25" customHeight="1">
      <c r="A25" s="615" t="s">
        <v>584</v>
      </c>
      <c r="B25" s="617">
        <v>103028</v>
      </c>
      <c r="C25" s="617">
        <v>49494</v>
      </c>
      <c r="D25" s="617">
        <v>152522</v>
      </c>
      <c r="E25" s="617">
        <v>40456</v>
      </c>
    </row>
    <row r="26" spans="1:5" ht="11.25" customHeight="1">
      <c r="A26" s="615" t="s">
        <v>585</v>
      </c>
      <c r="B26" s="617">
        <v>111397</v>
      </c>
      <c r="C26" s="617">
        <v>53527</v>
      </c>
      <c r="D26" s="617">
        <v>164924</v>
      </c>
      <c r="E26" s="617">
        <v>49697</v>
      </c>
    </row>
    <row r="27" spans="1:5" ht="11.25" customHeight="1">
      <c r="A27" s="615" t="s">
        <v>586</v>
      </c>
      <c r="B27" s="617">
        <v>113862</v>
      </c>
      <c r="C27" s="617">
        <v>54234</v>
      </c>
      <c r="D27" s="617">
        <v>168096</v>
      </c>
      <c r="E27" s="617">
        <v>51324</v>
      </c>
    </row>
    <row r="28" spans="1:5" ht="11.25" customHeight="1">
      <c r="A28" s="615" t="s">
        <v>587</v>
      </c>
      <c r="B28" s="617">
        <v>96428</v>
      </c>
      <c r="C28" s="617">
        <v>47488</v>
      </c>
      <c r="D28" s="617">
        <v>143916</v>
      </c>
      <c r="E28" s="617">
        <v>31923</v>
      </c>
    </row>
    <row r="29" spans="1:5" ht="11.25" customHeight="1">
      <c r="A29" s="615" t="s">
        <v>588</v>
      </c>
      <c r="B29" s="617">
        <v>106210</v>
      </c>
      <c r="C29" s="617">
        <v>51293</v>
      </c>
      <c r="D29" s="617">
        <v>157503</v>
      </c>
      <c r="E29" s="617">
        <v>43330</v>
      </c>
    </row>
    <row r="30" spans="1:5" ht="11.25" customHeight="1">
      <c r="A30" s="615" t="s">
        <v>589</v>
      </c>
      <c r="B30" s="617">
        <v>113253</v>
      </c>
      <c r="C30" s="617">
        <v>55204</v>
      </c>
      <c r="D30" s="617">
        <v>168457</v>
      </c>
      <c r="E30" s="617">
        <v>51880</v>
      </c>
    </row>
    <row r="31" spans="1:5" ht="11.25" customHeight="1">
      <c r="A31" s="615" t="s">
        <v>590</v>
      </c>
      <c r="B31" s="617">
        <v>116641</v>
      </c>
      <c r="C31" s="617">
        <v>56335</v>
      </c>
      <c r="D31" s="617">
        <v>172976</v>
      </c>
      <c r="E31" s="617">
        <v>54535</v>
      </c>
    </row>
    <row r="32" spans="1:5" ht="11.25" customHeight="1">
      <c r="A32" s="615" t="s">
        <v>591</v>
      </c>
      <c r="B32" s="617">
        <v>98077</v>
      </c>
      <c r="C32" s="617">
        <v>48858</v>
      </c>
      <c r="D32" s="617">
        <v>146935</v>
      </c>
      <c r="E32" s="617">
        <v>33110</v>
      </c>
    </row>
    <row r="33" spans="1:5" ht="11.25" customHeight="1">
      <c r="A33" s="615" t="s">
        <v>592</v>
      </c>
      <c r="B33" s="617">
        <v>108693</v>
      </c>
      <c r="C33" s="617">
        <v>52816</v>
      </c>
      <c r="D33" s="617">
        <v>161509</v>
      </c>
      <c r="E33" s="617">
        <v>44673</v>
      </c>
    </row>
    <row r="34" spans="1:5" ht="11.25" customHeight="1">
      <c r="A34" s="615" t="s">
        <v>593</v>
      </c>
      <c r="B34" s="617">
        <v>114629</v>
      </c>
      <c r="C34" s="617">
        <v>56744</v>
      </c>
      <c r="D34" s="617">
        <v>171373</v>
      </c>
      <c r="E34" s="617">
        <v>52114</v>
      </c>
    </row>
    <row r="35" spans="1:5" ht="11.25" customHeight="1">
      <c r="A35" s="615" t="s">
        <v>594</v>
      </c>
      <c r="B35" s="617">
        <v>117846</v>
      </c>
      <c r="C35" s="617">
        <v>57246</v>
      </c>
      <c r="D35" s="617">
        <v>175092</v>
      </c>
      <c r="E35" s="617">
        <v>54185</v>
      </c>
    </row>
    <row r="36" spans="1:5" ht="11.25" customHeight="1">
      <c r="A36" s="615" t="s">
        <v>595</v>
      </c>
      <c r="B36" s="617">
        <v>100435</v>
      </c>
      <c r="C36" s="617">
        <v>50769</v>
      </c>
      <c r="D36" s="617">
        <v>151204</v>
      </c>
      <c r="E36" s="617">
        <v>34480</v>
      </c>
    </row>
    <row r="37" spans="1:5" ht="11.25" customHeight="1">
      <c r="A37" s="615" t="s">
        <v>596</v>
      </c>
      <c r="B37" s="616">
        <v>110336</v>
      </c>
      <c r="C37" s="616">
        <v>54710</v>
      </c>
      <c r="D37" s="616">
        <v>165046</v>
      </c>
      <c r="E37" s="616">
        <v>46377</v>
      </c>
    </row>
    <row r="38" spans="1:5" ht="11.25" customHeight="1">
      <c r="A38" s="615" t="s">
        <v>597</v>
      </c>
      <c r="B38" s="616">
        <v>117102</v>
      </c>
      <c r="C38" s="616">
        <v>59230</v>
      </c>
      <c r="D38" s="616">
        <v>176332</v>
      </c>
      <c r="E38" s="616">
        <v>55943</v>
      </c>
    </row>
    <row r="39" spans="1:5" ht="11.25" customHeight="1">
      <c r="A39" s="615" t="s">
        <v>598</v>
      </c>
      <c r="B39" s="616">
        <v>119547</v>
      </c>
      <c r="C39" s="616">
        <v>59792</v>
      </c>
      <c r="D39" s="616">
        <v>179339</v>
      </c>
      <c r="E39" s="616">
        <v>56968</v>
      </c>
    </row>
    <row r="40" spans="1:5" ht="11.25" customHeight="1">
      <c r="A40" s="615" t="s">
        <v>599</v>
      </c>
      <c r="B40" s="616">
        <v>101866</v>
      </c>
      <c r="C40" s="616">
        <v>52536</v>
      </c>
      <c r="D40" s="616">
        <v>154402</v>
      </c>
      <c r="E40" s="616">
        <v>35871</v>
      </c>
    </row>
    <row r="41" spans="1:5" ht="11.25" customHeight="1">
      <c r="A41" s="615" t="s">
        <v>600</v>
      </c>
      <c r="B41" s="616">
        <v>111418</v>
      </c>
      <c r="C41" s="616">
        <v>56994</v>
      </c>
      <c r="D41" s="616">
        <v>168412</v>
      </c>
      <c r="E41" s="616">
        <v>48452</v>
      </c>
    </row>
    <row r="42" spans="1:5" ht="11.25" customHeight="1">
      <c r="A42" s="615" t="s">
        <v>601</v>
      </c>
      <c r="B42" s="616">
        <v>118658</v>
      </c>
      <c r="C42" s="616">
        <v>62080</v>
      </c>
      <c r="D42" s="616">
        <v>180738</v>
      </c>
      <c r="E42" s="616">
        <v>59287</v>
      </c>
    </row>
    <row r="43" spans="1:5" ht="11.25" customHeight="1">
      <c r="A43" s="615" t="s">
        <v>602</v>
      </c>
      <c r="B43" s="616">
        <v>121510</v>
      </c>
      <c r="C43" s="616">
        <v>63086</v>
      </c>
      <c r="D43" s="616">
        <v>184596</v>
      </c>
      <c r="E43" s="616">
        <v>61587</v>
      </c>
    </row>
    <row r="44" spans="1:5" ht="11.25" customHeight="1">
      <c r="A44" s="615" t="s">
        <v>603</v>
      </c>
      <c r="B44" s="616">
        <v>101692</v>
      </c>
      <c r="C44" s="616">
        <v>53468</v>
      </c>
      <c r="D44" s="616">
        <v>155160</v>
      </c>
      <c r="E44" s="616">
        <v>36796</v>
      </c>
    </row>
    <row r="45" spans="1:5" ht="11.25" customHeight="1">
      <c r="A45" s="615" t="s">
        <v>604</v>
      </c>
      <c r="B45" s="616">
        <v>110035</v>
      </c>
      <c r="C45" s="616">
        <v>57134</v>
      </c>
      <c r="D45" s="616">
        <v>167169</v>
      </c>
      <c r="E45" s="616">
        <v>48115</v>
      </c>
    </row>
    <row r="46" spans="1:5" ht="11.25" customHeight="1">
      <c r="A46" s="615" t="s">
        <v>605</v>
      </c>
      <c r="B46" s="618">
        <v>117230</v>
      </c>
      <c r="C46" s="618">
        <v>61724</v>
      </c>
      <c r="D46" s="618">
        <v>178954</v>
      </c>
      <c r="E46" s="618">
        <v>58907</v>
      </c>
    </row>
    <row r="47" spans="1:5" ht="11.25" customHeight="1">
      <c r="A47" s="615" t="s">
        <v>606</v>
      </c>
      <c r="B47" s="618">
        <v>119963</v>
      </c>
      <c r="C47" s="618">
        <v>63194</v>
      </c>
      <c r="D47" s="618">
        <v>183157</v>
      </c>
      <c r="E47" s="618">
        <v>61400</v>
      </c>
    </row>
    <row r="48" spans="1:5" ht="11.25" customHeight="1">
      <c r="A48" s="615" t="s">
        <v>607</v>
      </c>
      <c r="B48" s="618">
        <v>100506</v>
      </c>
      <c r="C48" s="618">
        <v>54063</v>
      </c>
      <c r="D48" s="618">
        <v>154569</v>
      </c>
      <c r="E48" s="618">
        <v>36777</v>
      </c>
    </row>
    <row r="49" spans="1:5" ht="11.25" customHeight="1">
      <c r="A49" s="615" t="s">
        <v>608</v>
      </c>
      <c r="B49" s="618">
        <v>109193</v>
      </c>
      <c r="C49" s="618">
        <v>58054</v>
      </c>
      <c r="D49" s="618">
        <v>167247</v>
      </c>
      <c r="E49" s="618">
        <v>48307</v>
      </c>
    </row>
    <row r="50" spans="1:5" ht="11.25" customHeight="1">
      <c r="A50" s="615" t="s">
        <v>609</v>
      </c>
      <c r="B50" s="618">
        <v>115813</v>
      </c>
      <c r="C50" s="618">
        <v>62044</v>
      </c>
      <c r="D50" s="618">
        <v>177857</v>
      </c>
      <c r="E50" s="618">
        <v>58052</v>
      </c>
    </row>
    <row r="51" spans="1:5" ht="11.25" customHeight="1">
      <c r="A51" s="615"/>
      <c r="B51" s="616"/>
      <c r="C51" s="616"/>
      <c r="D51" s="616"/>
      <c r="E51" s="616"/>
    </row>
    <row r="52" spans="1:5" ht="15.75" customHeight="1">
      <c r="A52" s="612" t="s">
        <v>610</v>
      </c>
      <c r="B52" s="611"/>
      <c r="C52" s="611"/>
      <c r="D52" s="611"/>
      <c r="E52" s="611"/>
    </row>
    <row r="53" spans="1:5" ht="9.75" customHeight="1">
      <c r="A53" s="613" t="s">
        <v>611</v>
      </c>
      <c r="B53" s="613" t="s">
        <v>612</v>
      </c>
      <c r="C53" s="613" t="s">
        <v>613</v>
      </c>
      <c r="D53" s="613" t="s">
        <v>614</v>
      </c>
      <c r="E53" s="614" t="s">
        <v>615</v>
      </c>
    </row>
    <row r="54" spans="1:5" ht="11.25" customHeight="1">
      <c r="A54" s="615" t="s">
        <v>564</v>
      </c>
      <c r="B54" s="616">
        <v>59908</v>
      </c>
      <c r="C54" s="616">
        <v>27736</v>
      </c>
      <c r="D54" s="616">
        <v>87644</v>
      </c>
      <c r="E54" s="616">
        <v>2518</v>
      </c>
    </row>
    <row r="55" spans="1:5" ht="11.25" customHeight="1">
      <c r="A55" s="615" t="s">
        <v>565</v>
      </c>
      <c r="B55" s="616">
        <v>63202</v>
      </c>
      <c r="C55" s="616">
        <v>29476</v>
      </c>
      <c r="D55" s="616">
        <v>92678</v>
      </c>
      <c r="E55" s="616">
        <v>3593</v>
      </c>
    </row>
    <row r="56" spans="1:5" ht="11.25" customHeight="1">
      <c r="A56" s="615" t="s">
        <v>566</v>
      </c>
      <c r="B56" s="616">
        <v>64954</v>
      </c>
      <c r="C56" s="616">
        <v>29669</v>
      </c>
      <c r="D56" s="616">
        <v>94623</v>
      </c>
      <c r="E56" s="616">
        <v>4026</v>
      </c>
    </row>
    <row r="57" spans="1:5" ht="11.25" customHeight="1">
      <c r="A57" s="615" t="s">
        <v>567</v>
      </c>
      <c r="B57" s="616">
        <v>57923</v>
      </c>
      <c r="C57" s="616">
        <v>27090</v>
      </c>
      <c r="D57" s="616">
        <v>85013</v>
      </c>
      <c r="E57" s="616">
        <v>2267</v>
      </c>
    </row>
    <row r="58" spans="1:5" ht="11.25" customHeight="1">
      <c r="A58" s="615" t="s">
        <v>568</v>
      </c>
      <c r="B58" s="616">
        <v>60678</v>
      </c>
      <c r="C58" s="616">
        <v>28120</v>
      </c>
      <c r="D58" s="616">
        <v>88798</v>
      </c>
      <c r="E58" s="616">
        <v>3482</v>
      </c>
    </row>
    <row r="59" spans="1:5" ht="11.25" customHeight="1">
      <c r="A59" s="615" t="s">
        <v>569</v>
      </c>
      <c r="B59" s="616">
        <v>63695</v>
      </c>
      <c r="C59" s="616">
        <v>29970</v>
      </c>
      <c r="D59" s="616">
        <v>93665</v>
      </c>
      <c r="E59" s="616">
        <v>5701</v>
      </c>
    </row>
    <row r="60" spans="1:5" ht="11.25" customHeight="1">
      <c r="A60" s="615" t="s">
        <v>570</v>
      </c>
      <c r="B60" s="616">
        <v>64357</v>
      </c>
      <c r="C60" s="616">
        <v>29789</v>
      </c>
      <c r="D60" s="616">
        <v>94146</v>
      </c>
      <c r="E60" s="616">
        <v>5327</v>
      </c>
    </row>
    <row r="61" spans="1:5" ht="11.25" customHeight="1">
      <c r="A61" s="615" t="s">
        <v>571</v>
      </c>
      <c r="B61" s="616">
        <v>58363</v>
      </c>
      <c r="C61" s="616">
        <v>27085</v>
      </c>
      <c r="D61" s="616">
        <v>85448</v>
      </c>
      <c r="E61" s="616">
        <v>3021</v>
      </c>
    </row>
    <row r="62" spans="1:5" ht="11.25" customHeight="1">
      <c r="A62" s="615" t="s">
        <v>572</v>
      </c>
      <c r="B62" s="616">
        <v>60193</v>
      </c>
      <c r="C62" s="616">
        <v>27947</v>
      </c>
      <c r="D62" s="616">
        <v>88140</v>
      </c>
      <c r="E62" s="616">
        <v>4009</v>
      </c>
    </row>
    <row r="63" spans="1:5" ht="11.25" customHeight="1">
      <c r="A63" s="615" t="s">
        <v>573</v>
      </c>
      <c r="B63" s="616">
        <v>62402</v>
      </c>
      <c r="C63" s="617">
        <v>29516</v>
      </c>
      <c r="D63" s="617">
        <v>91918</v>
      </c>
      <c r="E63" s="617">
        <v>5739</v>
      </c>
    </row>
    <row r="64" spans="1:5" ht="11.25" customHeight="1">
      <c r="A64" s="615" t="s">
        <v>574</v>
      </c>
      <c r="B64" s="617">
        <v>63365</v>
      </c>
      <c r="C64" s="617">
        <v>29350</v>
      </c>
      <c r="D64" s="617">
        <v>92715</v>
      </c>
      <c r="E64" s="617">
        <v>5938</v>
      </c>
    </row>
    <row r="65" spans="1:5" ht="11.25" customHeight="1">
      <c r="A65" s="615" t="s">
        <v>575</v>
      </c>
      <c r="B65" s="617">
        <v>57416</v>
      </c>
      <c r="C65" s="617">
        <v>26831</v>
      </c>
      <c r="D65" s="617">
        <v>84247</v>
      </c>
      <c r="E65" s="617">
        <v>3626</v>
      </c>
    </row>
    <row r="66" spans="1:5" ht="11.25" customHeight="1">
      <c r="A66" s="615" t="s">
        <v>576</v>
      </c>
      <c r="B66" s="617">
        <v>58932</v>
      </c>
      <c r="C66" s="617">
        <v>27356</v>
      </c>
      <c r="D66" s="617">
        <v>86288</v>
      </c>
      <c r="E66" s="617">
        <v>4693</v>
      </c>
    </row>
    <row r="67" spans="1:5" ht="11.25" customHeight="1">
      <c r="A67" s="615" t="s">
        <v>577</v>
      </c>
      <c r="B67" s="617">
        <v>60755</v>
      </c>
      <c r="C67" s="617">
        <v>28442</v>
      </c>
      <c r="D67" s="617">
        <v>89197</v>
      </c>
      <c r="E67" s="617">
        <v>6166</v>
      </c>
    </row>
    <row r="68" spans="1:5" ht="11.25" customHeight="1">
      <c r="A68" s="615" t="s">
        <v>578</v>
      </c>
      <c r="B68" s="617">
        <v>61214</v>
      </c>
      <c r="C68" s="617">
        <v>28139</v>
      </c>
      <c r="D68" s="617">
        <v>89353</v>
      </c>
      <c r="E68" s="617">
        <v>6047</v>
      </c>
    </row>
    <row r="69" spans="1:5" ht="11.25" customHeight="1">
      <c r="A69" s="615" t="s">
        <v>579</v>
      </c>
      <c r="B69" s="617">
        <v>55492</v>
      </c>
      <c r="C69" s="617">
        <v>25742</v>
      </c>
      <c r="D69" s="617">
        <v>81234</v>
      </c>
      <c r="E69" s="617">
        <v>3998</v>
      </c>
    </row>
    <row r="70" spans="1:5" ht="11.25" customHeight="1">
      <c r="A70" s="615" t="s">
        <v>580</v>
      </c>
      <c r="B70" s="617">
        <v>57285</v>
      </c>
      <c r="C70" s="617">
        <v>26410</v>
      </c>
      <c r="D70" s="617">
        <v>83695</v>
      </c>
      <c r="E70" s="617">
        <v>5157</v>
      </c>
    </row>
    <row r="71" spans="1:5" ht="11.25" customHeight="1">
      <c r="A71" s="615" t="s">
        <v>581</v>
      </c>
      <c r="B71" s="617">
        <v>59344</v>
      </c>
      <c r="C71" s="617">
        <v>27567</v>
      </c>
      <c r="D71" s="617">
        <v>86911</v>
      </c>
      <c r="E71" s="617">
        <v>6699</v>
      </c>
    </row>
    <row r="72" spans="1:5" ht="11.25" customHeight="1">
      <c r="A72" s="615" t="s">
        <v>582</v>
      </c>
      <c r="B72" s="617">
        <v>60377</v>
      </c>
      <c r="C72" s="617">
        <v>27377</v>
      </c>
      <c r="D72" s="617">
        <v>87754</v>
      </c>
      <c r="E72" s="617">
        <v>6707</v>
      </c>
    </row>
    <row r="73" spans="1:5" ht="11.25" customHeight="1">
      <c r="A73" s="615" t="s">
        <v>583</v>
      </c>
      <c r="B73" s="617">
        <v>55504</v>
      </c>
      <c r="C73" s="617">
        <v>25367</v>
      </c>
      <c r="D73" s="617">
        <v>80871</v>
      </c>
      <c r="E73" s="617">
        <v>4713</v>
      </c>
    </row>
    <row r="74" spans="1:5" ht="11.25" customHeight="1">
      <c r="A74" s="615" t="s">
        <v>584</v>
      </c>
      <c r="B74" s="617">
        <v>56526</v>
      </c>
      <c r="C74" s="617">
        <v>25800</v>
      </c>
      <c r="D74" s="617">
        <v>82326</v>
      </c>
      <c r="E74" s="617">
        <v>5675</v>
      </c>
    </row>
    <row r="75" spans="1:5" ht="11.25" customHeight="1">
      <c r="A75" s="615" t="s">
        <v>585</v>
      </c>
      <c r="B75" s="617">
        <v>59009</v>
      </c>
      <c r="C75" s="617">
        <v>27016</v>
      </c>
      <c r="D75" s="617">
        <v>86025</v>
      </c>
      <c r="E75" s="617">
        <v>7488</v>
      </c>
    </row>
    <row r="76" spans="1:5" ht="11.25" customHeight="1">
      <c r="A76" s="615" t="s">
        <v>586</v>
      </c>
      <c r="B76" s="617">
        <v>59553</v>
      </c>
      <c r="C76" s="617">
        <v>27070</v>
      </c>
      <c r="D76" s="617">
        <v>86623</v>
      </c>
      <c r="E76" s="617">
        <v>7113</v>
      </c>
    </row>
    <row r="77" spans="1:5" ht="11.25" customHeight="1">
      <c r="A77" s="615" t="s">
        <v>587</v>
      </c>
      <c r="B77" s="617">
        <v>54794</v>
      </c>
      <c r="C77" s="617">
        <v>25153</v>
      </c>
      <c r="D77" s="617">
        <v>79947</v>
      </c>
      <c r="E77" s="617">
        <v>5234</v>
      </c>
    </row>
    <row r="78" spans="1:5" ht="11.25" customHeight="1">
      <c r="A78" s="615" t="s">
        <v>588</v>
      </c>
      <c r="B78" s="617">
        <v>56093</v>
      </c>
      <c r="C78" s="617">
        <v>25631</v>
      </c>
      <c r="D78" s="617">
        <v>81724</v>
      </c>
      <c r="E78" s="617">
        <v>6223</v>
      </c>
    </row>
    <row r="79" spans="1:5" ht="11.25" customHeight="1">
      <c r="A79" s="615" t="s">
        <v>589</v>
      </c>
      <c r="B79" s="617">
        <v>57636</v>
      </c>
      <c r="C79" s="617">
        <v>26571</v>
      </c>
      <c r="D79" s="617">
        <v>84207</v>
      </c>
      <c r="E79" s="617">
        <v>7610</v>
      </c>
    </row>
    <row r="80" spans="1:5" ht="11.25" customHeight="1">
      <c r="A80" s="615" t="s">
        <v>590</v>
      </c>
      <c r="B80" s="617">
        <v>58130</v>
      </c>
      <c r="C80" s="617">
        <v>26594</v>
      </c>
      <c r="D80" s="617">
        <v>84724</v>
      </c>
      <c r="E80" s="617">
        <v>7308</v>
      </c>
    </row>
    <row r="81" spans="1:5" ht="11.25" customHeight="1">
      <c r="A81" s="615" t="s">
        <v>591</v>
      </c>
      <c r="B81" s="617">
        <v>53953</v>
      </c>
      <c r="C81" s="617">
        <v>24747</v>
      </c>
      <c r="D81" s="617">
        <v>78700</v>
      </c>
      <c r="E81" s="617">
        <v>5422</v>
      </c>
    </row>
    <row r="82" spans="1:5" ht="11.25" customHeight="1">
      <c r="A82" s="615" t="s">
        <v>592</v>
      </c>
      <c r="B82" s="617">
        <v>55237</v>
      </c>
      <c r="C82" s="617">
        <v>25189</v>
      </c>
      <c r="D82" s="617">
        <v>80426</v>
      </c>
      <c r="E82" s="617">
        <v>6625</v>
      </c>
    </row>
    <row r="83" spans="1:5" ht="11.25" customHeight="1">
      <c r="A83" s="615" t="s">
        <v>593</v>
      </c>
      <c r="B83" s="617">
        <v>56230</v>
      </c>
      <c r="C83" s="617">
        <v>25908</v>
      </c>
      <c r="D83" s="617">
        <v>82138</v>
      </c>
      <c r="E83" s="617">
        <v>7722</v>
      </c>
    </row>
    <row r="84" spans="1:5" ht="11.25" customHeight="1">
      <c r="A84" s="615" t="s">
        <v>594</v>
      </c>
      <c r="B84" s="617">
        <v>56560</v>
      </c>
      <c r="C84" s="617">
        <v>25808</v>
      </c>
      <c r="D84" s="617">
        <v>82368</v>
      </c>
      <c r="E84" s="617">
        <v>7407</v>
      </c>
    </row>
    <row r="85" spans="1:5" ht="11.25" customHeight="1">
      <c r="A85" s="615" t="s">
        <v>595</v>
      </c>
      <c r="B85" s="616">
        <v>52884</v>
      </c>
      <c r="C85" s="616">
        <v>24278</v>
      </c>
      <c r="D85" s="616">
        <v>77162</v>
      </c>
      <c r="E85" s="616">
        <v>5807</v>
      </c>
    </row>
    <row r="86" spans="1:5" ht="11.25" customHeight="1">
      <c r="A86" s="615" t="s">
        <v>596</v>
      </c>
      <c r="B86" s="616">
        <v>53906</v>
      </c>
      <c r="C86" s="616">
        <v>24719</v>
      </c>
      <c r="D86" s="616">
        <v>78625</v>
      </c>
      <c r="E86" s="616">
        <v>6935</v>
      </c>
    </row>
    <row r="87" spans="1:5" ht="11.25" customHeight="1">
      <c r="A87" s="615" t="s">
        <v>597</v>
      </c>
      <c r="B87" s="616">
        <v>54996</v>
      </c>
      <c r="C87" s="616">
        <v>25410</v>
      </c>
      <c r="D87" s="616">
        <v>80406</v>
      </c>
      <c r="E87" s="616">
        <v>8032</v>
      </c>
    </row>
    <row r="88" spans="1:5" ht="11.25" customHeight="1">
      <c r="A88" s="615" t="s">
        <v>598</v>
      </c>
      <c r="B88" s="616">
        <v>55551</v>
      </c>
      <c r="C88" s="616">
        <v>25419</v>
      </c>
      <c r="D88" s="616">
        <v>80970</v>
      </c>
      <c r="E88" s="616">
        <v>8143</v>
      </c>
    </row>
    <row r="89" spans="1:5" ht="11.25" customHeight="1">
      <c r="A89" s="615" t="s">
        <v>599</v>
      </c>
      <c r="B89" s="616">
        <v>52008</v>
      </c>
      <c r="C89" s="616">
        <v>23807</v>
      </c>
      <c r="D89" s="616">
        <v>75815</v>
      </c>
      <c r="E89" s="616">
        <v>6341</v>
      </c>
    </row>
    <row r="90" spans="1:5" ht="11.25" customHeight="1">
      <c r="A90" s="615" t="s">
        <v>600</v>
      </c>
      <c r="B90" s="616">
        <v>52732</v>
      </c>
      <c r="C90" s="616">
        <v>24123</v>
      </c>
      <c r="D90" s="616">
        <v>76855</v>
      </c>
      <c r="E90" s="616">
        <v>7312</v>
      </c>
    </row>
    <row r="91" spans="1:5" ht="11.25" customHeight="1">
      <c r="A91" s="615" t="s">
        <v>601</v>
      </c>
      <c r="B91" s="616">
        <v>53832</v>
      </c>
      <c r="C91" s="616">
        <v>24968</v>
      </c>
      <c r="D91" s="616">
        <v>78800</v>
      </c>
      <c r="E91" s="616">
        <v>9170</v>
      </c>
    </row>
    <row r="92" spans="1:5" ht="11.25" customHeight="1">
      <c r="A92" s="615" t="s">
        <v>602</v>
      </c>
      <c r="B92" s="616">
        <v>54470</v>
      </c>
      <c r="C92" s="616">
        <v>25097</v>
      </c>
      <c r="D92" s="616">
        <v>79567</v>
      </c>
      <c r="E92" s="616">
        <v>9269</v>
      </c>
    </row>
    <row r="93" spans="1:5" ht="11.25" customHeight="1">
      <c r="A93" s="615" t="s">
        <v>603</v>
      </c>
      <c r="B93" s="616">
        <v>50921</v>
      </c>
      <c r="C93" s="616">
        <v>23116</v>
      </c>
      <c r="D93" s="616">
        <v>74037</v>
      </c>
      <c r="E93" s="616">
        <v>7008</v>
      </c>
    </row>
    <row r="94" spans="1:5" ht="11.25" customHeight="1">
      <c r="A94" s="615" t="s">
        <v>604</v>
      </c>
      <c r="B94" s="616">
        <v>51598</v>
      </c>
      <c r="C94" s="616">
        <v>23499</v>
      </c>
      <c r="D94" s="616">
        <v>75097</v>
      </c>
      <c r="E94" s="616">
        <v>8058</v>
      </c>
    </row>
    <row r="95" spans="1:5" ht="11.25" customHeight="1">
      <c r="A95" s="615" t="s">
        <v>605</v>
      </c>
      <c r="B95" s="618">
        <v>53272</v>
      </c>
      <c r="C95" s="618">
        <v>24323</v>
      </c>
      <c r="D95" s="618">
        <v>77595</v>
      </c>
      <c r="E95" s="618">
        <v>10085</v>
      </c>
    </row>
    <row r="96" spans="1:5" ht="11.25" customHeight="1">
      <c r="A96" s="615" t="s">
        <v>606</v>
      </c>
      <c r="B96" s="618">
        <v>53426</v>
      </c>
      <c r="C96" s="618">
        <v>24391</v>
      </c>
      <c r="D96" s="618">
        <v>77817</v>
      </c>
      <c r="E96" s="618">
        <v>9767</v>
      </c>
    </row>
    <row r="97" spans="1:5" ht="11.25" customHeight="1">
      <c r="A97" s="615" t="s">
        <v>607</v>
      </c>
      <c r="B97" s="618">
        <v>50061</v>
      </c>
      <c r="C97" s="618">
        <v>22575</v>
      </c>
      <c r="D97" s="618">
        <v>72636</v>
      </c>
      <c r="E97" s="618">
        <v>7495</v>
      </c>
    </row>
    <row r="98" spans="1:5" ht="11.25" customHeight="1">
      <c r="A98" s="615" t="s">
        <v>608</v>
      </c>
      <c r="B98" s="618">
        <v>50544</v>
      </c>
      <c r="C98" s="618">
        <v>22789</v>
      </c>
      <c r="D98" s="618">
        <v>73333</v>
      </c>
      <c r="E98" s="618">
        <v>8507</v>
      </c>
    </row>
    <row r="99" spans="1:5" ht="11.25" customHeight="1">
      <c r="A99" s="615" t="s">
        <v>609</v>
      </c>
      <c r="B99" s="618">
        <v>51771</v>
      </c>
      <c r="C99" s="618">
        <v>23312</v>
      </c>
      <c r="D99" s="618">
        <v>75083</v>
      </c>
      <c r="E99" s="618">
        <v>9947</v>
      </c>
    </row>
    <row r="100" spans="1:5" ht="8.1" customHeight="1">
      <c r="A100" s="619" t="s">
        <v>616</v>
      </c>
      <c r="B100" s="619"/>
      <c r="C100" s="619"/>
      <c r="D100" s="619"/>
      <c r="E100" s="619"/>
    </row>
    <row r="101" spans="1:5" ht="8.1" customHeight="1">
      <c r="A101" s="619" t="s">
        <v>617</v>
      </c>
      <c r="B101" s="619"/>
      <c r="C101" s="619"/>
      <c r="D101" s="619"/>
      <c r="E101" s="619"/>
    </row>
    <row r="102" spans="1:5" ht="8.1" customHeight="1">
      <c r="A102" s="619" t="s">
        <v>618</v>
      </c>
      <c r="B102" s="619"/>
      <c r="C102" s="619"/>
      <c r="D102" s="619"/>
      <c r="E102" s="619"/>
    </row>
    <row r="103" spans="1:5" ht="8.1" customHeight="1">
      <c r="A103" s="619" t="s">
        <v>619</v>
      </c>
      <c r="B103" s="619"/>
      <c r="C103" s="619"/>
      <c r="D103" s="619"/>
      <c r="E103" s="619"/>
    </row>
    <row r="104" spans="1:5" ht="8.1" customHeight="1">
      <c r="A104" s="620" t="s">
        <v>620</v>
      </c>
      <c r="B104" s="619"/>
      <c r="C104" s="619"/>
      <c r="D104" s="619"/>
      <c r="E104" s="619"/>
    </row>
    <row r="105" spans="1:5">
      <c r="A105" s="130" t="s">
        <v>9</v>
      </c>
    </row>
  </sheetData>
  <hyperlinks>
    <hyperlink ref="A105"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99"/>
  <sheetViews>
    <sheetView showGridLines="0" topLeftCell="A74" zoomScaleNormal="100" workbookViewId="0"/>
  </sheetViews>
  <sheetFormatPr baseColWidth="10" defaultColWidth="12" defaultRowHeight="16.5" outlineLevelRow="1"/>
  <cols>
    <col min="1" max="1" width="28.42578125" style="1791" customWidth="1"/>
    <col min="2" max="2" width="14.28515625" style="1791" customWidth="1"/>
    <col min="3" max="5" width="17" style="1791" customWidth="1"/>
    <col min="6" max="15" width="14.28515625" style="1791" customWidth="1"/>
    <col min="16" max="16384" width="12" style="1791"/>
  </cols>
  <sheetData>
    <row r="1" spans="1:13" ht="17.25">
      <c r="A1" s="1790" t="s">
        <v>1951</v>
      </c>
    </row>
    <row r="2" spans="1:13" ht="18">
      <c r="A2" s="1792" t="s">
        <v>1952</v>
      </c>
      <c r="B2" s="1793"/>
      <c r="C2" s="1793"/>
      <c r="D2" s="1793"/>
      <c r="E2" s="1793"/>
      <c r="F2" s="1793"/>
      <c r="G2" s="1793"/>
      <c r="H2" s="1793"/>
      <c r="I2" s="1793"/>
      <c r="J2" s="1793"/>
      <c r="K2" s="1793"/>
      <c r="L2" s="1793"/>
      <c r="M2" s="1793"/>
    </row>
    <row r="3" spans="1:13">
      <c r="A3" s="1793" t="s">
        <v>1953</v>
      </c>
      <c r="B3" s="1793"/>
      <c r="C3" s="1793"/>
      <c r="D3" s="1793"/>
      <c r="E3" s="1793"/>
      <c r="F3" s="1793"/>
      <c r="G3" s="1793"/>
      <c r="H3" s="1793"/>
      <c r="I3" s="1793"/>
      <c r="J3" s="1793"/>
      <c r="K3" s="1793"/>
      <c r="L3" s="1793"/>
      <c r="M3" s="1793"/>
    </row>
    <row r="4" spans="1:13">
      <c r="A4" s="1793" t="s">
        <v>2048</v>
      </c>
      <c r="B4" s="1793"/>
      <c r="C4" s="1793"/>
      <c r="D4" s="1793"/>
      <c r="E4" s="1793"/>
      <c r="F4" s="1793"/>
      <c r="G4" s="1793"/>
      <c r="H4" s="1793"/>
      <c r="I4" s="1793"/>
      <c r="J4" s="1793"/>
      <c r="K4" s="1793"/>
      <c r="L4" s="1793"/>
      <c r="M4" s="1793"/>
    </row>
    <row r="5" spans="1:13" ht="29.25" customHeight="1">
      <c r="A5" s="1794" t="s">
        <v>1954</v>
      </c>
      <c r="B5" s="1793"/>
      <c r="C5" s="1793"/>
      <c r="D5" s="1793"/>
      <c r="E5" s="1793"/>
      <c r="F5" s="1793"/>
      <c r="G5" s="1793"/>
      <c r="H5" s="1793"/>
      <c r="I5" s="1793"/>
      <c r="J5" s="1793"/>
      <c r="K5" s="1793"/>
      <c r="L5" s="1793"/>
      <c r="M5" s="1793"/>
    </row>
    <row r="6" spans="1:13" ht="20.25" customHeight="1">
      <c r="A6" s="1795"/>
      <c r="B6" s="1796" t="s">
        <v>1955</v>
      </c>
      <c r="C6" s="1797"/>
      <c r="D6" s="1798"/>
      <c r="E6" s="1796" t="s">
        <v>1956</v>
      </c>
      <c r="F6" s="1797"/>
      <c r="G6" s="1798"/>
      <c r="H6" s="1796" t="s">
        <v>1957</v>
      </c>
      <c r="I6" s="1797"/>
      <c r="J6" s="1798"/>
      <c r="K6" s="1795"/>
      <c r="L6" s="1795"/>
      <c r="M6" s="1795"/>
    </row>
    <row r="7" spans="1:13" ht="53.25" customHeight="1">
      <c r="A7" s="1799" t="s">
        <v>1958</v>
      </c>
      <c r="B7" s="1800" t="s">
        <v>1959</v>
      </c>
      <c r="C7" s="1801" t="s">
        <v>1960</v>
      </c>
      <c r="D7" s="1802"/>
      <c r="E7" s="1803" t="s">
        <v>1961</v>
      </c>
      <c r="F7" s="1797" t="s">
        <v>1962</v>
      </c>
      <c r="G7" s="1798"/>
      <c r="H7" s="1803" t="s">
        <v>1961</v>
      </c>
      <c r="I7" s="1797" t="s">
        <v>1929</v>
      </c>
      <c r="J7" s="1798"/>
      <c r="K7" s="1804" t="s">
        <v>1963</v>
      </c>
      <c r="L7" s="1805" t="s">
        <v>1964</v>
      </c>
      <c r="M7" s="1806" t="s">
        <v>1946</v>
      </c>
    </row>
    <row r="8" spans="1:13" ht="33">
      <c r="A8" s="1807"/>
      <c r="B8" s="1808"/>
      <c r="C8" s="1800" t="s">
        <v>1961</v>
      </c>
      <c r="D8" s="1800" t="s">
        <v>1962</v>
      </c>
      <c r="E8" s="1809"/>
      <c r="F8" s="1800" t="s">
        <v>1965</v>
      </c>
      <c r="G8" s="1810" t="s">
        <v>1966</v>
      </c>
      <c r="H8" s="1809"/>
      <c r="I8" s="1800" t="s">
        <v>1965</v>
      </c>
      <c r="J8" s="1810" t="s">
        <v>1966</v>
      </c>
      <c r="K8" s="1808"/>
      <c r="L8" s="1808"/>
      <c r="M8" s="1808"/>
    </row>
    <row r="9" spans="1:13" ht="2.25" customHeight="1">
      <c r="A9" s="1811" t="s">
        <v>1958</v>
      </c>
      <c r="B9" s="1812" t="s">
        <v>1967</v>
      </c>
      <c r="C9" s="1813" t="s">
        <v>1968</v>
      </c>
      <c r="D9" s="1813" t="s">
        <v>1969</v>
      </c>
      <c r="E9" s="1814" t="s">
        <v>1970</v>
      </c>
      <c r="F9" s="1813" t="s">
        <v>1971</v>
      </c>
      <c r="G9" s="1815" t="s">
        <v>1972</v>
      </c>
      <c r="H9" s="1812" t="s">
        <v>1973</v>
      </c>
      <c r="I9" s="1813" t="s">
        <v>1974</v>
      </c>
      <c r="J9" s="1815" t="s">
        <v>1975</v>
      </c>
      <c r="K9" s="1812" t="s">
        <v>1963</v>
      </c>
      <c r="L9" s="1812" t="s">
        <v>1976</v>
      </c>
      <c r="M9" s="1812" t="s">
        <v>1946</v>
      </c>
    </row>
    <row r="10" spans="1:13" hidden="1" outlineLevel="1">
      <c r="A10" s="1816" t="s">
        <v>1977</v>
      </c>
      <c r="B10" s="1817">
        <v>2680.75</v>
      </c>
      <c r="C10" s="1817">
        <v>515.41</v>
      </c>
      <c r="D10" s="1817">
        <v>705.38</v>
      </c>
      <c r="E10" s="1817">
        <v>1074.9010000000001</v>
      </c>
      <c r="F10" s="1817">
        <v>135.68</v>
      </c>
      <c r="G10" s="1817">
        <v>1871.954</v>
      </c>
      <c r="H10" s="1817">
        <v>106.867</v>
      </c>
      <c r="I10" s="1817">
        <v>29.45</v>
      </c>
      <c r="J10" s="1817">
        <v>789.09100000000001</v>
      </c>
      <c r="K10" s="1817">
        <v>4183.1109999999999</v>
      </c>
      <c r="L10" s="1818">
        <f t="shared" ref="L10:L34" si="0">M10-SUM(K10,B10:J10)</f>
        <v>716.89799999999923</v>
      </c>
      <c r="M10" s="1817">
        <v>12809.492</v>
      </c>
    </row>
    <row r="11" spans="1:13" hidden="1" outlineLevel="1">
      <c r="A11" s="1816" t="s">
        <v>1978</v>
      </c>
      <c r="B11" s="1817">
        <v>2666.7710000000002</v>
      </c>
      <c r="C11" s="1817">
        <v>498.01100000000002</v>
      </c>
      <c r="D11" s="1817">
        <v>702.79399999999998</v>
      </c>
      <c r="E11" s="1817">
        <v>1025.441</v>
      </c>
      <c r="F11" s="1817">
        <v>159.12700000000001</v>
      </c>
      <c r="G11" s="1817">
        <v>1831.4559999999999</v>
      </c>
      <c r="H11" s="1817">
        <v>102.2</v>
      </c>
      <c r="I11" s="1817">
        <v>36.877000000000002</v>
      </c>
      <c r="J11" s="1817">
        <v>794.58900000000006</v>
      </c>
      <c r="K11" s="1817">
        <v>4181.6790000000001</v>
      </c>
      <c r="L11" s="1818">
        <f t="shared" si="0"/>
        <v>707.28399999999601</v>
      </c>
      <c r="M11" s="1817">
        <v>12706.228999999999</v>
      </c>
    </row>
    <row r="12" spans="1:13" hidden="1" outlineLevel="1">
      <c r="A12" s="1816" t="s">
        <v>1979</v>
      </c>
      <c r="B12" s="1817">
        <v>2617.4670000000001</v>
      </c>
      <c r="C12" s="1817">
        <v>497.53300000000002</v>
      </c>
      <c r="D12" s="1817">
        <v>684.56299999999999</v>
      </c>
      <c r="E12" s="1817">
        <v>1016.991</v>
      </c>
      <c r="F12" s="1817">
        <v>144.13499999999999</v>
      </c>
      <c r="G12" s="1817">
        <v>1831.3689999999999</v>
      </c>
      <c r="H12" s="1817">
        <v>94.111000000000004</v>
      </c>
      <c r="I12" s="1817">
        <v>31.039000000000001</v>
      </c>
      <c r="J12" s="1817">
        <v>761.09500000000003</v>
      </c>
      <c r="K12" s="1817">
        <v>4184.9780000000001</v>
      </c>
      <c r="L12" s="1818">
        <f t="shared" si="0"/>
        <v>699.31899999999951</v>
      </c>
      <c r="M12" s="1817">
        <v>12562.6</v>
      </c>
    </row>
    <row r="13" spans="1:13" hidden="1" outlineLevel="1">
      <c r="A13" s="1816" t="s">
        <v>1980</v>
      </c>
      <c r="B13" s="1817">
        <v>2666.1759999999999</v>
      </c>
      <c r="C13" s="1817">
        <v>488.49700000000001</v>
      </c>
      <c r="D13" s="1817">
        <v>696.52200000000005</v>
      </c>
      <c r="E13" s="1817">
        <v>981.85799999999995</v>
      </c>
      <c r="F13" s="1817">
        <v>167.39099999999999</v>
      </c>
      <c r="G13" s="1817">
        <v>1781.364</v>
      </c>
      <c r="H13" s="1817">
        <v>88.305000000000007</v>
      </c>
      <c r="I13" s="1817">
        <v>35.997999999999998</v>
      </c>
      <c r="J13" s="1817">
        <v>747.87699999999995</v>
      </c>
      <c r="K13" s="1817">
        <v>4190.1030000000001</v>
      </c>
      <c r="L13" s="1818">
        <f t="shared" si="0"/>
        <v>683.7489999999998</v>
      </c>
      <c r="M13" s="1817">
        <v>12527.84</v>
      </c>
    </row>
    <row r="14" spans="1:13" hidden="1" outlineLevel="1">
      <c r="A14" s="1816" t="s">
        <v>1981</v>
      </c>
      <c r="B14" s="1817">
        <v>2635.0169999999998</v>
      </c>
      <c r="C14" s="1817">
        <v>505.60300000000001</v>
      </c>
      <c r="D14" s="1817">
        <v>709.17700000000002</v>
      </c>
      <c r="E14" s="1817">
        <v>981.52800000000002</v>
      </c>
      <c r="F14" s="1817">
        <v>148.20699999999999</v>
      </c>
      <c r="G14" s="1817">
        <v>1782.41</v>
      </c>
      <c r="H14" s="1817">
        <v>85.884</v>
      </c>
      <c r="I14" s="1817">
        <v>29.725000000000001</v>
      </c>
      <c r="J14" s="1817">
        <v>735.15200000000004</v>
      </c>
      <c r="K14" s="1817">
        <v>4191.3689999999997</v>
      </c>
      <c r="L14" s="1818">
        <f t="shared" si="0"/>
        <v>673.3169999999991</v>
      </c>
      <c r="M14" s="1817">
        <v>12477.388999999999</v>
      </c>
    </row>
    <row r="15" spans="1:13" hidden="1" outlineLevel="1">
      <c r="A15" s="1816" t="s">
        <v>1982</v>
      </c>
      <c r="B15" s="1817">
        <v>2668.3879999999999</v>
      </c>
      <c r="C15" s="1817">
        <v>492.96100000000001</v>
      </c>
      <c r="D15" s="1817">
        <v>707.024</v>
      </c>
      <c r="E15" s="1817">
        <v>977.75800000000004</v>
      </c>
      <c r="F15" s="1817">
        <v>169.24</v>
      </c>
      <c r="G15" s="1817">
        <v>1792.894</v>
      </c>
      <c r="H15" s="1817">
        <v>79.915000000000006</v>
      </c>
      <c r="I15" s="1817">
        <v>33.670999999999999</v>
      </c>
      <c r="J15" s="1817">
        <v>722.17</v>
      </c>
      <c r="K15" s="1817">
        <v>4190.4849999999997</v>
      </c>
      <c r="L15" s="1818">
        <f t="shared" si="0"/>
        <v>672.26599999999962</v>
      </c>
      <c r="M15" s="1817">
        <v>12506.772000000001</v>
      </c>
    </row>
    <row r="16" spans="1:13" hidden="1" outlineLevel="1">
      <c r="A16" s="1816" t="s">
        <v>1983</v>
      </c>
      <c r="B16" s="1817">
        <v>2661.4690000000001</v>
      </c>
      <c r="C16" s="1817">
        <v>498.08100000000002</v>
      </c>
      <c r="D16" s="1817">
        <v>689.15099999999995</v>
      </c>
      <c r="E16" s="1817">
        <v>1031.172</v>
      </c>
      <c r="F16" s="1817">
        <v>148.46199999999999</v>
      </c>
      <c r="G16" s="1817">
        <v>1831.3679999999999</v>
      </c>
      <c r="H16" s="1817">
        <v>86.802999999999997</v>
      </c>
      <c r="I16" s="1817">
        <v>28.638000000000002</v>
      </c>
      <c r="J16" s="1817">
        <v>716.23400000000004</v>
      </c>
      <c r="K16" s="1817">
        <v>4223.0420000000004</v>
      </c>
      <c r="L16" s="1818">
        <f t="shared" si="0"/>
        <v>672.59899999999834</v>
      </c>
      <c r="M16" s="1817">
        <v>12587.019</v>
      </c>
    </row>
    <row r="17" spans="1:13" hidden="1" outlineLevel="1">
      <c r="A17" s="1816" t="s">
        <v>1984</v>
      </c>
      <c r="B17" s="1817">
        <v>2670.9650000000001</v>
      </c>
      <c r="C17" s="1817">
        <v>496.38</v>
      </c>
      <c r="D17" s="1817">
        <v>710.904</v>
      </c>
      <c r="E17" s="1817">
        <v>1027.249</v>
      </c>
      <c r="F17" s="1817">
        <v>163.98500000000001</v>
      </c>
      <c r="G17" s="1817">
        <v>1823.499</v>
      </c>
      <c r="H17" s="1817">
        <v>85.977000000000004</v>
      </c>
      <c r="I17" s="1817">
        <v>32.805999999999997</v>
      </c>
      <c r="J17" s="1817">
        <v>733.50900000000001</v>
      </c>
      <c r="K17" s="1817">
        <v>4267.6109999999999</v>
      </c>
      <c r="L17" s="1818">
        <f t="shared" si="0"/>
        <v>673.10799999999836</v>
      </c>
      <c r="M17" s="1817">
        <v>12685.993</v>
      </c>
    </row>
    <row r="18" spans="1:13" hidden="1" outlineLevel="1">
      <c r="A18" s="1816" t="s">
        <v>1985</v>
      </c>
      <c r="B18" s="1817">
        <v>2672.598</v>
      </c>
      <c r="C18" s="1817">
        <v>493.024</v>
      </c>
      <c r="D18" s="1817">
        <v>708.58900000000006</v>
      </c>
      <c r="E18" s="1817">
        <v>1025.5260000000001</v>
      </c>
      <c r="F18" s="1817">
        <v>139.77600000000001</v>
      </c>
      <c r="G18" s="1817">
        <v>1838.9949999999999</v>
      </c>
      <c r="H18" s="1817">
        <v>88.2</v>
      </c>
      <c r="I18" s="1817">
        <v>28.917999999999999</v>
      </c>
      <c r="J18" s="1817">
        <v>725.24300000000005</v>
      </c>
      <c r="K18" s="1817">
        <v>4311.3760000000002</v>
      </c>
      <c r="L18" s="1818">
        <f t="shared" si="0"/>
        <v>669.80399999999827</v>
      </c>
      <c r="M18" s="1817">
        <v>12702.049000000001</v>
      </c>
    </row>
    <row r="19" spans="1:13" hidden="1" outlineLevel="1">
      <c r="A19" s="1816" t="s">
        <v>1986</v>
      </c>
      <c r="B19" s="1817">
        <v>2698.57</v>
      </c>
      <c r="C19" s="1817">
        <v>483.89600000000002</v>
      </c>
      <c r="D19" s="1817">
        <v>726.101</v>
      </c>
      <c r="E19" s="1817">
        <v>1007.529</v>
      </c>
      <c r="F19" s="1817">
        <v>162.536</v>
      </c>
      <c r="G19" s="1817">
        <v>1840.799</v>
      </c>
      <c r="H19" s="1817">
        <v>87.853999999999999</v>
      </c>
      <c r="I19" s="1817">
        <v>34.642000000000003</v>
      </c>
      <c r="J19" s="1817">
        <v>730.98599999999999</v>
      </c>
      <c r="K19" s="1817">
        <v>4295.68</v>
      </c>
      <c r="L19" s="1818">
        <f t="shared" si="0"/>
        <v>673.59699999999975</v>
      </c>
      <c r="M19" s="1817">
        <v>12742.19</v>
      </c>
    </row>
    <row r="20" spans="1:13" hidden="1" outlineLevel="1">
      <c r="A20" s="1816" t="s">
        <v>1987</v>
      </c>
      <c r="B20" s="1817">
        <v>2645.4960000000001</v>
      </c>
      <c r="C20" s="1817">
        <v>475.46199999999999</v>
      </c>
      <c r="D20" s="1817">
        <v>724.95</v>
      </c>
      <c r="E20" s="1817">
        <v>986.72</v>
      </c>
      <c r="F20" s="1817">
        <v>144.238</v>
      </c>
      <c r="G20" s="1817">
        <v>1870.9010000000001</v>
      </c>
      <c r="H20" s="1817">
        <v>89.387</v>
      </c>
      <c r="I20" s="1817">
        <v>29.361000000000001</v>
      </c>
      <c r="J20" s="1817">
        <v>717.89099999999996</v>
      </c>
      <c r="K20" s="1817">
        <v>4286.6509999999998</v>
      </c>
      <c r="L20" s="1818">
        <f t="shared" si="0"/>
        <v>682.01399999999921</v>
      </c>
      <c r="M20" s="1817">
        <v>12653.071</v>
      </c>
    </row>
    <row r="21" spans="1:13" hidden="1" outlineLevel="1">
      <c r="A21" s="1816" t="s">
        <v>1988</v>
      </c>
      <c r="B21" s="1817">
        <v>2633.2089999999998</v>
      </c>
      <c r="C21" s="1817">
        <v>473.21300000000002</v>
      </c>
      <c r="D21" s="1817">
        <v>729.78499999999997</v>
      </c>
      <c r="E21" s="1817">
        <v>957.25699999999995</v>
      </c>
      <c r="F21" s="1817">
        <v>169.114</v>
      </c>
      <c r="G21" s="1817">
        <v>1866.9069999999999</v>
      </c>
      <c r="H21" s="1817">
        <v>85.272000000000006</v>
      </c>
      <c r="I21" s="1817">
        <v>34.826999999999998</v>
      </c>
      <c r="J21" s="1817">
        <v>719.89300000000003</v>
      </c>
      <c r="K21" s="1817">
        <v>4284.6390000000001</v>
      </c>
      <c r="L21" s="1818">
        <f t="shared" si="0"/>
        <v>681.34000000000196</v>
      </c>
      <c r="M21" s="1817">
        <v>12635.456</v>
      </c>
    </row>
    <row r="22" spans="1:13" hidden="1" outlineLevel="1">
      <c r="A22" s="1816" t="s">
        <v>1989</v>
      </c>
      <c r="B22" s="1817">
        <v>2645.6179999999999</v>
      </c>
      <c r="C22" s="1817">
        <v>451.04399999999998</v>
      </c>
      <c r="D22" s="1817">
        <v>708.33</v>
      </c>
      <c r="E22" s="1817">
        <v>962.18600000000004</v>
      </c>
      <c r="F22" s="1817">
        <v>156.86600000000001</v>
      </c>
      <c r="G22" s="1817">
        <v>1864.057</v>
      </c>
      <c r="H22" s="1817">
        <v>88.772000000000006</v>
      </c>
      <c r="I22" s="1817">
        <v>32.08</v>
      </c>
      <c r="J22" s="1817">
        <v>697.13599999999997</v>
      </c>
      <c r="K22" s="1817">
        <v>4272.1260000000002</v>
      </c>
      <c r="L22" s="1818">
        <f t="shared" si="0"/>
        <v>684.96199999999772</v>
      </c>
      <c r="M22" s="1817">
        <v>12563.177</v>
      </c>
    </row>
    <row r="23" spans="1:13" hidden="1" outlineLevel="1">
      <c r="A23" s="1816" t="s">
        <v>1990</v>
      </c>
      <c r="B23" s="1817">
        <v>2602.6060000000002</v>
      </c>
      <c r="C23" s="1817">
        <v>464.834</v>
      </c>
      <c r="D23" s="1817">
        <v>727.399</v>
      </c>
      <c r="E23" s="1817">
        <v>955.97900000000004</v>
      </c>
      <c r="F23" s="1817">
        <v>176.82300000000001</v>
      </c>
      <c r="G23" s="1817">
        <v>1826.91</v>
      </c>
      <c r="H23" s="1817">
        <v>88.069000000000003</v>
      </c>
      <c r="I23" s="1817">
        <v>35.656999999999996</v>
      </c>
      <c r="J23" s="1817">
        <v>701.07899999999995</v>
      </c>
      <c r="K23" s="1817">
        <v>4217.7</v>
      </c>
      <c r="L23" s="1818">
        <f t="shared" si="0"/>
        <v>669.53000000000065</v>
      </c>
      <c r="M23" s="1817">
        <v>12466.585999999999</v>
      </c>
    </row>
    <row r="24" spans="1:13" hidden="1" outlineLevel="1">
      <c r="A24" s="1816" t="s">
        <v>1991</v>
      </c>
      <c r="B24" s="1817">
        <v>2562.4360000000001</v>
      </c>
      <c r="C24" s="1817">
        <v>457.255</v>
      </c>
      <c r="D24" s="1817">
        <v>703.23900000000003</v>
      </c>
      <c r="E24" s="1817">
        <v>956.72699999999998</v>
      </c>
      <c r="F24" s="1817">
        <v>164.31700000000001</v>
      </c>
      <c r="G24" s="1817">
        <v>1827.405</v>
      </c>
      <c r="H24" s="1817">
        <v>90.05</v>
      </c>
      <c r="I24" s="1817">
        <v>32.862000000000002</v>
      </c>
      <c r="J24" s="1817">
        <v>686.53800000000001</v>
      </c>
      <c r="K24" s="1817">
        <v>4214.3490000000002</v>
      </c>
      <c r="L24" s="1818">
        <f t="shared" si="0"/>
        <v>670.31700000000092</v>
      </c>
      <c r="M24" s="1817">
        <v>12365.495000000001</v>
      </c>
    </row>
    <row r="25" spans="1:13" hidden="1" outlineLevel="1">
      <c r="A25" s="1816" t="s">
        <v>1992</v>
      </c>
      <c r="B25" s="1817">
        <v>2542.6799999999998</v>
      </c>
      <c r="C25" s="1817">
        <v>457.90699999999998</v>
      </c>
      <c r="D25" s="1817">
        <v>703.63599999999997</v>
      </c>
      <c r="E25" s="1817">
        <v>932.86800000000005</v>
      </c>
      <c r="F25" s="1817">
        <v>183.721</v>
      </c>
      <c r="G25" s="1817">
        <v>1787.662</v>
      </c>
      <c r="H25" s="1817">
        <v>86.828999999999994</v>
      </c>
      <c r="I25" s="1817">
        <v>38.503999999999998</v>
      </c>
      <c r="J25" s="1817">
        <v>688.20899999999995</v>
      </c>
      <c r="K25" s="1817">
        <v>4199.01</v>
      </c>
      <c r="L25" s="1818">
        <f t="shared" si="0"/>
        <v>660.16899999999805</v>
      </c>
      <c r="M25" s="1817">
        <v>12281.195</v>
      </c>
    </row>
    <row r="26" spans="1:13" hidden="1" outlineLevel="1">
      <c r="A26" s="1816" t="s">
        <v>1993</v>
      </c>
      <c r="B26" s="1817">
        <v>2495.13</v>
      </c>
      <c r="C26" s="1817">
        <v>441.964</v>
      </c>
      <c r="D26" s="1817">
        <v>680.77700000000004</v>
      </c>
      <c r="E26" s="1817">
        <v>914.63199999999995</v>
      </c>
      <c r="F26" s="1817">
        <v>161.87100000000001</v>
      </c>
      <c r="G26" s="1817">
        <v>1771.8820000000001</v>
      </c>
      <c r="H26" s="1817">
        <v>90.712999999999994</v>
      </c>
      <c r="I26" s="1817">
        <v>36.564</v>
      </c>
      <c r="J26" s="1817">
        <v>669.36500000000001</v>
      </c>
      <c r="K26" s="1817">
        <v>4167.2359999999999</v>
      </c>
      <c r="L26" s="1818">
        <f t="shared" si="0"/>
        <v>663.2410000000018</v>
      </c>
      <c r="M26" s="1817">
        <v>12093.375</v>
      </c>
    </row>
    <row r="27" spans="1:13" hidden="1" outlineLevel="1">
      <c r="A27" s="1816" t="s">
        <v>1994</v>
      </c>
      <c r="B27" s="1817">
        <v>2472.335</v>
      </c>
      <c r="C27" s="1817">
        <v>430.95299999999997</v>
      </c>
      <c r="D27" s="1817">
        <v>680.40499999999997</v>
      </c>
      <c r="E27" s="1817">
        <v>921.11599999999999</v>
      </c>
      <c r="F27" s="1817">
        <v>182.369</v>
      </c>
      <c r="G27" s="1817">
        <v>1725.595</v>
      </c>
      <c r="H27" s="1817">
        <v>89.343999999999994</v>
      </c>
      <c r="I27" s="1817">
        <v>39.424999999999997</v>
      </c>
      <c r="J27" s="1817">
        <v>656.38</v>
      </c>
      <c r="K27" s="1817">
        <v>4100.8630000000003</v>
      </c>
      <c r="L27" s="1818">
        <f t="shared" si="0"/>
        <v>650.30700000000434</v>
      </c>
      <c r="M27" s="1817">
        <v>11949.092000000001</v>
      </c>
    </row>
    <row r="28" spans="1:13" hidden="1" outlineLevel="1">
      <c r="A28" s="1816" t="s">
        <v>1995</v>
      </c>
      <c r="B28" s="1817">
        <v>2413.0709999999999</v>
      </c>
      <c r="C28" s="1817">
        <v>423.77</v>
      </c>
      <c r="D28" s="1817">
        <v>665.35900000000004</v>
      </c>
      <c r="E28" s="1817">
        <v>910.02599999999995</v>
      </c>
      <c r="F28" s="1817">
        <v>171.38200000000001</v>
      </c>
      <c r="G28" s="1817">
        <v>1706.577</v>
      </c>
      <c r="H28" s="1817">
        <v>91.103999999999999</v>
      </c>
      <c r="I28" s="1817">
        <v>35.253999999999998</v>
      </c>
      <c r="J28" s="1817">
        <v>627.23699999999997</v>
      </c>
      <c r="K28" s="1817">
        <v>4067.0230000000001</v>
      </c>
      <c r="L28" s="1818">
        <f t="shared" si="0"/>
        <v>652.63000000000284</v>
      </c>
      <c r="M28" s="1817">
        <v>11763.433000000001</v>
      </c>
    </row>
    <row r="29" spans="1:13" hidden="1" outlineLevel="1">
      <c r="A29" s="1816" t="s">
        <v>1996</v>
      </c>
      <c r="B29" s="1817">
        <v>2411.9740000000002</v>
      </c>
      <c r="C29" s="1817">
        <v>414.96499999999997</v>
      </c>
      <c r="D29" s="1817">
        <v>658.44</v>
      </c>
      <c r="E29" s="1817">
        <v>890.91399999999999</v>
      </c>
      <c r="F29" s="1817">
        <v>194.53899999999999</v>
      </c>
      <c r="G29" s="1817">
        <v>1665.8520000000001</v>
      </c>
      <c r="H29" s="1817">
        <v>88.716999999999999</v>
      </c>
      <c r="I29" s="1817">
        <v>38.246000000000002</v>
      </c>
      <c r="J29" s="1817">
        <v>624.51900000000001</v>
      </c>
      <c r="K29" s="1817">
        <v>4011.674</v>
      </c>
      <c r="L29" s="1818">
        <f t="shared" si="0"/>
        <v>639.69199999999728</v>
      </c>
      <c r="M29" s="1817">
        <v>11639.531999999999</v>
      </c>
    </row>
    <row r="30" spans="1:13" hidden="1" outlineLevel="1">
      <c r="A30" s="1816" t="s">
        <v>1997</v>
      </c>
      <c r="B30" s="1817">
        <v>2352.15</v>
      </c>
      <c r="C30" s="1817">
        <v>408.80399999999997</v>
      </c>
      <c r="D30" s="1817">
        <v>649.36900000000003</v>
      </c>
      <c r="E30" s="1817">
        <v>857.43499999999995</v>
      </c>
      <c r="F30" s="1817">
        <v>178.696</v>
      </c>
      <c r="G30" s="1817">
        <v>1647.0129999999999</v>
      </c>
      <c r="H30" s="1817">
        <v>89.998999999999995</v>
      </c>
      <c r="I30" s="1817">
        <v>34.037999999999997</v>
      </c>
      <c r="J30" s="1817">
        <v>596.57799999999997</v>
      </c>
      <c r="K30" s="1817">
        <v>3969.277</v>
      </c>
      <c r="L30" s="1818">
        <f t="shared" si="0"/>
        <v>640.10200000000077</v>
      </c>
      <c r="M30" s="1817">
        <v>11423.460999999999</v>
      </c>
    </row>
    <row r="31" spans="1:13" hidden="1" outlineLevel="1">
      <c r="A31" s="1816" t="s">
        <v>1998</v>
      </c>
      <c r="B31" s="1817">
        <v>2343.4059999999999</v>
      </c>
      <c r="C31" s="1817">
        <v>409.375</v>
      </c>
      <c r="D31" s="1817">
        <v>651.73500000000001</v>
      </c>
      <c r="E31" s="1817">
        <v>836.51599999999996</v>
      </c>
      <c r="F31" s="1817">
        <v>188.56200000000001</v>
      </c>
      <c r="G31" s="1817">
        <v>1613.9449999999999</v>
      </c>
      <c r="H31" s="1817">
        <v>87.222999999999999</v>
      </c>
      <c r="I31" s="1817">
        <v>39.866</v>
      </c>
      <c r="J31" s="1817">
        <v>583.50800000000004</v>
      </c>
      <c r="K31" s="1817">
        <v>3921.41</v>
      </c>
      <c r="L31" s="1818">
        <f t="shared" si="0"/>
        <v>626.31400000000212</v>
      </c>
      <c r="M31" s="1817">
        <v>11301.86</v>
      </c>
    </row>
    <row r="32" spans="1:13" hidden="1" outlineLevel="1">
      <c r="A32" s="1816" t="s">
        <v>1999</v>
      </c>
      <c r="B32" s="1817">
        <v>2350.404</v>
      </c>
      <c r="C32" s="1817">
        <v>410.44099999999997</v>
      </c>
      <c r="D32" s="1817">
        <v>637.01599999999996</v>
      </c>
      <c r="E32" s="1817">
        <v>819.84900000000005</v>
      </c>
      <c r="F32" s="1817">
        <v>178.65199999999999</v>
      </c>
      <c r="G32" s="1817">
        <v>1592.3489999999999</v>
      </c>
      <c r="H32" s="1817">
        <v>88.027000000000001</v>
      </c>
      <c r="I32" s="1817">
        <v>37.192999999999998</v>
      </c>
      <c r="J32" s="1817">
        <v>545.26300000000003</v>
      </c>
      <c r="K32" s="1817">
        <v>3891.509</v>
      </c>
      <c r="L32" s="1818">
        <f t="shared" si="0"/>
        <v>625.53300000000127</v>
      </c>
      <c r="M32" s="1817">
        <v>11176.236000000001</v>
      </c>
    </row>
    <row r="33" spans="1:14" hidden="1" outlineLevel="1">
      <c r="A33" s="1816" t="s">
        <v>2000</v>
      </c>
      <c r="B33" s="1817">
        <v>2289.2080000000001</v>
      </c>
      <c r="C33" s="1817">
        <v>414.59300000000002</v>
      </c>
      <c r="D33" s="1817">
        <v>651.16</v>
      </c>
      <c r="E33" s="1817">
        <v>814.21699999999998</v>
      </c>
      <c r="F33" s="1817">
        <v>195.446</v>
      </c>
      <c r="G33" s="1817">
        <v>1559.097</v>
      </c>
      <c r="H33" s="1817">
        <v>87.927999999999997</v>
      </c>
      <c r="I33" s="1817">
        <v>35.764000000000003</v>
      </c>
      <c r="J33" s="1817">
        <v>547.70600000000002</v>
      </c>
      <c r="K33" s="1817">
        <v>3832.7159999999999</v>
      </c>
      <c r="L33" s="1818">
        <f t="shared" si="0"/>
        <v>611.82700000000114</v>
      </c>
      <c r="M33" s="1817">
        <v>11039.662</v>
      </c>
    </row>
    <row r="34" spans="1:14" hidden="1" outlineLevel="1">
      <c r="A34" s="1816" t="s">
        <v>2001</v>
      </c>
      <c r="B34" s="1817">
        <v>2297.279</v>
      </c>
      <c r="C34" s="1817">
        <v>394.18900000000002</v>
      </c>
      <c r="D34" s="1817">
        <v>604.56299999999999</v>
      </c>
      <c r="E34" s="1817">
        <v>854.048</v>
      </c>
      <c r="F34" s="1817">
        <v>189.21299999999999</v>
      </c>
      <c r="G34" s="1817">
        <v>1576.3630000000001</v>
      </c>
      <c r="H34" s="1817">
        <v>90.308000000000007</v>
      </c>
      <c r="I34" s="1817">
        <v>36.186</v>
      </c>
      <c r="J34" s="1817">
        <v>514.42700000000002</v>
      </c>
      <c r="K34" s="1817">
        <v>3817.3209999999999</v>
      </c>
      <c r="L34" s="1818">
        <f t="shared" si="0"/>
        <v>612.40699999999924</v>
      </c>
      <c r="M34" s="1817">
        <v>10986.304</v>
      </c>
    </row>
    <row r="35" spans="1:14" hidden="1" outlineLevel="1">
      <c r="A35" s="1816" t="s">
        <v>2002</v>
      </c>
      <c r="B35" s="1819">
        <v>2249.3649999999998</v>
      </c>
      <c r="C35" s="1819">
        <v>411.69200000000001</v>
      </c>
      <c r="D35" s="1819">
        <v>646.61</v>
      </c>
      <c r="E35" s="1819">
        <v>849.36800000000005</v>
      </c>
      <c r="F35" s="1819">
        <v>197.35599999999999</v>
      </c>
      <c r="G35" s="1819">
        <v>1553.5219999999999</v>
      </c>
      <c r="H35" s="1819">
        <v>93.701999999999998</v>
      </c>
      <c r="I35" s="1819">
        <v>38.993000000000002</v>
      </c>
      <c r="J35" s="1819">
        <v>536.80799999999999</v>
      </c>
      <c r="K35" s="1819">
        <v>3809.7170000000001</v>
      </c>
      <c r="L35" s="1820">
        <f>M35-SUM(K35,B35:J35)</f>
        <v>609.82999999999811</v>
      </c>
      <c r="M35" s="1819">
        <v>10996.963</v>
      </c>
    </row>
    <row r="36" spans="1:14" hidden="1" outlineLevel="1">
      <c r="A36" s="1816" t="s">
        <v>2003</v>
      </c>
      <c r="B36" s="1819">
        <v>2261.922</v>
      </c>
      <c r="C36" s="1819">
        <v>387.01299999999998</v>
      </c>
      <c r="D36" s="1819">
        <v>611.20000000000005</v>
      </c>
      <c r="E36" s="1819">
        <v>862.08</v>
      </c>
      <c r="F36" s="1819">
        <v>167.50700000000001</v>
      </c>
      <c r="G36" s="1819">
        <v>1565.309</v>
      </c>
      <c r="H36" s="1819">
        <v>100.045</v>
      </c>
      <c r="I36" s="1819">
        <v>35.433999999999997</v>
      </c>
      <c r="J36" s="1819">
        <v>547.70699999999999</v>
      </c>
      <c r="K36" s="1819">
        <v>3775.1909999999998</v>
      </c>
      <c r="L36" s="1820">
        <f>M36-SUM(K36,B36:J36)</f>
        <v>623.39000000000306</v>
      </c>
      <c r="M36" s="1819">
        <v>10936.798000000001</v>
      </c>
    </row>
    <row r="37" spans="1:14" hidden="1" outlineLevel="1">
      <c r="A37" s="1816" t="s">
        <v>2004</v>
      </c>
      <c r="B37" s="1817">
        <v>2208.3229999999999</v>
      </c>
      <c r="C37" s="1817">
        <v>388.96899999999999</v>
      </c>
      <c r="D37" s="1817">
        <v>627.84900000000005</v>
      </c>
      <c r="E37" s="1817">
        <v>835.94200000000001</v>
      </c>
      <c r="F37" s="1817">
        <v>182.81200000000001</v>
      </c>
      <c r="G37" s="1817">
        <v>1553.732</v>
      </c>
      <c r="H37" s="1817">
        <v>101.47199999999999</v>
      </c>
      <c r="I37" s="1817">
        <v>41.286999999999999</v>
      </c>
      <c r="J37" s="1817">
        <v>558.08900000000006</v>
      </c>
      <c r="K37" s="1817">
        <v>3712.8150000000001</v>
      </c>
      <c r="L37" s="1818">
        <f t="shared" ref="L37:L39" si="1">M37-SUM(K37,B37:J37)</f>
        <v>624.90500000000065</v>
      </c>
      <c r="M37" s="1817">
        <v>10836.195</v>
      </c>
    </row>
    <row r="38" spans="1:14" collapsed="1">
      <c r="A38" s="1816" t="s">
        <v>2005</v>
      </c>
      <c r="B38" s="1817">
        <v>2194.1689999999999</v>
      </c>
      <c r="C38" s="1817">
        <v>369.74900000000002</v>
      </c>
      <c r="D38" s="1817">
        <v>589.38699999999994</v>
      </c>
      <c r="E38" s="1817">
        <v>795.10599999999999</v>
      </c>
      <c r="F38" s="1817">
        <v>158.28</v>
      </c>
      <c r="G38" s="1817">
        <v>1542.1189999999999</v>
      </c>
      <c r="H38" s="1817">
        <v>103.636</v>
      </c>
      <c r="I38" s="1817">
        <v>38.683999999999997</v>
      </c>
      <c r="J38" s="1817">
        <v>539.01400000000001</v>
      </c>
      <c r="K38" s="1817">
        <v>3668.29</v>
      </c>
      <c r="L38" s="1818">
        <f t="shared" si="1"/>
        <v>628.39300000000185</v>
      </c>
      <c r="M38" s="1817">
        <v>10626.826999999999</v>
      </c>
    </row>
    <row r="39" spans="1:14">
      <c r="A39" s="1816" t="s">
        <v>2006</v>
      </c>
      <c r="B39" s="1817">
        <v>2125.1680000000001</v>
      </c>
      <c r="C39" s="1817">
        <v>375.26</v>
      </c>
      <c r="D39" s="1817">
        <v>608.37599999999998</v>
      </c>
      <c r="E39" s="1817">
        <v>766.702</v>
      </c>
      <c r="F39" s="1817">
        <v>177.333</v>
      </c>
      <c r="G39" s="1817">
        <v>1504.8989999999999</v>
      </c>
      <c r="H39" s="1817">
        <v>103.21</v>
      </c>
      <c r="I39" s="1817">
        <v>43.622</v>
      </c>
      <c r="J39" s="1817">
        <v>546.86599999999999</v>
      </c>
      <c r="K39" s="1817">
        <v>3589.431</v>
      </c>
      <c r="L39" s="1818">
        <f t="shared" si="1"/>
        <v>620.41900000000169</v>
      </c>
      <c r="M39" s="1817">
        <v>10461.286</v>
      </c>
    </row>
    <row r="40" spans="1:14" ht="17.25" customHeight="1">
      <c r="A40" s="1821" t="s">
        <v>2007</v>
      </c>
      <c r="B40" s="1822">
        <f>((B39-B38)/B38)*100</f>
        <v>-3.1447440921824965</v>
      </c>
      <c r="C40" s="1822">
        <f t="shared" ref="C40:M40" si="2">((C39-C38)/C38)*100</f>
        <v>1.4904705624626347</v>
      </c>
      <c r="D40" s="1822">
        <f t="shared" si="2"/>
        <v>3.2218219947165503</v>
      </c>
      <c r="E40" s="1822">
        <f t="shared" si="2"/>
        <v>-3.5723538748292678</v>
      </c>
      <c r="F40" s="1822">
        <f t="shared" si="2"/>
        <v>12.037528430629262</v>
      </c>
      <c r="G40" s="1822">
        <f t="shared" si="2"/>
        <v>-2.4135621180985405</v>
      </c>
      <c r="H40" s="1822">
        <f t="shared" si="2"/>
        <v>-0.41105407387394527</v>
      </c>
      <c r="I40" s="1822">
        <f t="shared" si="2"/>
        <v>12.764967428394176</v>
      </c>
      <c r="J40" s="1822">
        <f t="shared" si="2"/>
        <v>1.4567339623831617</v>
      </c>
      <c r="K40" s="1822">
        <f t="shared" si="2"/>
        <v>-2.14974824782119</v>
      </c>
      <c r="L40" s="1822">
        <f t="shared" si="2"/>
        <v>-1.2689511181697022</v>
      </c>
      <c r="M40" s="1822">
        <f t="shared" si="2"/>
        <v>-1.5577650788894866</v>
      </c>
    </row>
    <row r="41" spans="1:14" ht="29.25" customHeight="1">
      <c r="A41" s="1794" t="s">
        <v>2008</v>
      </c>
      <c r="B41" s="1793"/>
      <c r="C41" s="1793"/>
      <c r="D41" s="1793"/>
      <c r="E41" s="1793"/>
      <c r="F41" s="1793"/>
      <c r="G41" s="1793"/>
      <c r="H41" s="1793"/>
      <c r="I41" s="1793"/>
      <c r="J41" s="1793"/>
      <c r="K41" s="1793"/>
      <c r="L41" s="1793"/>
      <c r="M41" s="1793"/>
    </row>
    <row r="42" spans="1:14" ht="75" customHeight="1">
      <c r="A42" s="1823" t="s">
        <v>1958</v>
      </c>
      <c r="B42" s="1823" t="s">
        <v>2009</v>
      </c>
      <c r="C42" s="1824" t="s">
        <v>2010</v>
      </c>
      <c r="D42" s="1796" t="s">
        <v>2011</v>
      </c>
      <c r="E42" s="1797"/>
      <c r="F42" s="1797"/>
      <c r="G42" s="1798"/>
      <c r="H42" s="1796" t="s">
        <v>2012</v>
      </c>
      <c r="I42" s="1797"/>
      <c r="J42" s="1797"/>
      <c r="K42" s="1797"/>
      <c r="L42" s="1797"/>
      <c r="M42" s="1798"/>
      <c r="N42" s="1825" t="s">
        <v>2013</v>
      </c>
    </row>
    <row r="43" spans="1:14">
      <c r="A43" s="1807"/>
      <c r="B43" s="1807"/>
      <c r="C43" s="1807"/>
      <c r="D43" s="1826" t="s">
        <v>2014</v>
      </c>
      <c r="E43" s="1826"/>
      <c r="F43" s="1826"/>
      <c r="G43" s="1803" t="s">
        <v>2015</v>
      </c>
      <c r="H43" s="1796" t="s">
        <v>2016</v>
      </c>
      <c r="I43" s="1797"/>
      <c r="J43" s="1797"/>
      <c r="K43" s="1798"/>
      <c r="L43" s="1798"/>
      <c r="M43" s="1823" t="s">
        <v>2017</v>
      </c>
      <c r="N43" s="1807"/>
    </row>
    <row r="44" spans="1:14" ht="52.5" customHeight="1">
      <c r="A44" s="1807"/>
      <c r="B44" s="1807"/>
      <c r="C44" s="1807"/>
      <c r="D44" s="1800" t="s">
        <v>2018</v>
      </c>
      <c r="E44" s="1800" t="s">
        <v>2019</v>
      </c>
      <c r="F44" s="1827" t="s">
        <v>2020</v>
      </c>
      <c r="G44" s="1807"/>
      <c r="H44" s="1825" t="s">
        <v>2021</v>
      </c>
      <c r="I44" s="1825" t="s">
        <v>2022</v>
      </c>
      <c r="J44" s="1825" t="s">
        <v>2023</v>
      </c>
      <c r="K44" s="1825" t="s">
        <v>2024</v>
      </c>
      <c r="L44" s="1825" t="s">
        <v>2015</v>
      </c>
      <c r="M44" s="1807"/>
      <c r="N44" s="1807"/>
    </row>
    <row r="45" spans="1:14" s="1831" customFormat="1" ht="2.25" customHeight="1">
      <c r="A45" s="1828" t="s">
        <v>1958</v>
      </c>
      <c r="B45" s="1829" t="s">
        <v>2009</v>
      </c>
      <c r="C45" s="1830" t="s">
        <v>2010</v>
      </c>
      <c r="D45" s="1828" t="s">
        <v>2025</v>
      </c>
      <c r="E45" s="1828" t="s">
        <v>2026</v>
      </c>
      <c r="F45" s="1828" t="s">
        <v>2027</v>
      </c>
      <c r="G45" s="1828" t="s">
        <v>2028</v>
      </c>
      <c r="H45" s="1828" t="s">
        <v>2029</v>
      </c>
      <c r="I45" s="1828" t="s">
        <v>2030</v>
      </c>
      <c r="J45" s="1828" t="s">
        <v>2031</v>
      </c>
      <c r="K45" s="1828" t="s">
        <v>2032</v>
      </c>
      <c r="L45" s="1828" t="s">
        <v>2033</v>
      </c>
      <c r="M45" s="1828" t="s">
        <v>2034</v>
      </c>
      <c r="N45" s="1828" t="s">
        <v>2013</v>
      </c>
    </row>
    <row r="46" spans="1:14" hidden="1" outlineLevel="1">
      <c r="A46" s="1832" t="s">
        <v>1977</v>
      </c>
      <c r="B46" s="1817">
        <v>7391.4</v>
      </c>
      <c r="C46" s="1817">
        <v>5669.3</v>
      </c>
      <c r="D46" s="1817">
        <v>5351.9</v>
      </c>
      <c r="E46" s="1817">
        <v>4882.8999999999996</v>
      </c>
      <c r="F46" s="1817">
        <v>938.5</v>
      </c>
      <c r="G46" s="1817">
        <v>11173.3</v>
      </c>
      <c r="H46" s="1817">
        <v>277.3</v>
      </c>
      <c r="I46" s="1817">
        <v>1348.2</v>
      </c>
      <c r="J46" s="1817">
        <v>238.9</v>
      </c>
      <c r="K46" s="1817">
        <v>378.3</v>
      </c>
      <c r="L46" s="1817">
        <v>2242.6999999999998</v>
      </c>
      <c r="M46" s="1817">
        <v>32.4</v>
      </c>
      <c r="N46" s="1817">
        <v>26509.1</v>
      </c>
    </row>
    <row r="47" spans="1:14" hidden="1" outlineLevel="1">
      <c r="A47" s="1832" t="s">
        <v>1978</v>
      </c>
      <c r="B47" s="1817">
        <v>7148.7</v>
      </c>
      <c r="C47" s="1817">
        <v>6186</v>
      </c>
      <c r="D47" s="1817">
        <v>5341.3</v>
      </c>
      <c r="E47" s="1817">
        <v>4939.5</v>
      </c>
      <c r="F47" s="1817">
        <v>1020.3</v>
      </c>
      <c r="G47" s="1817">
        <v>11301.1</v>
      </c>
      <c r="H47" s="1817">
        <v>269.60000000000002</v>
      </c>
      <c r="I47" s="1817">
        <v>1337.4</v>
      </c>
      <c r="J47" s="1817">
        <v>253</v>
      </c>
      <c r="K47" s="1817">
        <v>372.7</v>
      </c>
      <c r="L47" s="1817">
        <v>2232.6999999999998</v>
      </c>
      <c r="M47" s="1817">
        <v>32.299999999999997</v>
      </c>
      <c r="N47" s="1817">
        <v>26900.799999999999</v>
      </c>
    </row>
    <row r="48" spans="1:14" hidden="1" outlineLevel="1">
      <c r="A48" s="1832" t="s">
        <v>1979</v>
      </c>
      <c r="B48" s="1817">
        <v>7840.5</v>
      </c>
      <c r="C48" s="1817">
        <v>5480.7</v>
      </c>
      <c r="D48" s="1817">
        <v>5275.5</v>
      </c>
      <c r="E48" s="1817">
        <v>4925.6000000000004</v>
      </c>
      <c r="F48" s="1817">
        <v>1015.1</v>
      </c>
      <c r="G48" s="1817">
        <v>11216.2</v>
      </c>
      <c r="H48" s="1817">
        <v>263.7</v>
      </c>
      <c r="I48" s="1817">
        <v>1362.8</v>
      </c>
      <c r="J48" s="1817">
        <v>213</v>
      </c>
      <c r="K48" s="1817">
        <v>354.3</v>
      </c>
      <c r="L48" s="1817">
        <v>2193.8000000000002</v>
      </c>
      <c r="M48" s="1817">
        <v>27.1</v>
      </c>
      <c r="N48" s="1817">
        <v>26758.1</v>
      </c>
    </row>
    <row r="49" spans="1:14" hidden="1" outlineLevel="1">
      <c r="A49" s="1832" t="s">
        <v>1980</v>
      </c>
      <c r="B49" s="1817">
        <v>7997.5</v>
      </c>
      <c r="C49" s="1817">
        <v>5394.8</v>
      </c>
      <c r="D49" s="1817">
        <v>5387.9</v>
      </c>
      <c r="E49" s="1817">
        <v>5217.2</v>
      </c>
      <c r="F49" s="1817">
        <v>1186.4000000000001</v>
      </c>
      <c r="G49" s="1817">
        <v>11791.6</v>
      </c>
      <c r="H49" s="1817">
        <v>253.1</v>
      </c>
      <c r="I49" s="1817">
        <v>1316.8</v>
      </c>
      <c r="J49" s="1817">
        <v>253.9</v>
      </c>
      <c r="K49" s="1817">
        <v>369.8</v>
      </c>
      <c r="L49" s="1817">
        <v>2193.6</v>
      </c>
      <c r="M49" s="1817">
        <v>25.1</v>
      </c>
      <c r="N49" s="1817">
        <v>27402.5</v>
      </c>
    </row>
    <row r="50" spans="1:14" hidden="1" outlineLevel="1">
      <c r="A50" s="1832" t="s">
        <v>1981</v>
      </c>
      <c r="B50" s="1817">
        <v>8268.4</v>
      </c>
      <c r="C50" s="1817">
        <v>5591.5</v>
      </c>
      <c r="D50" s="1817">
        <v>5775.6</v>
      </c>
      <c r="E50" s="1817">
        <v>5166</v>
      </c>
      <c r="F50" s="1817">
        <v>1131.0999999999999</v>
      </c>
      <c r="G50" s="1817">
        <v>12072.6</v>
      </c>
      <c r="H50" s="1817">
        <v>263.10000000000002</v>
      </c>
      <c r="I50" s="1817">
        <v>1319.7</v>
      </c>
      <c r="J50" s="1817">
        <v>235.9</v>
      </c>
      <c r="K50" s="1817">
        <v>353.6</v>
      </c>
      <c r="L50" s="1817">
        <v>2172.3000000000002</v>
      </c>
      <c r="M50" s="1817">
        <v>26.9</v>
      </c>
      <c r="N50" s="1817">
        <v>28131.7</v>
      </c>
    </row>
    <row r="51" spans="1:14" hidden="1" outlineLevel="1">
      <c r="A51" s="1832" t="s">
        <v>1982</v>
      </c>
      <c r="B51" s="1817">
        <v>8116.6</v>
      </c>
      <c r="C51" s="1817">
        <v>5611.8</v>
      </c>
      <c r="D51" s="1817">
        <v>5859.6</v>
      </c>
      <c r="E51" s="1817">
        <v>5415.4</v>
      </c>
      <c r="F51" s="1817">
        <v>1183.7</v>
      </c>
      <c r="G51" s="1817">
        <v>12458.6</v>
      </c>
      <c r="H51" s="1817">
        <v>250.2</v>
      </c>
      <c r="I51" s="1817">
        <v>1259.5</v>
      </c>
      <c r="J51" s="1817">
        <v>248</v>
      </c>
      <c r="K51" s="1817">
        <v>360.1</v>
      </c>
      <c r="L51" s="1817">
        <v>2117.8000000000002</v>
      </c>
      <c r="M51" s="1817">
        <v>26.6</v>
      </c>
      <c r="N51" s="1817">
        <v>28331.4</v>
      </c>
    </row>
    <row r="52" spans="1:14" hidden="1" outlineLevel="1">
      <c r="A52" s="1832" t="s">
        <v>1983</v>
      </c>
      <c r="B52" s="1817">
        <v>8167</v>
      </c>
      <c r="C52" s="1817">
        <v>5286.5</v>
      </c>
      <c r="D52" s="1817">
        <v>5800.1</v>
      </c>
      <c r="E52" s="1817">
        <v>5262.4</v>
      </c>
      <c r="F52" s="1817">
        <v>1092.2</v>
      </c>
      <c r="G52" s="1817">
        <v>12154.6</v>
      </c>
      <c r="H52" s="1817">
        <v>252.6</v>
      </c>
      <c r="I52" s="1817">
        <v>1226.7</v>
      </c>
      <c r="J52" s="1817">
        <v>239.7</v>
      </c>
      <c r="K52" s="1817">
        <v>335.9</v>
      </c>
      <c r="L52" s="1817">
        <v>2054.9</v>
      </c>
      <c r="M52" s="1817">
        <v>27.1</v>
      </c>
      <c r="N52" s="1817">
        <v>27690.1</v>
      </c>
    </row>
    <row r="53" spans="1:14" hidden="1" outlineLevel="1">
      <c r="A53" s="1832" t="s">
        <v>1984</v>
      </c>
      <c r="B53" s="1817">
        <v>8219.1</v>
      </c>
      <c r="C53" s="1817">
        <v>5449.1</v>
      </c>
      <c r="D53" s="1817">
        <v>5821.9</v>
      </c>
      <c r="E53" s="1817">
        <v>5392.1</v>
      </c>
      <c r="F53" s="1817">
        <v>1168.4000000000001</v>
      </c>
      <c r="G53" s="1817">
        <v>12382.5</v>
      </c>
      <c r="H53" s="1817">
        <v>251.9</v>
      </c>
      <c r="I53" s="1817">
        <v>1230.0999999999999</v>
      </c>
      <c r="J53" s="1817">
        <v>239.4</v>
      </c>
      <c r="K53" s="1817">
        <v>336.4</v>
      </c>
      <c r="L53" s="1817">
        <v>2057.6999999999998</v>
      </c>
      <c r="M53" s="1817">
        <v>25</v>
      </c>
      <c r="N53" s="1817">
        <v>28133.3</v>
      </c>
    </row>
    <row r="54" spans="1:14" hidden="1" outlineLevel="1">
      <c r="A54" s="1832" t="s">
        <v>1985</v>
      </c>
      <c r="B54" s="1817">
        <v>8257</v>
      </c>
      <c r="C54" s="1817">
        <v>5698.9</v>
      </c>
      <c r="D54" s="1817">
        <v>5721.5</v>
      </c>
      <c r="E54" s="1817">
        <v>5223.6000000000004</v>
      </c>
      <c r="F54" s="1817">
        <v>1092.5999999999999</v>
      </c>
      <c r="G54" s="1817">
        <v>12037.7</v>
      </c>
      <c r="H54" s="1817">
        <v>254.7</v>
      </c>
      <c r="I54" s="1817">
        <v>1254.5999999999999</v>
      </c>
      <c r="J54" s="1817">
        <v>244.6</v>
      </c>
      <c r="K54" s="1817">
        <v>326.3</v>
      </c>
      <c r="L54" s="1817">
        <v>2080.1999999999998</v>
      </c>
      <c r="M54" s="1817">
        <v>24</v>
      </c>
      <c r="N54" s="1817">
        <v>28097.7</v>
      </c>
    </row>
    <row r="55" spans="1:14" hidden="1" outlineLevel="1">
      <c r="A55" s="1832" t="s">
        <v>1986</v>
      </c>
      <c r="B55" s="1817">
        <v>8097.8</v>
      </c>
      <c r="C55" s="1817">
        <v>5759.2</v>
      </c>
      <c r="D55" s="1817">
        <v>5715.8</v>
      </c>
      <c r="E55" s="1817">
        <v>5499.9</v>
      </c>
      <c r="F55" s="1817">
        <v>1191.9000000000001</v>
      </c>
      <c r="G55" s="1817">
        <v>12407.6</v>
      </c>
      <c r="H55" s="1817">
        <v>245.5</v>
      </c>
      <c r="I55" s="1817">
        <v>1239.9000000000001</v>
      </c>
      <c r="J55" s="1817">
        <v>234.1</v>
      </c>
      <c r="K55" s="1817">
        <v>332.7</v>
      </c>
      <c r="L55" s="1817">
        <v>2052.3000000000002</v>
      </c>
      <c r="M55" s="1817">
        <v>22.1</v>
      </c>
      <c r="N55" s="1817">
        <v>28339</v>
      </c>
    </row>
    <row r="56" spans="1:14" hidden="1" outlineLevel="1">
      <c r="A56" s="1832" t="s">
        <v>1987</v>
      </c>
      <c r="B56" s="1817">
        <v>8290.9</v>
      </c>
      <c r="C56" s="1817">
        <v>5604.3</v>
      </c>
      <c r="D56" s="1817">
        <v>5774.5</v>
      </c>
      <c r="E56" s="1817">
        <v>5359.3</v>
      </c>
      <c r="F56" s="1817">
        <v>1026.2</v>
      </c>
      <c r="G56" s="1817">
        <v>12160</v>
      </c>
      <c r="H56" s="1817">
        <v>236</v>
      </c>
      <c r="I56" s="1817">
        <v>1241.5</v>
      </c>
      <c r="J56" s="1817">
        <v>223.4</v>
      </c>
      <c r="K56" s="1817">
        <v>323.5</v>
      </c>
      <c r="L56" s="1817">
        <v>2024.3</v>
      </c>
      <c r="M56" s="1817">
        <v>19.899999999999999</v>
      </c>
      <c r="N56" s="1817">
        <v>28099.5</v>
      </c>
    </row>
    <row r="57" spans="1:14" hidden="1" outlineLevel="1">
      <c r="A57" s="1832" t="s">
        <v>1988</v>
      </c>
      <c r="B57" s="1817">
        <v>8100.9</v>
      </c>
      <c r="C57" s="1817">
        <v>5554</v>
      </c>
      <c r="D57" s="1817">
        <v>5584.4</v>
      </c>
      <c r="E57" s="1817">
        <v>5304.7</v>
      </c>
      <c r="F57" s="1817">
        <v>1109.8</v>
      </c>
      <c r="G57" s="1817">
        <v>11998.9</v>
      </c>
      <c r="H57" s="1817">
        <v>230.8</v>
      </c>
      <c r="I57" s="1817">
        <v>1195.3</v>
      </c>
      <c r="J57" s="1817">
        <v>224.9</v>
      </c>
      <c r="K57" s="1817">
        <v>322.2</v>
      </c>
      <c r="L57" s="1817">
        <v>1973.2</v>
      </c>
      <c r="M57" s="1817">
        <v>25.4</v>
      </c>
      <c r="N57" s="1817">
        <v>27652.400000000001</v>
      </c>
    </row>
    <row r="58" spans="1:14" hidden="1" outlineLevel="1">
      <c r="A58" s="1832" t="s">
        <v>1989</v>
      </c>
      <c r="B58" s="1817">
        <v>8099.8</v>
      </c>
      <c r="C58" s="1817">
        <v>5341.3</v>
      </c>
      <c r="D58" s="1817">
        <v>5444.5</v>
      </c>
      <c r="E58" s="1817">
        <v>5271.5</v>
      </c>
      <c r="F58" s="1817">
        <v>1050.7</v>
      </c>
      <c r="G58" s="1817">
        <v>11766.7</v>
      </c>
      <c r="H58" s="1817">
        <v>231.1</v>
      </c>
      <c r="I58" s="1817">
        <v>1176.0999999999999</v>
      </c>
      <c r="J58" s="1817">
        <v>206.3</v>
      </c>
      <c r="K58" s="1817">
        <v>303.60000000000002</v>
      </c>
      <c r="L58" s="1817">
        <v>1917</v>
      </c>
      <c r="M58" s="1817">
        <v>21.4</v>
      </c>
      <c r="N58" s="1817">
        <v>27146.400000000001</v>
      </c>
    </row>
    <row r="59" spans="1:14" hidden="1" outlineLevel="1">
      <c r="A59" s="1832" t="s">
        <v>1990</v>
      </c>
      <c r="B59" s="1817">
        <v>7998.2</v>
      </c>
      <c r="C59" s="1817">
        <v>5189.3999999999996</v>
      </c>
      <c r="D59" s="1817">
        <v>5561.2</v>
      </c>
      <c r="E59" s="1817">
        <v>5465.5</v>
      </c>
      <c r="F59" s="1817">
        <v>1228.5</v>
      </c>
      <c r="G59" s="1817">
        <v>12255.1</v>
      </c>
      <c r="H59" s="1817">
        <v>225</v>
      </c>
      <c r="I59" s="1817">
        <v>1158.4000000000001</v>
      </c>
      <c r="J59" s="1817">
        <v>216.8</v>
      </c>
      <c r="K59" s="1817">
        <v>308.10000000000002</v>
      </c>
      <c r="L59" s="1817">
        <v>1908.4</v>
      </c>
      <c r="M59" s="1817">
        <v>25</v>
      </c>
      <c r="N59" s="1817">
        <v>27376.1</v>
      </c>
    </row>
    <row r="60" spans="1:14" hidden="1" outlineLevel="1">
      <c r="A60" s="1832" t="s">
        <v>1991</v>
      </c>
      <c r="B60" s="1817">
        <v>7917</v>
      </c>
      <c r="C60" s="1817">
        <v>5447</v>
      </c>
      <c r="D60" s="1817">
        <v>5530.3</v>
      </c>
      <c r="E60" s="1817">
        <v>5193.7</v>
      </c>
      <c r="F60" s="1817">
        <v>1158</v>
      </c>
      <c r="G60" s="1817">
        <v>11882</v>
      </c>
      <c r="H60" s="1817">
        <v>229.1</v>
      </c>
      <c r="I60" s="1817">
        <v>1167.3</v>
      </c>
      <c r="J60" s="1817">
        <v>207.3</v>
      </c>
      <c r="K60" s="1817">
        <v>302.60000000000002</v>
      </c>
      <c r="L60" s="1817">
        <v>1906.2</v>
      </c>
      <c r="M60" s="1817">
        <v>22.7</v>
      </c>
      <c r="N60" s="1817">
        <v>27175</v>
      </c>
    </row>
    <row r="61" spans="1:14" hidden="1" outlineLevel="1">
      <c r="A61" s="1832" t="s">
        <v>1992</v>
      </c>
      <c r="B61" s="1817">
        <v>8071.2</v>
      </c>
      <c r="C61" s="1817">
        <v>5337.3</v>
      </c>
      <c r="D61" s="1817">
        <v>5500.3</v>
      </c>
      <c r="E61" s="1817">
        <v>5515.5</v>
      </c>
      <c r="F61" s="1817">
        <v>1223.7</v>
      </c>
      <c r="G61" s="1817">
        <v>12239.5</v>
      </c>
      <c r="H61" s="1817">
        <v>221.3</v>
      </c>
      <c r="I61" s="1817">
        <v>1147.4000000000001</v>
      </c>
      <c r="J61" s="1817">
        <v>226</v>
      </c>
      <c r="K61" s="1817">
        <v>310.7</v>
      </c>
      <c r="L61" s="1817">
        <v>1905.4</v>
      </c>
      <c r="M61" s="1817">
        <v>24.2</v>
      </c>
      <c r="N61" s="1817">
        <v>27577.599999999999</v>
      </c>
    </row>
    <row r="62" spans="1:14" hidden="1" outlineLevel="1">
      <c r="A62" s="1832" t="s">
        <v>1993</v>
      </c>
      <c r="B62" s="1817">
        <v>7970.5</v>
      </c>
      <c r="C62" s="1817">
        <v>5172.6000000000004</v>
      </c>
      <c r="D62" s="1817">
        <v>5563.6</v>
      </c>
      <c r="E62" s="1817">
        <v>5190.6000000000004</v>
      </c>
      <c r="F62" s="1817">
        <v>1123.7</v>
      </c>
      <c r="G62" s="1817">
        <v>11877.9</v>
      </c>
      <c r="H62" s="1817">
        <v>218.2</v>
      </c>
      <c r="I62" s="1817">
        <v>1143.5999999999999</v>
      </c>
      <c r="J62" s="1817">
        <v>205.2</v>
      </c>
      <c r="K62" s="1817">
        <v>291.8</v>
      </c>
      <c r="L62" s="1817">
        <v>1858.9</v>
      </c>
      <c r="M62" s="1817">
        <v>18.600000000000001</v>
      </c>
      <c r="N62" s="1817">
        <v>26898.400000000001</v>
      </c>
    </row>
    <row r="63" spans="1:14" hidden="1" outlineLevel="1">
      <c r="A63" s="1832" t="s">
        <v>1994</v>
      </c>
      <c r="B63" s="1817">
        <v>7671.6</v>
      </c>
      <c r="C63" s="1817">
        <v>5048.6000000000004</v>
      </c>
      <c r="D63" s="1817">
        <v>5359.5</v>
      </c>
      <c r="E63" s="1817">
        <v>5284.2</v>
      </c>
      <c r="F63" s="1817">
        <v>1226.5999999999999</v>
      </c>
      <c r="G63" s="1817">
        <v>11870.2</v>
      </c>
      <c r="H63" s="1817">
        <v>208.6</v>
      </c>
      <c r="I63" s="1817">
        <v>1105.7</v>
      </c>
      <c r="J63" s="1817">
        <v>226.1</v>
      </c>
      <c r="K63" s="1817">
        <v>296.5</v>
      </c>
      <c r="L63" s="1817">
        <v>1837</v>
      </c>
      <c r="M63" s="1817">
        <v>17.899999999999999</v>
      </c>
      <c r="N63" s="1817">
        <v>26445.4</v>
      </c>
    </row>
    <row r="64" spans="1:14" hidden="1" outlineLevel="1">
      <c r="A64" s="1832" t="s">
        <v>1995</v>
      </c>
      <c r="B64" s="1817">
        <v>7803.1</v>
      </c>
      <c r="C64" s="1817">
        <v>4985.7</v>
      </c>
      <c r="D64" s="1817">
        <v>5219.1000000000004</v>
      </c>
      <c r="E64" s="1817">
        <v>4981.3999999999996</v>
      </c>
      <c r="F64" s="1817">
        <v>1143.5</v>
      </c>
      <c r="G64" s="1817">
        <v>11344</v>
      </c>
      <c r="H64" s="1817">
        <v>210.3</v>
      </c>
      <c r="I64" s="1817">
        <v>1089.0999999999999</v>
      </c>
      <c r="J64" s="1817">
        <v>210.8</v>
      </c>
      <c r="K64" s="1817">
        <v>294.8</v>
      </c>
      <c r="L64" s="1817">
        <v>1805</v>
      </c>
      <c r="M64" s="1817">
        <v>21.2</v>
      </c>
      <c r="N64" s="1817">
        <v>25959</v>
      </c>
    </row>
    <row r="65" spans="1:17" hidden="1" outlineLevel="1">
      <c r="A65" s="1832" t="s">
        <v>1996</v>
      </c>
      <c r="B65" s="1817">
        <v>7673.8</v>
      </c>
      <c r="C65" s="1817">
        <v>4851.8999999999996</v>
      </c>
      <c r="D65" s="1817">
        <v>5315.2</v>
      </c>
      <c r="E65" s="1817">
        <v>5118.3</v>
      </c>
      <c r="F65" s="1817">
        <v>1287.8</v>
      </c>
      <c r="G65" s="1817">
        <v>11721.3</v>
      </c>
      <c r="H65" s="1817">
        <v>209.9</v>
      </c>
      <c r="I65" s="1817">
        <v>1081.7</v>
      </c>
      <c r="J65" s="1817">
        <v>210.3</v>
      </c>
      <c r="K65" s="1817">
        <v>286</v>
      </c>
      <c r="L65" s="1817">
        <v>1787.9</v>
      </c>
      <c r="M65" s="1817">
        <v>18.5</v>
      </c>
      <c r="N65" s="1817">
        <v>26053.4</v>
      </c>
    </row>
    <row r="66" spans="1:17" hidden="1" outlineLevel="1">
      <c r="A66" s="1832" t="s">
        <v>1997</v>
      </c>
      <c r="B66" s="1817">
        <v>7850.1</v>
      </c>
      <c r="C66" s="1817">
        <v>4729.8999999999996</v>
      </c>
      <c r="D66" s="1817">
        <v>5119.2</v>
      </c>
      <c r="E66" s="1817">
        <v>4758.6000000000004</v>
      </c>
      <c r="F66" s="1817">
        <v>1228.8</v>
      </c>
      <c r="G66" s="1817">
        <v>11106.6</v>
      </c>
      <c r="H66" s="1817">
        <v>215</v>
      </c>
      <c r="I66" s="1817">
        <v>1054</v>
      </c>
      <c r="J66" s="1817">
        <v>218.8</v>
      </c>
      <c r="K66" s="1817">
        <v>287.7</v>
      </c>
      <c r="L66" s="1817">
        <v>1775.5</v>
      </c>
      <c r="M66" s="1817">
        <v>17.600000000000001</v>
      </c>
      <c r="N66" s="1817">
        <v>25479.7</v>
      </c>
    </row>
    <row r="67" spans="1:17" hidden="1" outlineLevel="1">
      <c r="A67" s="1832" t="s">
        <v>1998</v>
      </c>
      <c r="B67" s="1817">
        <v>7708.8</v>
      </c>
      <c r="C67" s="1817">
        <v>4700.6000000000004</v>
      </c>
      <c r="D67" s="1817">
        <v>5121</v>
      </c>
      <c r="E67" s="1817">
        <v>5156.3999999999996</v>
      </c>
      <c r="F67" s="1817">
        <v>1668.6</v>
      </c>
      <c r="G67" s="1817">
        <v>11946.1</v>
      </c>
      <c r="H67" s="1817">
        <v>195.6</v>
      </c>
      <c r="I67" s="1817">
        <v>1027.9000000000001</v>
      </c>
      <c r="J67" s="1817">
        <v>197</v>
      </c>
      <c r="K67" s="1817">
        <v>274.2</v>
      </c>
      <c r="L67" s="1817">
        <v>1694.7</v>
      </c>
      <c r="M67" s="1817">
        <v>19.600000000000001</v>
      </c>
      <c r="N67" s="1817">
        <v>26069.9</v>
      </c>
    </row>
    <row r="68" spans="1:17" hidden="1" outlineLevel="1">
      <c r="A68" s="1832" t="s">
        <v>1999</v>
      </c>
      <c r="B68" s="1817">
        <v>7335.5</v>
      </c>
      <c r="C68" s="1817">
        <v>4461.8999999999996</v>
      </c>
      <c r="D68" s="1817">
        <v>5208</v>
      </c>
      <c r="E68" s="1817">
        <v>4765.8</v>
      </c>
      <c r="F68" s="1817">
        <v>1269.2</v>
      </c>
      <c r="G68" s="1817">
        <v>11243</v>
      </c>
      <c r="H68" s="1817">
        <v>193.5</v>
      </c>
      <c r="I68" s="1817">
        <v>985.5</v>
      </c>
      <c r="J68" s="1817">
        <v>194</v>
      </c>
      <c r="K68" s="1817">
        <v>264.2</v>
      </c>
      <c r="L68" s="1817">
        <v>1637.3</v>
      </c>
      <c r="M68" s="1817">
        <v>23</v>
      </c>
      <c r="N68" s="1817">
        <v>24700.6</v>
      </c>
    </row>
    <row r="69" spans="1:17" hidden="1" outlineLevel="1">
      <c r="A69" s="1832" t="s">
        <v>2000</v>
      </c>
      <c r="B69" s="1817">
        <v>6991.1</v>
      </c>
      <c r="C69" s="1817">
        <v>4173.2</v>
      </c>
      <c r="D69" s="1817">
        <v>4832.3</v>
      </c>
      <c r="E69" s="1817">
        <v>4814.7</v>
      </c>
      <c r="F69" s="1817">
        <v>1348.5</v>
      </c>
      <c r="G69" s="1817">
        <v>10995.5</v>
      </c>
      <c r="H69" s="1817">
        <v>180.8</v>
      </c>
      <c r="I69" s="1817">
        <v>948.7</v>
      </c>
      <c r="J69" s="1817">
        <v>194.6</v>
      </c>
      <c r="K69" s="1817">
        <v>258.89999999999998</v>
      </c>
      <c r="L69" s="1817">
        <v>1583</v>
      </c>
      <c r="M69" s="1817">
        <v>19.399999999999999</v>
      </c>
      <c r="N69" s="1817">
        <v>23762.3</v>
      </c>
    </row>
    <row r="70" spans="1:17" hidden="1" outlineLevel="1">
      <c r="A70" s="1832" t="s">
        <v>2001</v>
      </c>
      <c r="B70" s="1817">
        <v>6800.5</v>
      </c>
      <c r="C70" s="1817">
        <v>3768.8</v>
      </c>
      <c r="D70" s="1817">
        <v>4650.1000000000004</v>
      </c>
      <c r="E70" s="1817">
        <v>4463.3999999999996</v>
      </c>
      <c r="F70" s="1817">
        <v>1144.3</v>
      </c>
      <c r="G70" s="1817">
        <v>10257.9</v>
      </c>
      <c r="H70" s="1817">
        <v>173.1</v>
      </c>
      <c r="I70" s="1817">
        <v>906.7</v>
      </c>
      <c r="J70" s="1817">
        <v>177.6</v>
      </c>
      <c r="K70" s="1817">
        <v>236.8</v>
      </c>
      <c r="L70" s="1817">
        <v>1494.2</v>
      </c>
      <c r="M70" s="1817">
        <v>15.4</v>
      </c>
      <c r="N70" s="1817">
        <v>22336.7</v>
      </c>
    </row>
    <row r="71" spans="1:17" hidden="1" outlineLevel="1">
      <c r="A71" s="1832" t="s">
        <v>2002</v>
      </c>
      <c r="B71" s="1819">
        <v>6368</v>
      </c>
      <c r="C71" s="1819">
        <v>3866.2</v>
      </c>
      <c r="D71" s="1819">
        <v>4247.1000000000004</v>
      </c>
      <c r="E71" s="1819">
        <v>4305.5</v>
      </c>
      <c r="F71" s="1819">
        <v>1163.8</v>
      </c>
      <c r="G71" s="1819">
        <v>9716.4</v>
      </c>
      <c r="H71" s="1819">
        <v>157</v>
      </c>
      <c r="I71" s="1819">
        <v>851.7</v>
      </c>
      <c r="J71" s="1819">
        <v>159.30000000000001</v>
      </c>
      <c r="K71" s="1819">
        <v>233</v>
      </c>
      <c r="L71" s="1819">
        <v>1401.1</v>
      </c>
      <c r="M71" s="1819">
        <v>14.6</v>
      </c>
      <c r="N71" s="1819">
        <v>21366.3</v>
      </c>
    </row>
    <row r="72" spans="1:17" hidden="1" outlineLevel="1">
      <c r="A72" s="1832" t="s">
        <v>2003</v>
      </c>
      <c r="B72" s="1819">
        <v>6100.4</v>
      </c>
      <c r="C72" s="1819">
        <v>3762</v>
      </c>
      <c r="D72" s="1819">
        <v>4384.8</v>
      </c>
      <c r="E72" s="1819">
        <v>4249.6000000000004</v>
      </c>
      <c r="F72" s="1819">
        <v>1044.9000000000001</v>
      </c>
      <c r="G72" s="1819">
        <v>9679.2999999999993</v>
      </c>
      <c r="H72" s="1819">
        <v>167.9</v>
      </c>
      <c r="I72" s="1819">
        <v>848.8</v>
      </c>
      <c r="J72" s="1819">
        <v>158.4</v>
      </c>
      <c r="K72" s="1819">
        <v>218.7</v>
      </c>
      <c r="L72" s="1819">
        <v>1393.8</v>
      </c>
      <c r="M72" s="1819">
        <v>14.2</v>
      </c>
      <c r="N72" s="1819">
        <v>20949.7</v>
      </c>
    </row>
    <row r="73" spans="1:17" hidden="1" outlineLevel="1">
      <c r="A73" s="1832" t="s">
        <v>2004</v>
      </c>
      <c r="B73" s="1817">
        <v>6410.7</v>
      </c>
      <c r="C73" s="1817">
        <v>3831.6</v>
      </c>
      <c r="D73" s="1817">
        <v>4226</v>
      </c>
      <c r="E73" s="1817">
        <v>4174.1000000000004</v>
      </c>
      <c r="F73" s="1817">
        <v>1166.3</v>
      </c>
      <c r="G73" s="1817">
        <v>9566.4</v>
      </c>
      <c r="H73" s="1817">
        <v>164.5</v>
      </c>
      <c r="I73" s="1817">
        <v>840.2</v>
      </c>
      <c r="J73" s="1817">
        <v>166.1</v>
      </c>
      <c r="K73" s="1817">
        <v>229.2</v>
      </c>
      <c r="L73" s="1817">
        <v>1399.9</v>
      </c>
      <c r="M73" s="1817">
        <v>15</v>
      </c>
      <c r="N73" s="1817">
        <v>21223.7</v>
      </c>
    </row>
    <row r="74" spans="1:17" collapsed="1">
      <c r="A74" s="1832" t="s">
        <v>2005</v>
      </c>
      <c r="B74" s="1817">
        <v>6408.9</v>
      </c>
      <c r="C74" s="1817">
        <v>3874.8</v>
      </c>
      <c r="D74" s="1817">
        <v>4284.8</v>
      </c>
      <c r="E74" s="1817">
        <v>4168.3999999999996</v>
      </c>
      <c r="F74" s="1817">
        <v>1000.3</v>
      </c>
      <c r="G74" s="1817">
        <v>9453.5</v>
      </c>
      <c r="H74" s="1817">
        <v>171</v>
      </c>
      <c r="I74" s="1817">
        <v>859.1</v>
      </c>
      <c r="J74" s="1817">
        <v>164.9</v>
      </c>
      <c r="K74" s="1817">
        <v>218.9</v>
      </c>
      <c r="L74" s="1817">
        <v>1413.9</v>
      </c>
      <c r="M74" s="1817" t="s">
        <v>327</v>
      </c>
      <c r="N74" s="1817">
        <v>21174.2</v>
      </c>
    </row>
    <row r="75" spans="1:17">
      <c r="A75" s="1832" t="s">
        <v>2006</v>
      </c>
      <c r="B75" s="1817">
        <v>6326.3</v>
      </c>
      <c r="C75" s="1817">
        <v>3729</v>
      </c>
      <c r="D75" s="1817">
        <v>4395.3</v>
      </c>
      <c r="E75" s="1817">
        <v>4225.3</v>
      </c>
      <c r="F75" s="1817">
        <v>1195.8</v>
      </c>
      <c r="G75" s="1817">
        <v>9816.5</v>
      </c>
      <c r="H75" s="1817">
        <v>162.80000000000001</v>
      </c>
      <c r="I75" s="1817">
        <v>843.3</v>
      </c>
      <c r="J75" s="1817">
        <v>168.4</v>
      </c>
      <c r="K75" s="1817">
        <v>223.8</v>
      </c>
      <c r="L75" s="1817">
        <v>1398.2</v>
      </c>
      <c r="M75" s="1817" t="s">
        <v>327</v>
      </c>
      <c r="N75" s="1817">
        <v>21292.3</v>
      </c>
    </row>
    <row r="76" spans="1:17" ht="20.25" customHeight="1">
      <c r="A76" s="1833" t="s">
        <v>2007</v>
      </c>
      <c r="B76" s="1822">
        <f>((B75-B74)/B74)*100</f>
        <v>-1.2888327170029092</v>
      </c>
      <c r="C76" s="1822">
        <f t="shared" ref="C76:L76" si="3">((C75-C74)/C74)*100</f>
        <v>-3.762774852895638</v>
      </c>
      <c r="D76" s="1822">
        <f t="shared" si="3"/>
        <v>2.578883495145631</v>
      </c>
      <c r="E76" s="1822">
        <f t="shared" si="3"/>
        <v>1.3650321466270163</v>
      </c>
      <c r="F76" s="1822">
        <f t="shared" si="3"/>
        <v>19.544136758972307</v>
      </c>
      <c r="G76" s="1822">
        <f t="shared" si="3"/>
        <v>3.8398476754641133</v>
      </c>
      <c r="H76" s="1822">
        <f t="shared" si="3"/>
        <v>-4.7953216374268939</v>
      </c>
      <c r="I76" s="1822">
        <f t="shared" si="3"/>
        <v>-1.8391339774182365</v>
      </c>
      <c r="J76" s="1822">
        <f t="shared" si="3"/>
        <v>2.1224984839296543</v>
      </c>
      <c r="K76" s="1822">
        <f t="shared" si="3"/>
        <v>2.2384650525354068</v>
      </c>
      <c r="L76" s="1822">
        <f t="shared" si="3"/>
        <v>-1.1104038475139717</v>
      </c>
      <c r="M76" s="1834" t="s">
        <v>109</v>
      </c>
      <c r="N76" s="1822">
        <f t="shared" ref="N76" si="4">((N75-N74)/N74)*100</f>
        <v>0.55775424809437213</v>
      </c>
      <c r="O76" s="1822"/>
      <c r="P76" s="1822"/>
      <c r="Q76" s="1822"/>
    </row>
    <row r="77" spans="1:17" ht="29.25" customHeight="1">
      <c r="A77" s="1794" t="s">
        <v>2035</v>
      </c>
      <c r="B77" s="1794"/>
      <c r="C77" s="1794"/>
      <c r="D77" s="1794"/>
      <c r="E77" s="1794"/>
      <c r="F77" s="1794"/>
      <c r="G77" s="1794"/>
    </row>
    <row r="78" spans="1:17">
      <c r="A78" s="1823"/>
      <c r="B78" s="1803"/>
      <c r="C78" s="1796" t="s">
        <v>2036</v>
      </c>
      <c r="D78" s="1797"/>
      <c r="E78" s="1797"/>
      <c r="F78" s="1798"/>
      <c r="G78" s="1803"/>
    </row>
    <row r="79" spans="1:17" ht="66">
      <c r="A79" s="1799" t="s">
        <v>1958</v>
      </c>
      <c r="B79" s="1799" t="s">
        <v>2037</v>
      </c>
      <c r="C79" s="1796" t="s">
        <v>2038</v>
      </c>
      <c r="D79" s="1797"/>
      <c r="E79" s="1798"/>
      <c r="F79" s="1800" t="s">
        <v>2039</v>
      </c>
      <c r="G79" s="1799" t="s">
        <v>2040</v>
      </c>
    </row>
    <row r="80" spans="1:17">
      <c r="A80" s="1807"/>
      <c r="B80" s="1807"/>
      <c r="C80" s="1823" t="s">
        <v>2041</v>
      </c>
      <c r="D80" s="1823" t="s">
        <v>2042</v>
      </c>
      <c r="E80" s="1823" t="s">
        <v>2015</v>
      </c>
      <c r="F80" s="1807"/>
      <c r="G80" s="1807"/>
    </row>
    <row r="81" spans="1:7" ht="2.25" customHeight="1">
      <c r="A81" s="1811" t="s">
        <v>1958</v>
      </c>
      <c r="B81" s="1811" t="s">
        <v>2037</v>
      </c>
      <c r="C81" s="1811" t="s">
        <v>2043</v>
      </c>
      <c r="D81" s="1811" t="s">
        <v>2044</v>
      </c>
      <c r="E81" s="1811" t="s">
        <v>2045</v>
      </c>
      <c r="F81" s="1811" t="s">
        <v>2046</v>
      </c>
      <c r="G81" s="1811" t="s">
        <v>2040</v>
      </c>
    </row>
    <row r="82" spans="1:7" hidden="1" outlineLevel="1">
      <c r="A82" s="1816" t="s">
        <v>1980</v>
      </c>
      <c r="B82" s="1817">
        <v>434.4</v>
      </c>
      <c r="C82" s="1817">
        <v>12.5</v>
      </c>
      <c r="D82" s="1817">
        <v>1165.9000000000001</v>
      </c>
      <c r="E82" s="1817">
        <v>1178.4000000000001</v>
      </c>
      <c r="F82" s="1817">
        <v>45.099999999999994</v>
      </c>
      <c r="G82" s="1817">
        <v>1657.8</v>
      </c>
    </row>
    <row r="83" spans="1:7" hidden="1" outlineLevel="1">
      <c r="A83" s="1816" t="s">
        <v>1982</v>
      </c>
      <c r="B83" s="1817">
        <v>426.4</v>
      </c>
      <c r="C83" s="1817">
        <v>11.9</v>
      </c>
      <c r="D83" s="1817">
        <v>1158.5</v>
      </c>
      <c r="E83" s="1817">
        <v>1170.3</v>
      </c>
      <c r="F83" s="1817">
        <v>44.2</v>
      </c>
      <c r="G83" s="1817">
        <v>1641</v>
      </c>
    </row>
    <row r="84" spans="1:7" hidden="1" outlineLevel="1">
      <c r="A84" s="1816" t="s">
        <v>1984</v>
      </c>
      <c r="B84" s="1817">
        <v>409.5</v>
      </c>
      <c r="C84" s="1817">
        <v>10.6</v>
      </c>
      <c r="D84" s="1817">
        <v>1106.8</v>
      </c>
      <c r="E84" s="1817">
        <v>1117.5</v>
      </c>
      <c r="F84" s="1817">
        <v>43</v>
      </c>
      <c r="G84" s="1817">
        <v>1570</v>
      </c>
    </row>
    <row r="85" spans="1:7" hidden="1" outlineLevel="1">
      <c r="A85" s="1816" t="s">
        <v>1986</v>
      </c>
      <c r="B85" s="1817">
        <v>435.4</v>
      </c>
      <c r="C85" s="1817">
        <v>11</v>
      </c>
      <c r="D85" s="1817">
        <v>1115.5</v>
      </c>
      <c r="E85" s="1817">
        <v>1126.5</v>
      </c>
      <c r="F85" s="1817">
        <v>38.799999999999997</v>
      </c>
      <c r="G85" s="1817">
        <v>1600.8</v>
      </c>
    </row>
    <row r="86" spans="1:7" hidden="1" outlineLevel="1">
      <c r="A86" s="1816" t="s">
        <v>1988</v>
      </c>
      <c r="B86" s="1817">
        <v>428.4</v>
      </c>
      <c r="C86" s="1817">
        <v>12.2</v>
      </c>
      <c r="D86" s="1817">
        <v>1099.2</v>
      </c>
      <c r="E86" s="1817">
        <v>1111.4000000000001</v>
      </c>
      <c r="F86" s="1817">
        <v>40</v>
      </c>
      <c r="G86" s="1817">
        <v>1579.8</v>
      </c>
    </row>
    <row r="87" spans="1:7" hidden="1" outlineLevel="1">
      <c r="A87" s="1816" t="s">
        <v>1990</v>
      </c>
      <c r="B87" s="1817">
        <v>431.8</v>
      </c>
      <c r="C87" s="1817">
        <v>12.4</v>
      </c>
      <c r="D87" s="1817">
        <v>1089.4000000000001</v>
      </c>
      <c r="E87" s="1817">
        <v>1101.8</v>
      </c>
      <c r="F87" s="1817">
        <v>40.599999999999994</v>
      </c>
      <c r="G87" s="1817">
        <v>1574.3</v>
      </c>
    </row>
    <row r="88" spans="1:7" hidden="1" outlineLevel="1">
      <c r="A88" s="1816" t="s">
        <v>1992</v>
      </c>
      <c r="B88" s="1817">
        <v>430.5</v>
      </c>
      <c r="C88" s="1817">
        <v>12.3</v>
      </c>
      <c r="D88" s="1817">
        <v>1097.0999999999999</v>
      </c>
      <c r="E88" s="1817">
        <v>1109.3</v>
      </c>
      <c r="F88" s="1817">
        <v>39.900000000000006</v>
      </c>
      <c r="G88" s="1817">
        <v>1579.8</v>
      </c>
    </row>
    <row r="89" spans="1:7" hidden="1" outlineLevel="1">
      <c r="A89" s="1816" t="s">
        <v>1994</v>
      </c>
      <c r="B89" s="1817">
        <v>430</v>
      </c>
      <c r="C89" s="1817">
        <v>13.3</v>
      </c>
      <c r="D89" s="1817">
        <v>1085.4000000000001</v>
      </c>
      <c r="E89" s="1817">
        <v>1098.7</v>
      </c>
      <c r="F89" s="1817">
        <v>41.2</v>
      </c>
      <c r="G89" s="1817">
        <v>1569.9</v>
      </c>
    </row>
    <row r="90" spans="1:7" hidden="1" outlineLevel="1">
      <c r="A90" s="1816" t="s">
        <v>1996</v>
      </c>
      <c r="B90" s="1817">
        <v>432.9</v>
      </c>
      <c r="C90" s="1817">
        <v>13.1</v>
      </c>
      <c r="D90" s="1817">
        <v>1066.3</v>
      </c>
      <c r="E90" s="1817">
        <v>1079.4000000000001</v>
      </c>
      <c r="F90" s="1817">
        <v>44.2</v>
      </c>
      <c r="G90" s="1817">
        <v>1556.5</v>
      </c>
    </row>
    <row r="91" spans="1:7" hidden="1" outlineLevel="1">
      <c r="A91" s="1816" t="s">
        <v>1998</v>
      </c>
      <c r="B91" s="1817">
        <v>380.9</v>
      </c>
      <c r="C91" s="1817">
        <v>12.8</v>
      </c>
      <c r="D91" s="1817">
        <v>1047</v>
      </c>
      <c r="E91" s="1817">
        <v>1059.8</v>
      </c>
      <c r="F91" s="1817">
        <v>43</v>
      </c>
      <c r="G91" s="1817">
        <v>1483.7</v>
      </c>
    </row>
    <row r="92" spans="1:7" hidden="1" outlineLevel="1">
      <c r="A92" s="1835" t="s">
        <v>2000</v>
      </c>
      <c r="B92" s="1819">
        <v>393.1</v>
      </c>
      <c r="C92" s="1819">
        <v>14.5</v>
      </c>
      <c r="D92" s="1819">
        <v>1054</v>
      </c>
      <c r="E92" s="1819">
        <v>1068.4000000000001</v>
      </c>
      <c r="F92" s="1819">
        <v>46.5</v>
      </c>
      <c r="G92" s="1819">
        <v>1508.1</v>
      </c>
    </row>
    <row r="93" spans="1:7" hidden="1" outlineLevel="1">
      <c r="A93" s="1816" t="s">
        <v>2002</v>
      </c>
      <c r="B93" s="1817">
        <v>396.9</v>
      </c>
      <c r="C93" s="1817">
        <v>13.4</v>
      </c>
      <c r="D93" s="1817">
        <v>1061.3</v>
      </c>
      <c r="E93" s="1817">
        <v>1074.8</v>
      </c>
      <c r="F93" s="1817">
        <v>45.099999999999994</v>
      </c>
      <c r="G93" s="1817">
        <v>1516.9</v>
      </c>
    </row>
    <row r="94" spans="1:7" collapsed="1">
      <c r="A94" s="1816" t="s">
        <v>2004</v>
      </c>
      <c r="B94" s="1817">
        <v>409</v>
      </c>
      <c r="C94" s="1817">
        <v>13.5</v>
      </c>
      <c r="D94" s="1817">
        <v>1086.3</v>
      </c>
      <c r="E94" s="1817">
        <v>1099.8</v>
      </c>
      <c r="F94" s="1817">
        <v>50.9</v>
      </c>
      <c r="G94" s="1817">
        <v>1559.7</v>
      </c>
    </row>
    <row r="95" spans="1:7">
      <c r="A95" s="1816" t="s">
        <v>2006</v>
      </c>
      <c r="B95" s="1817">
        <v>379.9</v>
      </c>
      <c r="C95" s="1817">
        <v>12.7</v>
      </c>
      <c r="D95" s="1817">
        <v>1073.0999999999999</v>
      </c>
      <c r="E95" s="1817">
        <v>1085.8</v>
      </c>
      <c r="F95" s="1817">
        <v>45.1</v>
      </c>
      <c r="G95" s="1817">
        <v>1510.9</v>
      </c>
    </row>
    <row r="96" spans="1:7" ht="17.25" customHeight="1">
      <c r="A96" s="1821" t="s">
        <v>2007</v>
      </c>
      <c r="B96" s="1817">
        <f>((B95-B94)/B94)*100</f>
        <v>-7.1149144254278793</v>
      </c>
      <c r="C96" s="1817">
        <f t="shared" ref="C96:G96" si="5">((C95-C94)/C94)*100</f>
        <v>-5.9259259259259309</v>
      </c>
      <c r="D96" s="1817">
        <f t="shared" si="5"/>
        <v>-1.2151339409003081</v>
      </c>
      <c r="E96" s="1817">
        <f t="shared" si="5"/>
        <v>-1.2729587197672305</v>
      </c>
      <c r="F96" s="1817">
        <f t="shared" si="5"/>
        <v>-11.394891944990171</v>
      </c>
      <c r="G96" s="1817">
        <f t="shared" si="5"/>
        <v>-3.1288068218247069</v>
      </c>
    </row>
    <row r="97" spans="1:1">
      <c r="A97" s="1836" t="s">
        <v>2049</v>
      </c>
    </row>
    <row r="98" spans="1:1">
      <c r="A98" s="1791" t="s">
        <v>2047</v>
      </c>
    </row>
    <row r="99" spans="1:1">
      <c r="A99" s="130" t="s">
        <v>9</v>
      </c>
    </row>
  </sheetData>
  <hyperlinks>
    <hyperlink ref="A99" location="Inhaltsverzeichnis!A1" display="Zurück zum Inhaltsverzeichnis"/>
  </hyperlinks>
  <pageMargins left="0.7" right="0.7" top="0.78740157499999996" bottom="0.78740157499999996"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F81"/>
  <sheetViews>
    <sheetView showGridLines="0" topLeftCell="A13" zoomScaleNormal="100" workbookViewId="0">
      <selection activeCell="A25" sqref="A25"/>
    </sheetView>
  </sheetViews>
  <sheetFormatPr baseColWidth="10" defaultColWidth="9.140625" defaultRowHeight="16.5"/>
  <cols>
    <col min="1" max="1" width="150.42578125" style="39" customWidth="1"/>
    <col min="2" max="2" width="9.140625" style="39"/>
    <col min="3" max="3" width="23.7109375" style="39" customWidth="1"/>
    <col min="4" max="16384" width="9.140625" style="39"/>
  </cols>
  <sheetData>
    <row r="1" spans="1:3" ht="26.25">
      <c r="A1" s="50" t="s">
        <v>273</v>
      </c>
      <c r="B1" s="1526"/>
      <c r="C1" s="2510"/>
    </row>
    <row r="2" spans="1:3" ht="20.25">
      <c r="A2" s="51" t="s">
        <v>2</v>
      </c>
    </row>
    <row r="3" spans="1:3">
      <c r="A3" s="52" t="s">
        <v>280</v>
      </c>
    </row>
    <row r="4" spans="1:3">
      <c r="A4" s="52" t="s">
        <v>281</v>
      </c>
    </row>
    <row r="5" spans="1:3" ht="20.25">
      <c r="A5" s="51" t="s">
        <v>89</v>
      </c>
    </row>
    <row r="6" spans="1:3">
      <c r="A6" s="52" t="s">
        <v>475</v>
      </c>
    </row>
    <row r="7" spans="1:3" ht="20.25">
      <c r="A7" s="51" t="s">
        <v>490</v>
      </c>
    </row>
    <row r="8" spans="1:3">
      <c r="A8" s="52" t="s">
        <v>491</v>
      </c>
    </row>
    <row r="9" spans="1:3" ht="20.25">
      <c r="A9" s="51" t="s">
        <v>2389</v>
      </c>
    </row>
    <row r="10" spans="1:3">
      <c r="A10" s="52" t="s">
        <v>2390</v>
      </c>
      <c r="B10" s="2472"/>
    </row>
    <row r="11" spans="1:3">
      <c r="A11" s="52" t="s">
        <v>2391</v>
      </c>
    </row>
    <row r="12" spans="1:3">
      <c r="A12" s="52" t="s">
        <v>2392</v>
      </c>
    </row>
    <row r="13" spans="1:3">
      <c r="A13" s="52" t="s">
        <v>2393</v>
      </c>
    </row>
    <row r="14" spans="1:3">
      <c r="A14" s="52" t="s">
        <v>2394</v>
      </c>
    </row>
    <row r="15" spans="1:3">
      <c r="A15" s="52" t="s">
        <v>2395</v>
      </c>
    </row>
    <row r="16" spans="1:3">
      <c r="A16" s="52" t="s">
        <v>2396</v>
      </c>
    </row>
    <row r="17" spans="1:1">
      <c r="A17" s="52" t="s">
        <v>2397</v>
      </c>
    </row>
    <row r="18" spans="1:1">
      <c r="A18" s="52" t="s">
        <v>2398</v>
      </c>
    </row>
    <row r="19" spans="1:1">
      <c r="A19" s="52" t="s">
        <v>2399</v>
      </c>
    </row>
    <row r="20" spans="1:1" ht="20.25">
      <c r="A20" s="51" t="s">
        <v>621</v>
      </c>
    </row>
    <row r="21" spans="1:1">
      <c r="A21" s="52" t="s">
        <v>622</v>
      </c>
    </row>
    <row r="22" spans="1:1" ht="20.25">
      <c r="A22" s="51" t="s">
        <v>90</v>
      </c>
    </row>
    <row r="23" spans="1:1">
      <c r="A23" s="52" t="s">
        <v>282</v>
      </c>
    </row>
    <row r="24" spans="1:1" ht="20.25">
      <c r="A24" s="51" t="s">
        <v>3</v>
      </c>
    </row>
    <row r="25" spans="1:1">
      <c r="A25" s="52" t="s">
        <v>2480</v>
      </c>
    </row>
    <row r="26" spans="1:1">
      <c r="A26" s="52" t="s">
        <v>2479</v>
      </c>
    </row>
    <row r="27" spans="1:1">
      <c r="A27" s="52" t="s">
        <v>2441</v>
      </c>
    </row>
    <row r="28" spans="1:1">
      <c r="A28" s="52" t="s">
        <v>2442</v>
      </c>
    </row>
    <row r="29" spans="1:1">
      <c r="A29" s="52" t="s">
        <v>334</v>
      </c>
    </row>
    <row r="30" spans="1:1">
      <c r="A30" s="52" t="s">
        <v>425</v>
      </c>
    </row>
    <row r="31" spans="1:1">
      <c r="A31" s="52" t="s">
        <v>445</v>
      </c>
    </row>
    <row r="32" spans="1:1">
      <c r="A32" s="52" t="s">
        <v>1903</v>
      </c>
    </row>
    <row r="33" spans="1:6" ht="26.25">
      <c r="A33" s="54" t="s">
        <v>0</v>
      </c>
    </row>
    <row r="34" spans="1:6" ht="20.25">
      <c r="A34" s="51" t="s">
        <v>1</v>
      </c>
    </row>
    <row r="35" spans="1:6">
      <c r="A35" s="1408" t="s">
        <v>1856</v>
      </c>
    </row>
    <row r="36" spans="1:6">
      <c r="A36" s="1408" t="s">
        <v>1855</v>
      </c>
    </row>
    <row r="37" spans="1:6">
      <c r="A37" s="52" t="s">
        <v>1678</v>
      </c>
    </row>
    <row r="38" spans="1:6">
      <c r="A38" s="1408" t="s">
        <v>1857</v>
      </c>
    </row>
    <row r="39" spans="1:6">
      <c r="A39" s="52" t="s">
        <v>1679</v>
      </c>
    </row>
    <row r="40" spans="1:6">
      <c r="A40" s="52" t="s">
        <v>283</v>
      </c>
    </row>
    <row r="41" spans="1:6">
      <c r="A41" s="1408" t="s">
        <v>1858</v>
      </c>
    </row>
    <row r="42" spans="1:6">
      <c r="A42" s="1408" t="s">
        <v>1859</v>
      </c>
    </row>
    <row r="43" spans="1:6">
      <c r="A43" s="1408" t="s">
        <v>1861</v>
      </c>
      <c r="F43" s="1408"/>
    </row>
    <row r="44" spans="1:6">
      <c r="A44" s="52" t="s">
        <v>284</v>
      </c>
    </row>
    <row r="45" spans="1:6">
      <c r="A45" s="52" t="s">
        <v>285</v>
      </c>
    </row>
    <row r="46" spans="1:6">
      <c r="A46" s="52" t="s">
        <v>286</v>
      </c>
    </row>
    <row r="47" spans="1:6">
      <c r="A47" s="52" t="s">
        <v>1681</v>
      </c>
    </row>
    <row r="48" spans="1:6">
      <c r="A48" s="52" t="s">
        <v>1680</v>
      </c>
    </row>
    <row r="49" spans="1:1">
      <c r="A49" s="52" t="s">
        <v>1677</v>
      </c>
    </row>
    <row r="50" spans="1:1">
      <c r="A50" s="52" t="s">
        <v>1682</v>
      </c>
    </row>
    <row r="51" spans="1:1">
      <c r="A51" s="52" t="s">
        <v>1683</v>
      </c>
    </row>
    <row r="52" spans="1:1" ht="20.25">
      <c r="A52" s="51" t="s">
        <v>1904</v>
      </c>
    </row>
    <row r="53" spans="1:1">
      <c r="A53" s="52" t="s">
        <v>1905</v>
      </c>
    </row>
    <row r="54" spans="1:1">
      <c r="A54" s="52" t="s">
        <v>1906</v>
      </c>
    </row>
    <row r="55" spans="1:1">
      <c r="A55" s="52" t="s">
        <v>1907</v>
      </c>
    </row>
    <row r="56" spans="1:1" ht="20.25">
      <c r="A56" s="51" t="s">
        <v>1528</v>
      </c>
    </row>
    <row r="57" spans="1:1">
      <c r="A57" s="52" t="s">
        <v>1529</v>
      </c>
    </row>
    <row r="58" spans="1:1">
      <c r="A58" s="52" t="s">
        <v>1530</v>
      </c>
    </row>
    <row r="59" spans="1:1">
      <c r="A59" s="52" t="s">
        <v>1531</v>
      </c>
    </row>
    <row r="60" spans="1:1" ht="26.25">
      <c r="A60" s="55" t="s">
        <v>4</v>
      </c>
    </row>
    <row r="61" spans="1:1" ht="20.25">
      <c r="A61" s="51" t="s">
        <v>5</v>
      </c>
    </row>
    <row r="62" spans="1:1">
      <c r="A62" s="1408" t="s">
        <v>1854</v>
      </c>
    </row>
    <row r="63" spans="1:1">
      <c r="A63" s="52" t="s">
        <v>357</v>
      </c>
    </row>
    <row r="64" spans="1:1">
      <c r="A64" s="52" t="s">
        <v>287</v>
      </c>
    </row>
    <row r="65" spans="1:2">
      <c r="A65" s="52" t="s">
        <v>1532</v>
      </c>
    </row>
    <row r="66" spans="1:2">
      <c r="A66" s="52" t="s">
        <v>1533</v>
      </c>
    </row>
    <row r="67" spans="1:2">
      <c r="A67" s="52" t="s">
        <v>1534</v>
      </c>
    </row>
    <row r="68" spans="1:2">
      <c r="A68" s="52" t="s">
        <v>1535</v>
      </c>
    </row>
    <row r="69" spans="1:2" ht="20.25">
      <c r="A69" s="51" t="s">
        <v>2384</v>
      </c>
    </row>
    <row r="70" spans="1:2">
      <c r="A70" s="1408" t="s">
        <v>2385</v>
      </c>
    </row>
    <row r="71" spans="1:2">
      <c r="A71" s="1408" t="s">
        <v>2386</v>
      </c>
    </row>
    <row r="72" spans="1:2" ht="20.25">
      <c r="A72" s="51" t="s">
        <v>1536</v>
      </c>
    </row>
    <row r="73" spans="1:2">
      <c r="A73" s="52" t="s">
        <v>1537</v>
      </c>
    </row>
    <row r="74" spans="1:2" ht="20.25">
      <c r="A74" s="51" t="s">
        <v>2387</v>
      </c>
    </row>
    <row r="75" spans="1:2">
      <c r="A75" s="1408" t="s">
        <v>2388</v>
      </c>
    </row>
    <row r="76" spans="1:2" ht="26.25">
      <c r="A76" s="56" t="s">
        <v>6</v>
      </c>
      <c r="B76" s="53"/>
    </row>
    <row r="77" spans="1:2">
      <c r="A77" s="1408" t="s">
        <v>1852</v>
      </c>
      <c r="B77" s="53"/>
    </row>
    <row r="78" spans="1:2">
      <c r="A78" s="1408" t="s">
        <v>1853</v>
      </c>
      <c r="B78" s="53"/>
    </row>
    <row r="79" spans="1:2" ht="26.25">
      <c r="A79" s="57" t="s">
        <v>7</v>
      </c>
      <c r="B79" s="53"/>
    </row>
    <row r="80" spans="1:2" ht="20.25">
      <c r="A80" s="51" t="s">
        <v>2382</v>
      </c>
    </row>
    <row r="81" spans="1:1">
      <c r="A81" s="1408" t="s">
        <v>2383</v>
      </c>
    </row>
  </sheetData>
  <hyperlinks>
    <hyperlink ref="A3" location="'0106430'!A1" display="Legehennenhaltung und Eiererzeugung (Nr. 0106430)"/>
    <hyperlink ref="A4" location="'0106460'!A1" display="Geflügelschlachtereien und geschlachtetes Geflügel (Nr. 0106460)"/>
    <hyperlink ref="A23" location="'0114060'!A1" display="Vorräte an Getreide und Kartoffeln in der Landwirtschaft (Nr. 0114060)"/>
    <hyperlink ref="A29" location="'0117660'!A1" display="Brütereien, eingelegte Bruteier und geschlüpfte Küken (Nr. 0117660)"/>
    <hyperlink ref="A63" location="'0301030'!A1" display="Index der Erzeugerpreise landwirtschaftlicher Produkte (Nr. 0301030)"/>
    <hyperlink ref="A30" location="'0117330'!A1" display="Betriebe mit Rinderhaltung nach Bestandsgrößenklassen (Nr. 0117330)"/>
    <hyperlink ref="A31" location="'0117360'!A1" display="Betriebe mit männlichen Rindern von mehr als 1 Jahr nach Bestandsgrößenklassen (Nr. 0117360)"/>
    <hyperlink ref="A64" location="'0301460'!A1" display="Marktpreise für Milcherzeugnisse (Nr. 0301460)"/>
    <hyperlink ref="A40" location="'0201260'!A1" display="Marktbestände an Futtermitteln (Nr. 0201260)"/>
    <hyperlink ref="A44" location="'0201530'!A1" display="Herstellung von Mischfutter (vorläufge Zahlen) (Nr. 0201530)"/>
    <hyperlink ref="A45" location="'0201560'!A1" display="Verarbeitung von Getreide zu Mischfutter (vorläufige Zahlen) (Nr. 0201560)"/>
    <hyperlink ref="A46" location="'0201630'!A1" display="Verarbeitung von Nicht-Getreide- und anderen Komponenten zu Mischfutter (vorläufige Zahlen) (Nr. 0201630)"/>
    <hyperlink ref="A6" location="'0103160'!A1" display="Verwendung der Obsternte (Nr. 103160)"/>
    <hyperlink ref="A8" location="'0104130'!A1" display="Bodennutzung (Nr. 0104130)"/>
    <hyperlink ref="A21" location="'0109030'!A1" display="Sozialversicherungspflichtig Beschäftigte in Land-, Forstwirtschaft, Fischerei (Nr. 0109030)"/>
    <hyperlink ref="A57" location="'0204035'!A1" display="Monatliche Rohmilchlieferung der deutschen Erzeuger an deutsche milchwirtschaftliche Unternehmen nach Kreisen (Nr. 0204035)"/>
    <hyperlink ref="A58" location="'0204040'!A1" display="Kuhmilchlieferung der Erzeuger an deutsche milchwirtschaftliche Unternehmen (Nr. 0204040)"/>
    <hyperlink ref="A59" location="'0204047'!A1" display="Ziegen- und Schafmilchanlieferung der deutsche Erzeuger an deutsche milchwirtschaftliche Unternehmen (Nr. 0204047)"/>
    <hyperlink ref="A65" location="'0301435'!A1" display="Preise für konventionell erzeugte Kuhmilch (Nr. 0301435)"/>
    <hyperlink ref="A66" location="'0301440'!A1" display="Preise für ökologisch/biologisch erzeugte Kuhmilch (Nr. 0301440)"/>
    <hyperlink ref="A67" location="'0301445'!A1" display="Preise für konventionell und ökologisch/biologisch erzeugte Kuhmilch (Nr. 0301445)"/>
    <hyperlink ref="A68" location="'0301450'!A1" display="Preise für konventionell und ökologisch/biologisch erzeugte Ziegen- und Schafmilch (Nr. 0301450)"/>
    <hyperlink ref="A73" location="'0303030'!A1" display="Preisindizes im Baugewerbe (Nr. 0303030)"/>
    <hyperlink ref="A51" location="'0204490'!A1" display="Bestände an Ölsaaten und -früchten bei den Ölmühlen (Nr. 0204490)"/>
    <hyperlink ref="A50" location="'0204470'!A1" display="Verkauf von Ölen durch Ölmühlen und Raffinerien (Nr. 0204470)"/>
    <hyperlink ref="A47" location="'0201700'!A1" display="Bericht über Öle und Fette in Deutschland - vorläufige Zahlen (Nr. 0201700)"/>
    <hyperlink ref="A48" location="'0201730'!A1" display="Marktbestände an Ölkuchen, Expellern und Extraktionsschroten (Nr. 0201730)"/>
    <hyperlink ref="A39" location="'0201230'!A1" display="Marktbestände an Hülsenfrüchten und Raps (vorläufige Zahlen) (Nr. 0201230)"/>
    <hyperlink ref="A37" location="'0201130'!A1" display="Käufe der aufnehmenden Hand von der Landwirtschaft - Hülsenfrüchte und Ölsaaten (Nr. 0201130)"/>
    <hyperlink ref="A49" location="'0201750'!A1" display="Verkäufe der Ölmühlen von Ölkuchen und Ölschroten - Vorläufige Zahlen (Nr. 0201750)"/>
    <hyperlink ref="A77" location="'0401030'!A1" display="Einfuhr von Gütern der Land- und Ernährungswirtschaft (Nr. 0401030)"/>
    <hyperlink ref="A78" location="'0401060'!A1" display="Ausfuhr von Gütern der Land- und Ernährungswirtschaft (Nr. 0401060)"/>
    <hyperlink ref="A62" location="'0301090'!A1" display="Marktpreise für inländisches Getreide (Nr. 0301090)"/>
    <hyperlink ref="A36" location="'0201060'!A1" display="Getreidekäufe der aufnehmenden Hand von der Landwirtschaft - vorläufig (Nr. 0201060)"/>
    <hyperlink ref="A35" location="'0201_Vorbemerkung'!A1" display="Vorbemerkung (0201)"/>
    <hyperlink ref="A38" location="'0201190'!A1" display="Bestände der Wirtschaft an Getreide und Getreideerzeugnissen - vorläufige Zahlen (Nr. 0201190)"/>
    <hyperlink ref="A41" location="'0201330'!A1" display="Getreidevermahlung und Mehlausbeute in Handelsmühlen (Nr. 0201330)"/>
    <hyperlink ref="A42" location="'0201360'!A1" display="Herstellung von Mehl in Handelsmühlen (Nr. 0201360)"/>
    <hyperlink ref="A43" location="'0201490'!A1" display="Herstellung von Malz (Nr. 0201490)"/>
    <hyperlink ref="A32" location="'0117690'!A1" display="Anzeigepflichtige Tierseuchen der Bundesrepublik Deutschland (Nr. 0117690)"/>
    <hyperlink ref="A53" location="'0203160'!A1" display="Schlachtungen von Tieren in- und ausländischer Herkunft (Nr. 0203160)"/>
    <hyperlink ref="A54" location="'0203190'!A1" display="Durchschnittsgewichte der gewerblich geschlachteten Tiere (Nr. 0203190)"/>
    <hyperlink ref="A55" location="'0203230'!A1" display="Fleischanfall von geschlachteten Tieren in- und ausländischer Herkunft (Nr. 0203230)"/>
    <hyperlink ref="A81" location="'0505030'!A1" display="Index der Erzeugerpreise der Produkte des Holzeinschlags aus den Staatsforsten (Nr. 0505030)"/>
    <hyperlink ref="A70" location="'0302030'!A1" display="Teilindex für Erzeugnisse des Nahrungs- und Genussmittelgewerbes (Nr. 0302030)"/>
    <hyperlink ref="A71" location="'0302060'!A1" display="Preismesszahlen für verschiedene Energiearten (Nr. 0302060)"/>
    <hyperlink ref="A75" location="'0304030'!A1" display="Euro-Referenzkurse des Europäischen Systems der Zentralbanken (ESZB) (Nr. 0304030)"/>
    <hyperlink ref="A25" location="'0117030'!A1" display="Viehbestände - Ergebnis der repräsentativen Erhebung über die Viehbestände - Rinder, Schweine, Schafe (Nr. 0117030)"/>
    <hyperlink ref="A10" location="'0105060'!A1" display="Investive Maßnahmen der Integrierten Ländlichen Entwicklung - Innerhalb und außerhalb von Flurbereinigungsverfahren (Nr. 0105060)"/>
    <hyperlink ref="A11" location="'0105061'!A1" display="Investive Maßnahmen der Integrierten Ländlichen Entwicklung - Außerhalb von Flurbereinigungsverfahren (Nr. 0105061)"/>
    <hyperlink ref="A12" location="'0105062'!A1" display="Investive Maßnahmen der Integrierten Ländlichen Entwicklung - Innerhalb von Flurbereinigungsverfahren (Nr. 0105062)"/>
    <hyperlink ref="A13" location="'0105065'!A1" display="Maßnahmen der Intergrierten Ländlichen Entwicklung (Nr. 0105065)"/>
    <hyperlink ref="A14" location="'0105090'!A1" display="Dem ländlichen Charakter angepasste Infrastrukturmaßnahmen zum Landschaftsschutz (Nr. 0105090)"/>
    <hyperlink ref="A15" location="'0105160'!A1" display="Neuordnung des ländlichen Grundbesitzes und Gestaltung des ländlichen Raums (Nr. 0105160)"/>
    <hyperlink ref="A16" location="'0105190'!A1" display="Bodenordnungsverfahren zur Feststellung und Neuordung der Eigentumsverhältnisse gemäß Landwirtschaftsanpassungsgesetz (LwAnpG) nach Verfahrensarten (Nr. 0105190)"/>
    <hyperlink ref="A17" location="'0105230'!A1" display="Verbesserung der Agrarstruktur -  Freiwilliger Nutzungstausch (Nr. 0105230)"/>
    <hyperlink ref="A18" location="'0105260'!A1" display="Infrastrukturmaßnahmen im Rahmen der Bodenordnung (Nr. 0105260)"/>
    <hyperlink ref="A19" location="'0105290'!A1" display="Maßnahmen zur Erhaltung und Verbesserung des Natur-, Landschafts- und Bodenschutzes (Nr. 0105290)"/>
    <hyperlink ref="A27" location="'0117130'!A1" display="Viehbestände - Schweine (Nr. 0117130)"/>
    <hyperlink ref="A28" location="'0117260'!A1" display="Viehbestände - Schafe (Nr. 0117260)"/>
    <hyperlink ref="A26" location="' 0117090'!A1" display="Viehbestände - Rinder (Nr. 0117090)"/>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R139"/>
  <sheetViews>
    <sheetView showGridLines="0" zoomScale="85" zoomScaleNormal="85" workbookViewId="0">
      <pane ySplit="7" topLeftCell="A8" activePane="bottomLeft" state="frozen"/>
      <selection pane="bottomLeft"/>
    </sheetView>
  </sheetViews>
  <sheetFormatPr baseColWidth="10" defaultColWidth="12.42578125" defaultRowHeight="16.5" outlineLevelRow="1"/>
  <cols>
    <col min="1" max="1" width="19.28515625" style="53" customWidth="1"/>
    <col min="2" max="14" width="14.28515625" style="53" customWidth="1"/>
    <col min="15" max="16384" width="12.42578125" style="53"/>
  </cols>
  <sheetData>
    <row r="1" spans="1:14" ht="18">
      <c r="A1" s="2473" t="s">
        <v>2443</v>
      </c>
    </row>
    <row r="2" spans="1:14" ht="18">
      <c r="A2" s="2509" t="s">
        <v>2478</v>
      </c>
      <c r="B2" s="2474"/>
      <c r="C2" s="2475"/>
      <c r="D2" s="2475"/>
      <c r="E2" s="2475"/>
      <c r="F2" s="2475"/>
      <c r="G2" s="2475"/>
      <c r="H2" s="2475"/>
      <c r="I2" s="2475"/>
      <c r="J2" s="2475"/>
      <c r="K2" s="2475"/>
      <c r="L2" s="2475"/>
      <c r="M2" s="2475"/>
      <c r="N2" s="2474"/>
    </row>
    <row r="3" spans="1:14">
      <c r="A3" s="2474" t="s">
        <v>2444</v>
      </c>
      <c r="B3" s="2474"/>
      <c r="C3" s="2475"/>
      <c r="D3" s="2475"/>
      <c r="E3" s="2475"/>
      <c r="F3" s="2475"/>
      <c r="G3" s="2475"/>
      <c r="H3" s="2475"/>
      <c r="I3" s="2475"/>
      <c r="J3" s="2475"/>
      <c r="K3" s="2475"/>
      <c r="L3" s="2475"/>
      <c r="M3" s="2475"/>
      <c r="N3" s="2474"/>
    </row>
    <row r="4" spans="1:14">
      <c r="A4" s="2474" t="s">
        <v>2445</v>
      </c>
      <c r="B4" s="2474"/>
      <c r="C4" s="2476"/>
      <c r="D4" s="2475"/>
      <c r="E4" s="2475"/>
      <c r="F4" s="2475"/>
      <c r="G4" s="2475"/>
      <c r="H4" s="2475"/>
      <c r="I4" s="2475"/>
      <c r="J4" s="2475"/>
      <c r="K4" s="2475"/>
      <c r="L4" s="2475"/>
      <c r="M4" s="2475"/>
      <c r="N4" s="2474"/>
    </row>
    <row r="5" spans="1:14" ht="33">
      <c r="A5" s="2477" t="s">
        <v>1958</v>
      </c>
      <c r="B5" s="2478" t="s">
        <v>2446</v>
      </c>
      <c r="C5" s="2479" t="s">
        <v>2447</v>
      </c>
      <c r="D5" s="2480"/>
      <c r="E5" s="2480"/>
      <c r="F5" s="2480"/>
      <c r="G5" s="2479" t="s">
        <v>1956</v>
      </c>
      <c r="H5" s="2480"/>
      <c r="I5" s="2481"/>
      <c r="J5" s="2479" t="s">
        <v>2448</v>
      </c>
      <c r="K5" s="2480"/>
      <c r="L5" s="2480"/>
      <c r="M5" s="2480"/>
      <c r="N5" s="2482"/>
    </row>
    <row r="6" spans="1:14" ht="51">
      <c r="A6" s="2483"/>
      <c r="B6" s="2484"/>
      <c r="C6" s="2485" t="s">
        <v>1959</v>
      </c>
      <c r="D6" s="2486" t="s">
        <v>2449</v>
      </c>
      <c r="E6" s="2487"/>
      <c r="F6" s="2485" t="s">
        <v>2450</v>
      </c>
      <c r="G6" s="2488" t="s">
        <v>1961</v>
      </c>
      <c r="H6" s="2489" t="s">
        <v>2451</v>
      </c>
      <c r="I6" s="2490"/>
      <c r="J6" s="2488" t="s">
        <v>1961</v>
      </c>
      <c r="K6" s="2491" t="s">
        <v>2452</v>
      </c>
      <c r="L6" s="2490"/>
      <c r="M6" s="2488" t="s">
        <v>2453</v>
      </c>
      <c r="N6" s="2492" t="s">
        <v>2454</v>
      </c>
    </row>
    <row r="7" spans="1:14" ht="34.5">
      <c r="A7" s="2493"/>
      <c r="B7" s="2494"/>
      <c r="C7" s="2495"/>
      <c r="D7" s="2494" t="s">
        <v>1961</v>
      </c>
      <c r="E7" s="2494" t="s">
        <v>1962</v>
      </c>
      <c r="F7" s="2494"/>
      <c r="G7" s="2495"/>
      <c r="H7" s="2496" t="s">
        <v>2455</v>
      </c>
      <c r="I7" s="2497" t="s">
        <v>2456</v>
      </c>
      <c r="J7" s="2498"/>
      <c r="K7" s="2496" t="s">
        <v>2455</v>
      </c>
      <c r="L7" s="2497" t="s">
        <v>2456</v>
      </c>
      <c r="M7" s="2495"/>
      <c r="N7" s="2499"/>
    </row>
    <row r="8" spans="1:14" ht="3" customHeight="1">
      <c r="A8" s="2500" t="s">
        <v>1958</v>
      </c>
      <c r="B8" s="2500" t="s">
        <v>2457</v>
      </c>
      <c r="C8" s="2500" t="s">
        <v>2458</v>
      </c>
      <c r="D8" s="2500" t="s">
        <v>2459</v>
      </c>
      <c r="E8" s="2500" t="s">
        <v>2460</v>
      </c>
      <c r="F8" s="2500" t="s">
        <v>2461</v>
      </c>
      <c r="G8" s="2500" t="s">
        <v>2462</v>
      </c>
      <c r="H8" s="2500" t="s">
        <v>2463</v>
      </c>
      <c r="I8" s="2500" t="s">
        <v>2464</v>
      </c>
      <c r="J8" s="2500" t="s">
        <v>2465</v>
      </c>
      <c r="K8" s="2500" t="s">
        <v>2466</v>
      </c>
      <c r="L8" s="2500" t="s">
        <v>2467</v>
      </c>
      <c r="M8" s="2500" t="s">
        <v>2468</v>
      </c>
      <c r="N8" s="2500" t="s">
        <v>2469</v>
      </c>
    </row>
    <row r="9" spans="1:14">
      <c r="A9" s="2501" t="s">
        <v>186</v>
      </c>
      <c r="B9" s="2501"/>
      <c r="C9" s="2501"/>
      <c r="D9" s="2501"/>
      <c r="E9" s="2501"/>
      <c r="F9" s="2501"/>
      <c r="G9" s="2501"/>
      <c r="H9" s="2501"/>
      <c r="I9" s="2501"/>
      <c r="J9" s="2501"/>
      <c r="K9" s="2501"/>
      <c r="L9" s="2501"/>
      <c r="M9" s="2501"/>
      <c r="N9" s="2501"/>
    </row>
    <row r="10" spans="1:14" ht="17.25" hidden="1" outlineLevel="1">
      <c r="A10" s="1835" t="s">
        <v>2001</v>
      </c>
      <c r="B10" s="2419">
        <v>904583</v>
      </c>
      <c r="C10" s="2419">
        <v>176324</v>
      </c>
      <c r="D10" s="2419">
        <v>28005</v>
      </c>
      <c r="E10" s="2419">
        <v>53467</v>
      </c>
      <c r="F10" s="2419">
        <v>13228</v>
      </c>
      <c r="G10" s="2419">
        <v>64758</v>
      </c>
      <c r="H10" s="2419">
        <v>21376</v>
      </c>
      <c r="I10" s="2419">
        <v>133705</v>
      </c>
      <c r="J10" s="2419">
        <v>8054</v>
      </c>
      <c r="K10" s="2419">
        <v>3737</v>
      </c>
      <c r="L10" s="2419">
        <v>46278</v>
      </c>
      <c r="M10" s="2419">
        <v>314473</v>
      </c>
      <c r="N10" s="2419">
        <v>54406</v>
      </c>
    </row>
    <row r="11" spans="1:14" ht="17.25" hidden="1" outlineLevel="1">
      <c r="A11" s="1835" t="s">
        <v>2002</v>
      </c>
      <c r="B11" s="2419">
        <v>912467</v>
      </c>
      <c r="C11" s="2419">
        <v>172975</v>
      </c>
      <c r="D11" s="2419">
        <v>31038</v>
      </c>
      <c r="E11" s="2419">
        <v>57474</v>
      </c>
      <c r="F11" s="2419">
        <v>13800</v>
      </c>
      <c r="G11" s="2419">
        <v>64413</v>
      </c>
      <c r="H11" s="2419">
        <v>22257</v>
      </c>
      <c r="I11" s="2419">
        <v>132961</v>
      </c>
      <c r="J11" s="2419">
        <v>8764</v>
      </c>
      <c r="K11" s="2419">
        <v>4158</v>
      </c>
      <c r="L11" s="2419">
        <v>49234</v>
      </c>
      <c r="M11" s="2419">
        <v>314796</v>
      </c>
      <c r="N11" s="2419">
        <v>54397</v>
      </c>
    </row>
    <row r="12" spans="1:14" ht="17.25" hidden="1" outlineLevel="1">
      <c r="A12" s="1835" t="s">
        <v>2003</v>
      </c>
      <c r="B12" s="2419">
        <v>903858</v>
      </c>
      <c r="C12" s="2419">
        <v>171007</v>
      </c>
      <c r="D12" s="2419">
        <v>28160</v>
      </c>
      <c r="E12" s="2419">
        <v>53265</v>
      </c>
      <c r="F12" s="2419">
        <v>12225</v>
      </c>
      <c r="G12" s="2419">
        <v>65551</v>
      </c>
      <c r="H12" s="2419">
        <v>18945</v>
      </c>
      <c r="I12" s="2419">
        <v>135428</v>
      </c>
      <c r="J12" s="2419">
        <v>9676</v>
      </c>
      <c r="K12" s="2419">
        <v>3827</v>
      </c>
      <c r="L12" s="2419">
        <v>51354</v>
      </c>
      <c r="M12" s="2419">
        <v>310855</v>
      </c>
      <c r="N12" s="2419">
        <v>55790</v>
      </c>
    </row>
    <row r="13" spans="1:14" ht="17.25" hidden="1" outlineLevel="1">
      <c r="A13" s="1835" t="s">
        <v>2004</v>
      </c>
      <c r="B13" s="2419">
        <v>905656</v>
      </c>
      <c r="C13" s="2419">
        <v>170246</v>
      </c>
      <c r="D13" s="2419">
        <v>29571</v>
      </c>
      <c r="E13" s="2419">
        <v>55276</v>
      </c>
      <c r="F13" s="2419">
        <v>12983</v>
      </c>
      <c r="G13" s="2419">
        <v>63704</v>
      </c>
      <c r="H13" s="2419">
        <v>20625</v>
      </c>
      <c r="I13" s="2419">
        <v>134066</v>
      </c>
      <c r="J13" s="2419">
        <v>9921</v>
      </c>
      <c r="K13" s="2419">
        <v>4545</v>
      </c>
      <c r="L13" s="2419">
        <v>52446</v>
      </c>
      <c r="M13" s="2419">
        <v>309148</v>
      </c>
      <c r="N13" s="2419">
        <v>56108</v>
      </c>
    </row>
    <row r="14" spans="1:14" ht="17.25" collapsed="1">
      <c r="A14" s="1835" t="s">
        <v>2005</v>
      </c>
      <c r="B14" s="2419">
        <v>889772</v>
      </c>
      <c r="C14" s="2419">
        <v>170146</v>
      </c>
      <c r="D14" s="2419">
        <v>26179</v>
      </c>
      <c r="E14" s="2419">
        <v>52758</v>
      </c>
      <c r="F14" s="2419">
        <v>12910</v>
      </c>
      <c r="G14" s="2419">
        <v>62248</v>
      </c>
      <c r="H14" s="2419">
        <v>17767</v>
      </c>
      <c r="I14" s="2419">
        <v>132369</v>
      </c>
      <c r="J14" s="2419">
        <v>10216</v>
      </c>
      <c r="K14" s="2419">
        <v>4241</v>
      </c>
      <c r="L14" s="2419">
        <v>51400</v>
      </c>
      <c r="M14" s="2419">
        <v>305836</v>
      </c>
      <c r="N14" s="2419">
        <v>56612</v>
      </c>
    </row>
    <row r="15" spans="1:14" ht="17.25">
      <c r="A15" s="1835" t="s">
        <v>2006</v>
      </c>
      <c r="B15" s="2419">
        <v>884951</v>
      </c>
      <c r="C15" s="2419">
        <v>164178</v>
      </c>
      <c r="D15" s="2419">
        <v>29388</v>
      </c>
      <c r="E15" s="2419">
        <v>55495</v>
      </c>
      <c r="F15" s="2419">
        <v>13377</v>
      </c>
      <c r="G15" s="2419">
        <v>58148</v>
      </c>
      <c r="H15" s="2419">
        <v>20206</v>
      </c>
      <c r="I15" s="2419">
        <v>130576</v>
      </c>
      <c r="J15" s="2419">
        <v>10036</v>
      </c>
      <c r="K15" s="2419">
        <v>4899</v>
      </c>
      <c r="L15" s="2419">
        <v>51845</v>
      </c>
      <c r="M15" s="2419">
        <v>303691</v>
      </c>
      <c r="N15" s="2419">
        <v>56489</v>
      </c>
    </row>
    <row r="16" spans="1:14" ht="17.25">
      <c r="A16" s="2502" t="s">
        <v>2007</v>
      </c>
      <c r="B16" s="2424">
        <f>((B15-B14)/B14)*100</f>
        <v>-0.5418241976596252</v>
      </c>
      <c r="C16" s="2424">
        <f t="shared" ref="C16:N16" si="0">((C15-C14)/C14)*100</f>
        <v>-3.5075758466258393</v>
      </c>
      <c r="D16" s="2424">
        <f t="shared" si="0"/>
        <v>12.257916650750602</v>
      </c>
      <c r="E16" s="2424">
        <f t="shared" si="0"/>
        <v>5.1878388111755562</v>
      </c>
      <c r="F16" s="2424">
        <f t="shared" si="0"/>
        <v>3.6173508907823395</v>
      </c>
      <c r="G16" s="2424">
        <f t="shared" si="0"/>
        <v>-6.5865569978151903</v>
      </c>
      <c r="H16" s="2424">
        <f t="shared" si="0"/>
        <v>13.72769741655879</v>
      </c>
      <c r="I16" s="2424">
        <f t="shared" si="0"/>
        <v>-1.3545467594376326</v>
      </c>
      <c r="J16" s="2424">
        <f t="shared" si="0"/>
        <v>-1.7619420516836335</v>
      </c>
      <c r="K16" s="2424">
        <f t="shared" si="0"/>
        <v>15.515208677198775</v>
      </c>
      <c r="L16" s="2424">
        <f t="shared" si="0"/>
        <v>0.86575875486381326</v>
      </c>
      <c r="M16" s="2424">
        <f t="shared" si="0"/>
        <v>-0.70135628245203319</v>
      </c>
      <c r="N16" s="2424">
        <f t="shared" si="0"/>
        <v>-0.21726842365576202</v>
      </c>
    </row>
    <row r="17" spans="1:18">
      <c r="A17" s="2501" t="s">
        <v>187</v>
      </c>
      <c r="B17" s="2501"/>
      <c r="C17" s="2501"/>
      <c r="D17" s="2501"/>
      <c r="E17" s="2501"/>
      <c r="F17" s="2501"/>
      <c r="G17" s="2501"/>
      <c r="H17" s="2501"/>
      <c r="I17" s="2501"/>
      <c r="J17" s="2501"/>
      <c r="K17" s="2503"/>
      <c r="L17" s="2501"/>
      <c r="M17" s="2501"/>
      <c r="N17" s="2501"/>
    </row>
    <row r="18" spans="1:18" ht="17.25" hidden="1" outlineLevel="1">
      <c r="A18" s="1835" t="s">
        <v>2001</v>
      </c>
      <c r="B18" s="2419">
        <v>2865216</v>
      </c>
      <c r="C18" s="2419">
        <v>566133</v>
      </c>
      <c r="D18" s="2419">
        <v>98041</v>
      </c>
      <c r="E18" s="2419">
        <v>168596</v>
      </c>
      <c r="F18" s="2419">
        <v>44032</v>
      </c>
      <c r="G18" s="2419">
        <v>196706</v>
      </c>
      <c r="H18" s="2419">
        <v>79238</v>
      </c>
      <c r="I18" s="2419">
        <v>418156</v>
      </c>
      <c r="J18" s="2419">
        <v>16696</v>
      </c>
      <c r="K18" s="2419">
        <v>14590</v>
      </c>
      <c r="L18" s="2419">
        <v>156730</v>
      </c>
      <c r="M18" s="2419">
        <v>1082827</v>
      </c>
      <c r="N18" s="2419">
        <v>67503</v>
      </c>
    </row>
    <row r="19" spans="1:18" ht="17.25" hidden="1" outlineLevel="1">
      <c r="A19" s="1835" t="s">
        <v>2002</v>
      </c>
      <c r="B19" s="2419">
        <v>2867085</v>
      </c>
      <c r="C19" s="2419">
        <v>551845</v>
      </c>
      <c r="D19" s="2419">
        <v>100192</v>
      </c>
      <c r="E19" s="2419">
        <v>182664</v>
      </c>
      <c r="F19" s="2419">
        <v>45239</v>
      </c>
      <c r="G19" s="2419">
        <v>196084</v>
      </c>
      <c r="H19" s="2419">
        <v>77196</v>
      </c>
      <c r="I19" s="2419">
        <v>416438</v>
      </c>
      <c r="J19" s="2419">
        <v>17743</v>
      </c>
      <c r="K19" s="2419">
        <v>16085</v>
      </c>
      <c r="L19" s="2419">
        <v>162621</v>
      </c>
      <c r="M19" s="2419">
        <v>1078276</v>
      </c>
      <c r="N19" s="2419">
        <v>67941</v>
      </c>
      <c r="P19" s="2504"/>
      <c r="Q19" s="2504"/>
      <c r="R19" s="2504"/>
    </row>
    <row r="20" spans="1:18" ht="17.25" hidden="1" outlineLevel="1">
      <c r="A20" s="1835" t="s">
        <v>2003</v>
      </c>
      <c r="B20" s="2419">
        <v>2833433</v>
      </c>
      <c r="C20" s="2419">
        <v>547894</v>
      </c>
      <c r="D20" s="2419">
        <v>94229</v>
      </c>
      <c r="E20" s="2419">
        <v>164997</v>
      </c>
      <c r="F20" s="2419">
        <v>40231</v>
      </c>
      <c r="G20" s="2419">
        <v>196570</v>
      </c>
      <c r="H20" s="2419">
        <v>69933</v>
      </c>
      <c r="I20" s="2419">
        <v>419479</v>
      </c>
      <c r="J20" s="2419">
        <v>18855</v>
      </c>
      <c r="K20" s="2419">
        <v>14351</v>
      </c>
      <c r="L20" s="2419">
        <v>167961</v>
      </c>
      <c r="M20" s="2419">
        <v>1070895</v>
      </c>
      <c r="N20" s="2419">
        <v>68269</v>
      </c>
      <c r="P20" s="2504"/>
      <c r="Q20" s="2504"/>
      <c r="R20" s="2504"/>
    </row>
    <row r="21" spans="1:18" ht="17.25" hidden="1" outlineLevel="1">
      <c r="A21" s="1835" t="s">
        <v>2004</v>
      </c>
      <c r="B21" s="2419">
        <v>2804391</v>
      </c>
      <c r="C21" s="2419">
        <v>533775</v>
      </c>
      <c r="D21" s="2419">
        <v>94847</v>
      </c>
      <c r="E21" s="2419">
        <v>174592</v>
      </c>
      <c r="F21" s="2419">
        <v>42074</v>
      </c>
      <c r="G21" s="2419">
        <v>188780</v>
      </c>
      <c r="H21" s="2419">
        <v>71332</v>
      </c>
      <c r="I21" s="2419">
        <v>411446</v>
      </c>
      <c r="J21" s="2419">
        <v>19495</v>
      </c>
      <c r="K21" s="2419">
        <v>17258</v>
      </c>
      <c r="L21" s="2419">
        <v>167598</v>
      </c>
      <c r="M21" s="2419">
        <v>1056855</v>
      </c>
      <c r="N21" s="2419">
        <v>68413</v>
      </c>
    </row>
    <row r="22" spans="1:18" ht="17.25" collapsed="1">
      <c r="A22" s="1835" t="s">
        <v>2005</v>
      </c>
      <c r="B22" s="2419">
        <v>2755021</v>
      </c>
      <c r="C22" s="2419">
        <v>528918</v>
      </c>
      <c r="D22" s="2419">
        <v>89801</v>
      </c>
      <c r="E22" s="2419">
        <v>162991</v>
      </c>
      <c r="F22" s="2419">
        <v>41732</v>
      </c>
      <c r="G22" s="2419">
        <v>180929</v>
      </c>
      <c r="H22" s="2419">
        <v>65041</v>
      </c>
      <c r="I22" s="2419">
        <v>406456</v>
      </c>
      <c r="J22" s="2419">
        <v>19772</v>
      </c>
      <c r="K22" s="2419">
        <v>15896</v>
      </c>
      <c r="L22" s="2419">
        <v>165937</v>
      </c>
      <c r="M22" s="2419">
        <v>1050809</v>
      </c>
      <c r="N22" s="2419">
        <v>68471</v>
      </c>
    </row>
    <row r="23" spans="1:18" ht="17.25">
      <c r="A23" s="1835" t="s">
        <v>2006</v>
      </c>
      <c r="B23" s="2419">
        <v>2733203</v>
      </c>
      <c r="C23" s="2419">
        <v>521312</v>
      </c>
      <c r="D23" s="2419">
        <v>92645</v>
      </c>
      <c r="E23" s="2419">
        <v>171685</v>
      </c>
      <c r="F23" s="2419">
        <v>43550</v>
      </c>
      <c r="G23" s="2419">
        <v>174632</v>
      </c>
      <c r="H23" s="2419">
        <v>70294</v>
      </c>
      <c r="I23" s="2419">
        <v>396819</v>
      </c>
      <c r="J23" s="2419">
        <v>20226</v>
      </c>
      <c r="K23" s="2419">
        <v>18362</v>
      </c>
      <c r="L23" s="2419">
        <v>163143</v>
      </c>
      <c r="M23" s="2419">
        <v>1036086</v>
      </c>
      <c r="N23" s="2419">
        <v>67999</v>
      </c>
    </row>
    <row r="24" spans="1:18" ht="17.25">
      <c r="A24" s="2502" t="s">
        <v>2007</v>
      </c>
      <c r="B24" s="2424">
        <f>((B23-B22)/B22)*100</f>
        <v>-0.79193588724006092</v>
      </c>
      <c r="C24" s="2424">
        <f t="shared" ref="C24:N24" si="1">((C23-C22)/C22)*100</f>
        <v>-1.4380300916210074</v>
      </c>
      <c r="D24" s="2424">
        <f t="shared" si="1"/>
        <v>3.1670025946258953</v>
      </c>
      <c r="E24" s="2424">
        <f t="shared" si="1"/>
        <v>5.3340368486603555</v>
      </c>
      <c r="F24" s="2424">
        <f t="shared" si="1"/>
        <v>4.3563692130739007</v>
      </c>
      <c r="G24" s="2424">
        <f t="shared" si="1"/>
        <v>-3.4803707531683701</v>
      </c>
      <c r="H24" s="2424">
        <f t="shared" si="1"/>
        <v>8.0764440891130196</v>
      </c>
      <c r="I24" s="2424">
        <f t="shared" si="1"/>
        <v>-2.3709823449524672</v>
      </c>
      <c r="J24" s="2424">
        <f t="shared" si="1"/>
        <v>2.2961764110863849</v>
      </c>
      <c r="K24" s="2424">
        <f t="shared" si="1"/>
        <v>15.513336688475087</v>
      </c>
      <c r="L24" s="2424">
        <f t="shared" si="1"/>
        <v>-1.6837715518540168</v>
      </c>
      <c r="M24" s="2424">
        <f t="shared" si="1"/>
        <v>-1.4011109535605424</v>
      </c>
      <c r="N24" s="2424">
        <f t="shared" si="1"/>
        <v>-0.68934293350469544</v>
      </c>
    </row>
    <row r="25" spans="1:18">
      <c r="A25" s="2501" t="s">
        <v>2470</v>
      </c>
      <c r="B25" s="2501"/>
      <c r="C25" s="2501"/>
      <c r="D25" s="2501"/>
      <c r="E25" s="2501"/>
      <c r="F25" s="2501"/>
      <c r="G25" s="2501"/>
      <c r="H25" s="2501"/>
      <c r="I25" s="2501"/>
      <c r="J25" s="2501"/>
      <c r="K25" s="2503"/>
      <c r="L25" s="2501"/>
      <c r="M25" s="2501"/>
      <c r="N25" s="2501"/>
    </row>
    <row r="26" spans="1:18" ht="17.25" hidden="1" outlineLevel="1">
      <c r="A26" s="1835" t="s">
        <v>2001</v>
      </c>
      <c r="B26" s="2419">
        <v>725</v>
      </c>
      <c r="C26" s="2419">
        <v>76</v>
      </c>
      <c r="D26" s="2419">
        <v>9</v>
      </c>
      <c r="E26" s="2419">
        <v>21</v>
      </c>
      <c r="F26" s="2419">
        <v>6</v>
      </c>
      <c r="G26" s="2419">
        <v>30</v>
      </c>
      <c r="H26" s="2419">
        <v>8</v>
      </c>
      <c r="I26" s="2419">
        <v>53</v>
      </c>
      <c r="J26" s="2419">
        <v>79</v>
      </c>
      <c r="K26" s="2419">
        <v>5</v>
      </c>
      <c r="L26" s="2419">
        <v>44</v>
      </c>
      <c r="M26" s="2419">
        <v>115</v>
      </c>
      <c r="N26" s="2419">
        <v>285</v>
      </c>
    </row>
    <row r="27" spans="1:18" ht="17.25" hidden="1" outlineLevel="1">
      <c r="A27" s="1835" t="s">
        <v>2002</v>
      </c>
      <c r="B27" s="2419">
        <v>784</v>
      </c>
      <c r="C27" s="2419">
        <v>85</v>
      </c>
      <c r="D27" s="2419">
        <v>11</v>
      </c>
      <c r="E27" s="2419">
        <v>15</v>
      </c>
      <c r="F27" s="2419">
        <v>7</v>
      </c>
      <c r="G27" s="2419">
        <v>23</v>
      </c>
      <c r="H27" s="2419">
        <v>10</v>
      </c>
      <c r="I27" s="2419">
        <v>45</v>
      </c>
      <c r="J27" s="2419">
        <v>105</v>
      </c>
      <c r="K27" s="2419">
        <v>5</v>
      </c>
      <c r="L27" s="2419">
        <v>57</v>
      </c>
      <c r="M27" s="2419">
        <v>111</v>
      </c>
      <c r="N27" s="2419">
        <v>317</v>
      </c>
    </row>
    <row r="28" spans="1:18" ht="17.25" hidden="1" outlineLevel="1">
      <c r="A28" s="1835" t="s">
        <v>2003</v>
      </c>
      <c r="B28" s="2419">
        <v>741</v>
      </c>
      <c r="C28" s="2419">
        <v>0</v>
      </c>
      <c r="D28" s="2419">
        <v>0</v>
      </c>
      <c r="E28" s="2419">
        <v>24</v>
      </c>
      <c r="F28" s="2419">
        <v>7</v>
      </c>
      <c r="G28" s="2419">
        <v>13</v>
      </c>
      <c r="H28" s="2419">
        <v>6</v>
      </c>
      <c r="I28" s="2419">
        <v>36</v>
      </c>
      <c r="J28" s="2419">
        <v>95</v>
      </c>
      <c r="K28" s="2419">
        <v>3</v>
      </c>
      <c r="L28" s="2419">
        <v>41</v>
      </c>
      <c r="M28" s="2419">
        <v>106</v>
      </c>
      <c r="N28" s="2419">
        <v>315</v>
      </c>
    </row>
    <row r="29" spans="1:18" ht="17.25" hidden="1" outlineLevel="1">
      <c r="A29" s="1835" t="s">
        <v>2004</v>
      </c>
      <c r="B29" s="2419">
        <v>734</v>
      </c>
      <c r="C29" s="2419">
        <v>72</v>
      </c>
      <c r="D29" s="2419">
        <v>9</v>
      </c>
      <c r="E29" s="2419">
        <v>19</v>
      </c>
      <c r="F29" s="2419">
        <v>5</v>
      </c>
      <c r="G29" s="2419">
        <v>22</v>
      </c>
      <c r="H29" s="2419">
        <v>10</v>
      </c>
      <c r="I29" s="2419">
        <v>46</v>
      </c>
      <c r="J29" s="2419">
        <v>91</v>
      </c>
      <c r="K29" s="2419">
        <v>2</v>
      </c>
      <c r="L29" s="2419">
        <v>33</v>
      </c>
      <c r="M29" s="2419">
        <v>102</v>
      </c>
      <c r="N29" s="2419">
        <v>328</v>
      </c>
    </row>
    <row r="30" spans="1:18" ht="17.25" collapsed="1">
      <c r="A30" s="1835" t="s">
        <v>2005</v>
      </c>
      <c r="B30" s="2419">
        <v>722</v>
      </c>
      <c r="C30" s="2419">
        <v>91</v>
      </c>
      <c r="D30" s="2419">
        <v>7</v>
      </c>
      <c r="E30" s="2419">
        <v>12</v>
      </c>
      <c r="F30" s="2419">
        <v>6</v>
      </c>
      <c r="G30" s="2419">
        <v>25</v>
      </c>
      <c r="H30" s="2419">
        <v>9</v>
      </c>
      <c r="I30" s="2419">
        <v>57</v>
      </c>
      <c r="J30" s="2419">
        <v>73</v>
      </c>
      <c r="K30" s="2419">
        <v>2</v>
      </c>
      <c r="L30" s="2419">
        <v>32</v>
      </c>
      <c r="M30" s="2419">
        <v>97</v>
      </c>
      <c r="N30" s="2419">
        <v>317</v>
      </c>
    </row>
    <row r="31" spans="1:18" ht="17.25">
      <c r="A31" s="1835" t="s">
        <v>2006</v>
      </c>
      <c r="B31" s="2419">
        <v>848</v>
      </c>
      <c r="C31" s="2419">
        <v>124</v>
      </c>
      <c r="D31" s="2419">
        <v>10</v>
      </c>
      <c r="E31" s="2419">
        <v>28</v>
      </c>
      <c r="F31" s="2419">
        <v>8</v>
      </c>
      <c r="G31" s="2419">
        <v>33</v>
      </c>
      <c r="H31" s="2419">
        <v>11</v>
      </c>
      <c r="I31" s="2419">
        <v>48</v>
      </c>
      <c r="J31" s="2419">
        <v>95</v>
      </c>
      <c r="K31" s="2419">
        <v>4</v>
      </c>
      <c r="L31" s="2419">
        <v>38</v>
      </c>
      <c r="M31" s="2419">
        <v>104</v>
      </c>
      <c r="N31" s="2419">
        <v>353</v>
      </c>
    </row>
    <row r="32" spans="1:18" ht="17.25">
      <c r="A32" s="2502" t="s">
        <v>2007</v>
      </c>
      <c r="B32" s="2424">
        <f>((B31-B30)/B30)*100</f>
        <v>17.451523545706372</v>
      </c>
      <c r="C32" s="2424">
        <f t="shared" ref="C32:N32" si="2">((C31-C30)/C30)*100</f>
        <v>36.263736263736263</v>
      </c>
      <c r="D32" s="2424">
        <f t="shared" si="2"/>
        <v>42.857142857142854</v>
      </c>
      <c r="E32" s="2424">
        <f t="shared" si="2"/>
        <v>133.33333333333331</v>
      </c>
      <c r="F32" s="2424">
        <f t="shared" si="2"/>
        <v>33.333333333333329</v>
      </c>
      <c r="G32" s="2424">
        <f t="shared" si="2"/>
        <v>32</v>
      </c>
      <c r="H32" s="2424">
        <f t="shared" si="2"/>
        <v>22.222222222222221</v>
      </c>
      <c r="I32" s="2424">
        <f t="shared" si="2"/>
        <v>-15.789473684210526</v>
      </c>
      <c r="J32" s="2424">
        <f t="shared" si="2"/>
        <v>30.136986301369863</v>
      </c>
      <c r="K32" s="2424">
        <f t="shared" si="2"/>
        <v>100</v>
      </c>
      <c r="L32" s="2424">
        <f t="shared" si="2"/>
        <v>18.75</v>
      </c>
      <c r="M32" s="2424">
        <f t="shared" si="2"/>
        <v>7.216494845360824</v>
      </c>
      <c r="N32" s="2424">
        <f t="shared" si="2"/>
        <v>11.356466876971609</v>
      </c>
    </row>
    <row r="33" spans="1:14">
      <c r="A33" s="2501" t="s">
        <v>227</v>
      </c>
      <c r="B33" s="2501"/>
      <c r="C33" s="2501"/>
      <c r="D33" s="2501"/>
      <c r="E33" s="2501"/>
      <c r="F33" s="2501"/>
      <c r="G33" s="2501"/>
      <c r="H33" s="2501"/>
      <c r="I33" s="2501"/>
      <c r="J33" s="2501"/>
      <c r="K33" s="2503"/>
      <c r="L33" s="2501"/>
      <c r="M33" s="2501"/>
      <c r="N33" s="2501"/>
    </row>
    <row r="34" spans="1:14" ht="17.25" hidden="1" outlineLevel="1">
      <c r="A34" s="1835" t="s">
        <v>2001</v>
      </c>
      <c r="B34" s="2419">
        <v>455722</v>
      </c>
      <c r="C34" s="2419">
        <v>94502</v>
      </c>
      <c r="D34" s="2419">
        <v>9212</v>
      </c>
      <c r="E34" s="2419">
        <v>24986</v>
      </c>
      <c r="F34" s="2419">
        <v>6181</v>
      </c>
      <c r="G34" s="2419">
        <v>18977</v>
      </c>
      <c r="H34" s="2419">
        <v>6391</v>
      </c>
      <c r="I34" s="2419">
        <v>64403</v>
      </c>
      <c r="J34" s="2419">
        <v>5951</v>
      </c>
      <c r="K34" s="2419">
        <v>1231</v>
      </c>
      <c r="L34" s="2419">
        <v>16667</v>
      </c>
      <c r="M34" s="2419">
        <v>131182</v>
      </c>
      <c r="N34" s="2419">
        <v>82220</v>
      </c>
    </row>
    <row r="35" spans="1:14" ht="17.25" hidden="1" outlineLevel="1">
      <c r="A35" s="1835" t="s">
        <v>2002</v>
      </c>
      <c r="B35" s="2419">
        <v>448309</v>
      </c>
      <c r="C35" s="2419">
        <v>92877</v>
      </c>
      <c r="D35" s="2419">
        <v>9051</v>
      </c>
      <c r="E35" s="2419">
        <v>25162</v>
      </c>
      <c r="F35" s="2419">
        <v>6158</v>
      </c>
      <c r="G35" s="2419">
        <v>18639</v>
      </c>
      <c r="H35" s="2419">
        <v>7378</v>
      </c>
      <c r="I35" s="2419">
        <v>62072</v>
      </c>
      <c r="J35" s="2419">
        <v>5840</v>
      </c>
      <c r="K35" s="2419">
        <v>1108</v>
      </c>
      <c r="L35" s="2419">
        <v>16890</v>
      </c>
      <c r="M35" s="2419">
        <v>128947</v>
      </c>
      <c r="N35" s="2419">
        <v>80345</v>
      </c>
    </row>
    <row r="36" spans="1:14" ht="17.25" hidden="1" outlineLevel="1">
      <c r="A36" s="1835" t="s">
        <v>2003</v>
      </c>
      <c r="B36" s="2419">
        <v>446303</v>
      </c>
      <c r="C36" s="2419">
        <v>92167</v>
      </c>
      <c r="D36" s="2419">
        <v>9431</v>
      </c>
      <c r="E36" s="2419">
        <v>25693</v>
      </c>
      <c r="F36" s="2419">
        <v>5863</v>
      </c>
      <c r="G36" s="2419">
        <v>19899</v>
      </c>
      <c r="H36" s="2419">
        <v>5303</v>
      </c>
      <c r="I36" s="2419">
        <v>62042</v>
      </c>
      <c r="J36" s="2419">
        <v>6103</v>
      </c>
      <c r="K36" s="2419">
        <v>1147</v>
      </c>
      <c r="L36" s="2419">
        <v>17462</v>
      </c>
      <c r="M36" s="2419">
        <v>126696</v>
      </c>
      <c r="N36" s="2419">
        <v>80360</v>
      </c>
    </row>
    <row r="37" spans="1:14" ht="17.25" hidden="1" outlineLevel="1">
      <c r="A37" s="1835" t="s">
        <v>2004</v>
      </c>
      <c r="B37" s="2419">
        <v>436670</v>
      </c>
      <c r="C37" s="2419">
        <v>90768</v>
      </c>
      <c r="D37" s="2419">
        <v>8835</v>
      </c>
      <c r="E37" s="2419">
        <v>24553</v>
      </c>
      <c r="F37" s="2419">
        <v>6014</v>
      </c>
      <c r="G37" s="2419">
        <v>19247</v>
      </c>
      <c r="H37" s="2419">
        <v>6279</v>
      </c>
      <c r="I37" s="2419">
        <v>61561</v>
      </c>
      <c r="J37" s="2419">
        <v>5675</v>
      </c>
      <c r="K37" s="2419">
        <v>1072</v>
      </c>
      <c r="L37" s="2419">
        <v>16725</v>
      </c>
      <c r="M37" s="2419">
        <v>123621</v>
      </c>
      <c r="N37" s="2419">
        <v>78334</v>
      </c>
    </row>
    <row r="38" spans="1:14" ht="17.25" collapsed="1">
      <c r="A38" s="1835" t="s">
        <v>2005</v>
      </c>
      <c r="B38" s="2419">
        <v>432051</v>
      </c>
      <c r="C38" s="2419">
        <v>90133</v>
      </c>
      <c r="D38" s="2419">
        <v>8433</v>
      </c>
      <c r="E38" s="2419">
        <v>23940</v>
      </c>
      <c r="F38" s="2419">
        <v>6023</v>
      </c>
      <c r="G38" s="2419">
        <v>18884</v>
      </c>
      <c r="H38" s="2419">
        <v>4982</v>
      </c>
      <c r="I38" s="2419">
        <v>61965</v>
      </c>
      <c r="J38" s="2419">
        <v>5997</v>
      </c>
      <c r="K38" s="2419">
        <v>1131</v>
      </c>
      <c r="L38" s="2419">
        <v>16675</v>
      </c>
      <c r="M38" s="2419">
        <v>121667</v>
      </c>
      <c r="N38" s="2419">
        <v>78244</v>
      </c>
    </row>
    <row r="39" spans="1:14" ht="17.25">
      <c r="A39" s="1835" t="s">
        <v>2006</v>
      </c>
      <c r="B39" s="2419">
        <v>417496</v>
      </c>
      <c r="C39" s="2419">
        <v>86769</v>
      </c>
      <c r="D39" s="2419">
        <v>7782</v>
      </c>
      <c r="E39" s="2419">
        <v>23648</v>
      </c>
      <c r="F39" s="2419">
        <v>5902</v>
      </c>
      <c r="G39" s="2419">
        <v>16883</v>
      </c>
      <c r="H39" s="2419">
        <v>5801</v>
      </c>
      <c r="I39" s="2419">
        <v>58785</v>
      </c>
      <c r="J39" s="2419">
        <v>5976</v>
      </c>
      <c r="K39" s="2419">
        <v>1125</v>
      </c>
      <c r="L39" s="2419">
        <v>16717</v>
      </c>
      <c r="M39" s="2419">
        <v>118190</v>
      </c>
      <c r="N39" s="2419">
        <v>75820</v>
      </c>
    </row>
    <row r="40" spans="1:14" ht="17.25">
      <c r="A40" s="2502" t="s">
        <v>2007</v>
      </c>
      <c r="B40" s="2424">
        <f>((B39-B38)/B38)*100</f>
        <v>-3.3688152556063984</v>
      </c>
      <c r="C40" s="2424">
        <f t="shared" ref="C40:N40" si="3">((C39-C38)/C38)*100</f>
        <v>-3.7322623234553385</v>
      </c>
      <c r="D40" s="2424">
        <f t="shared" si="3"/>
        <v>-7.7196727143365358</v>
      </c>
      <c r="E40" s="2424">
        <f t="shared" si="3"/>
        <v>-1.2197159565580618</v>
      </c>
      <c r="F40" s="2424">
        <f t="shared" si="3"/>
        <v>-2.0089656317449776</v>
      </c>
      <c r="G40" s="2424">
        <f t="shared" si="3"/>
        <v>-10.596271976276213</v>
      </c>
      <c r="H40" s="2424">
        <f t="shared" si="3"/>
        <v>16.439181051786431</v>
      </c>
      <c r="I40" s="2424">
        <f t="shared" si="3"/>
        <v>-5.1319293149358503</v>
      </c>
      <c r="J40" s="2424">
        <f t="shared" si="3"/>
        <v>-0.35017508754377191</v>
      </c>
      <c r="K40" s="2424">
        <f t="shared" si="3"/>
        <v>-0.53050397877984079</v>
      </c>
      <c r="L40" s="2424">
        <f t="shared" si="3"/>
        <v>0.25187406296851578</v>
      </c>
      <c r="M40" s="2424">
        <f t="shared" si="3"/>
        <v>-2.8578003895879736</v>
      </c>
      <c r="N40" s="2424">
        <f t="shared" si="3"/>
        <v>-3.0980011246868768</v>
      </c>
    </row>
    <row r="41" spans="1:14">
      <c r="A41" s="2501" t="s">
        <v>2471</v>
      </c>
      <c r="B41" s="2501"/>
      <c r="C41" s="2501"/>
      <c r="D41" s="2501"/>
      <c r="E41" s="2501"/>
      <c r="F41" s="2501"/>
      <c r="G41" s="2501"/>
      <c r="H41" s="2501"/>
      <c r="I41" s="2501"/>
      <c r="J41" s="2501"/>
      <c r="K41" s="2503"/>
      <c r="L41" s="2501"/>
      <c r="M41" s="2501"/>
      <c r="N41" s="2501"/>
    </row>
    <row r="42" spans="1:14" ht="17.25" hidden="1" outlineLevel="1">
      <c r="A42" s="1835" t="s">
        <v>2001</v>
      </c>
      <c r="B42" s="2419">
        <v>8337</v>
      </c>
      <c r="C42" s="2419">
        <v>1485</v>
      </c>
      <c r="D42" s="2419">
        <v>49</v>
      </c>
      <c r="E42" s="2419">
        <v>550</v>
      </c>
      <c r="F42" s="2419">
        <v>70</v>
      </c>
      <c r="G42" s="2419">
        <v>204</v>
      </c>
      <c r="H42" s="2419">
        <v>129</v>
      </c>
      <c r="I42" s="2419">
        <v>1683</v>
      </c>
      <c r="J42" s="2419">
        <v>106</v>
      </c>
      <c r="K42" s="2419">
        <v>29</v>
      </c>
      <c r="L42" s="2419">
        <v>545</v>
      </c>
      <c r="M42" s="2419">
        <v>3074</v>
      </c>
      <c r="N42" s="2419">
        <v>483</v>
      </c>
    </row>
    <row r="43" spans="1:14" ht="17.25" hidden="1" outlineLevel="1">
      <c r="A43" s="1835" t="s">
        <v>2002</v>
      </c>
      <c r="B43" s="2419">
        <v>8274</v>
      </c>
      <c r="C43" s="2419">
        <v>1264</v>
      </c>
      <c r="D43" s="2419">
        <v>112</v>
      </c>
      <c r="E43" s="2419">
        <v>595</v>
      </c>
      <c r="F43" s="2419">
        <v>70</v>
      </c>
      <c r="G43" s="2419">
        <v>179</v>
      </c>
      <c r="H43" s="2419">
        <v>144</v>
      </c>
      <c r="I43" s="2419">
        <v>1581</v>
      </c>
      <c r="J43" s="2419">
        <v>137</v>
      </c>
      <c r="K43" s="2419">
        <v>35</v>
      </c>
      <c r="L43" s="2419">
        <v>600</v>
      </c>
      <c r="M43" s="2419">
        <v>3162</v>
      </c>
      <c r="N43" s="2419">
        <v>465</v>
      </c>
    </row>
    <row r="44" spans="1:14" ht="17.25" hidden="1" outlineLevel="1">
      <c r="A44" s="1835" t="s">
        <v>2003</v>
      </c>
      <c r="B44" s="2419">
        <v>8269</v>
      </c>
      <c r="C44" s="2419">
        <v>0</v>
      </c>
      <c r="D44" s="2419">
        <v>0</v>
      </c>
      <c r="E44" s="2419">
        <v>516</v>
      </c>
      <c r="F44" s="2419">
        <v>71</v>
      </c>
      <c r="G44" s="2419">
        <v>186</v>
      </c>
      <c r="H44" s="2419">
        <v>100</v>
      </c>
      <c r="I44" s="2419">
        <v>1483</v>
      </c>
      <c r="J44" s="2419">
        <v>127</v>
      </c>
      <c r="K44" s="2419">
        <v>31</v>
      </c>
      <c r="L44" s="2419">
        <v>611</v>
      </c>
      <c r="M44" s="2419">
        <v>3171</v>
      </c>
      <c r="N44" s="2419">
        <v>448</v>
      </c>
    </row>
    <row r="45" spans="1:14" ht="17.25" hidden="1" outlineLevel="1">
      <c r="A45" s="1835" t="s">
        <v>2004</v>
      </c>
      <c r="B45" s="2419">
        <v>8065</v>
      </c>
      <c r="C45" s="2419">
        <v>1305</v>
      </c>
      <c r="D45" s="2419">
        <v>92</v>
      </c>
      <c r="E45" s="2419">
        <v>587</v>
      </c>
      <c r="F45" s="2419">
        <v>69</v>
      </c>
      <c r="G45" s="2419">
        <v>166</v>
      </c>
      <c r="H45" s="2419">
        <v>114</v>
      </c>
      <c r="I45" s="2419">
        <v>1458</v>
      </c>
      <c r="J45" s="2419">
        <v>119</v>
      </c>
      <c r="K45" s="2419">
        <v>40</v>
      </c>
      <c r="L45" s="2419">
        <v>679</v>
      </c>
      <c r="M45" s="2419">
        <v>3023</v>
      </c>
      <c r="N45" s="2419">
        <v>482</v>
      </c>
    </row>
    <row r="46" spans="1:14" ht="17.25" collapsed="1">
      <c r="A46" s="1835" t="s">
        <v>2005</v>
      </c>
      <c r="B46" s="2419">
        <v>7853</v>
      </c>
      <c r="C46" s="2419">
        <v>1416</v>
      </c>
      <c r="D46" s="2419">
        <v>32</v>
      </c>
      <c r="E46" s="2419">
        <v>451</v>
      </c>
      <c r="F46" s="2419">
        <v>64</v>
      </c>
      <c r="G46" s="2419">
        <v>165</v>
      </c>
      <c r="H46" s="2419">
        <v>95</v>
      </c>
      <c r="I46" s="2419">
        <v>1453</v>
      </c>
      <c r="J46" s="2419">
        <v>150</v>
      </c>
      <c r="K46" s="2419">
        <v>32</v>
      </c>
      <c r="L46" s="2419">
        <v>587</v>
      </c>
      <c r="M46" s="2419">
        <v>2991</v>
      </c>
      <c r="N46" s="2419">
        <v>481</v>
      </c>
    </row>
    <row r="47" spans="1:14" ht="17.25">
      <c r="A47" s="1835" t="s">
        <v>2006</v>
      </c>
      <c r="B47" s="2419">
        <v>7719</v>
      </c>
      <c r="C47" s="2419">
        <v>1148</v>
      </c>
      <c r="D47" s="2419">
        <v>63</v>
      </c>
      <c r="E47" s="2419">
        <v>626</v>
      </c>
      <c r="F47" s="2419">
        <v>64</v>
      </c>
      <c r="G47" s="2419">
        <v>148</v>
      </c>
      <c r="H47" s="2419">
        <v>118</v>
      </c>
      <c r="I47" s="2419">
        <v>1447</v>
      </c>
      <c r="J47" s="2419">
        <v>137</v>
      </c>
      <c r="K47" s="2419">
        <v>31</v>
      </c>
      <c r="L47" s="2419">
        <v>591</v>
      </c>
      <c r="M47" s="2419">
        <v>2911</v>
      </c>
      <c r="N47" s="2419">
        <v>499</v>
      </c>
    </row>
    <row r="48" spans="1:14" ht="17.25">
      <c r="A48" s="2502" t="s">
        <v>2007</v>
      </c>
      <c r="B48" s="2424">
        <f>((B47-B46)/B46)*100</f>
        <v>-1.7063542595186554</v>
      </c>
      <c r="C48" s="2424">
        <f t="shared" ref="C48:N48" si="4">((C47-C46)/C46)*100</f>
        <v>-18.926553672316384</v>
      </c>
      <c r="D48" s="2424">
        <f t="shared" si="4"/>
        <v>96.875</v>
      </c>
      <c r="E48" s="2424">
        <f t="shared" si="4"/>
        <v>38.802660753880261</v>
      </c>
      <c r="F48" s="2424">
        <f t="shared" si="4"/>
        <v>0</v>
      </c>
      <c r="G48" s="2424">
        <f t="shared" si="4"/>
        <v>-10.303030303030303</v>
      </c>
      <c r="H48" s="2424">
        <f t="shared" si="4"/>
        <v>24.210526315789473</v>
      </c>
      <c r="I48" s="2424">
        <f t="shared" si="4"/>
        <v>-0.41293874741913283</v>
      </c>
      <c r="J48" s="2424">
        <f t="shared" si="4"/>
        <v>-8.6666666666666679</v>
      </c>
      <c r="K48" s="2424">
        <f t="shared" si="4"/>
        <v>-3.125</v>
      </c>
      <c r="L48" s="2424">
        <f t="shared" si="4"/>
        <v>0.68143100511073251</v>
      </c>
      <c r="M48" s="2424">
        <f t="shared" si="4"/>
        <v>-2.6746907388833168</v>
      </c>
      <c r="N48" s="2424">
        <f t="shared" si="4"/>
        <v>3.7422037422037424</v>
      </c>
    </row>
    <row r="49" spans="1:14">
      <c r="A49" s="2501" t="s">
        <v>2472</v>
      </c>
      <c r="B49" s="2501"/>
      <c r="C49" s="2501"/>
      <c r="D49" s="2501"/>
      <c r="E49" s="2501"/>
      <c r="F49" s="2501"/>
      <c r="G49" s="2501"/>
      <c r="H49" s="2501"/>
      <c r="I49" s="2501"/>
      <c r="J49" s="2501"/>
      <c r="K49" s="2503"/>
      <c r="L49" s="2501"/>
      <c r="M49" s="2501"/>
      <c r="N49" s="2501"/>
    </row>
    <row r="50" spans="1:14" ht="17.25" hidden="1" outlineLevel="1">
      <c r="A50" s="1835" t="s">
        <v>2001</v>
      </c>
      <c r="B50" s="2419">
        <v>5755</v>
      </c>
      <c r="C50" s="2419">
        <v>1023</v>
      </c>
      <c r="D50" s="2419">
        <v>253</v>
      </c>
      <c r="E50" s="2419">
        <v>301</v>
      </c>
      <c r="F50" s="2419">
        <v>88</v>
      </c>
      <c r="G50" s="2419">
        <v>635</v>
      </c>
      <c r="H50" s="2419">
        <v>120</v>
      </c>
      <c r="I50" s="2419">
        <v>841</v>
      </c>
      <c r="J50" s="2419">
        <v>136</v>
      </c>
      <c r="K50" s="2419">
        <v>24</v>
      </c>
      <c r="L50" s="2419">
        <v>325</v>
      </c>
      <c r="M50" s="2419">
        <v>1120</v>
      </c>
      <c r="N50" s="2419">
        <v>977</v>
      </c>
    </row>
    <row r="51" spans="1:14" ht="17.25" hidden="1" outlineLevel="1">
      <c r="A51" s="1835" t="s">
        <v>2002</v>
      </c>
      <c r="B51" s="2419">
        <v>5861</v>
      </c>
      <c r="C51" s="2419">
        <v>1071</v>
      </c>
      <c r="D51" s="2419">
        <v>230</v>
      </c>
      <c r="E51" s="2419">
        <v>369</v>
      </c>
      <c r="F51" s="2419">
        <v>98</v>
      </c>
      <c r="G51" s="2419">
        <v>597</v>
      </c>
      <c r="H51" s="2419">
        <v>148</v>
      </c>
      <c r="I51" s="2419">
        <v>786</v>
      </c>
      <c r="J51" s="2419">
        <v>141</v>
      </c>
      <c r="K51" s="2419">
        <v>23</v>
      </c>
      <c r="L51" s="2419">
        <v>326</v>
      </c>
      <c r="M51" s="2419">
        <v>1184</v>
      </c>
      <c r="N51" s="2419">
        <v>986</v>
      </c>
    </row>
    <row r="52" spans="1:14" ht="17.25" hidden="1" outlineLevel="1">
      <c r="A52" s="1835" t="s">
        <v>2003</v>
      </c>
      <c r="B52" s="2419">
        <v>5793</v>
      </c>
      <c r="C52" s="2419">
        <v>1054</v>
      </c>
      <c r="D52" s="2419">
        <v>286</v>
      </c>
      <c r="E52" s="2419">
        <v>263</v>
      </c>
      <c r="F52" s="2419">
        <v>89</v>
      </c>
      <c r="G52" s="2419">
        <v>662</v>
      </c>
      <c r="H52" s="2419">
        <v>100</v>
      </c>
      <c r="I52" s="2419">
        <v>738</v>
      </c>
      <c r="J52" s="2419">
        <v>148</v>
      </c>
      <c r="K52" s="2419">
        <v>23</v>
      </c>
      <c r="L52" s="2419">
        <v>322</v>
      </c>
      <c r="M52" s="2419">
        <v>1173</v>
      </c>
      <c r="N52" s="2419">
        <v>1024</v>
      </c>
    </row>
    <row r="53" spans="1:14" ht="17.25" hidden="1" outlineLevel="1">
      <c r="A53" s="1835" t="s">
        <v>2004</v>
      </c>
      <c r="B53" s="2419">
        <v>5624</v>
      </c>
      <c r="C53" s="2419">
        <v>1081</v>
      </c>
      <c r="D53" s="2419">
        <v>185</v>
      </c>
      <c r="E53" s="2419">
        <v>251</v>
      </c>
      <c r="F53" s="2419">
        <v>92</v>
      </c>
      <c r="G53" s="2419">
        <v>677</v>
      </c>
      <c r="H53" s="2419">
        <v>122</v>
      </c>
      <c r="I53" s="2419">
        <v>671</v>
      </c>
      <c r="J53" s="2419">
        <v>162</v>
      </c>
      <c r="K53" s="2419">
        <v>26</v>
      </c>
      <c r="L53" s="2419">
        <v>337</v>
      </c>
      <c r="M53" s="2419">
        <v>1029</v>
      </c>
      <c r="N53" s="2419">
        <v>1083</v>
      </c>
    </row>
    <row r="54" spans="1:14" ht="17.25" collapsed="1">
      <c r="A54" s="1835" t="s">
        <v>2005</v>
      </c>
      <c r="B54" s="2419">
        <v>5484</v>
      </c>
      <c r="C54" s="2419">
        <v>987</v>
      </c>
      <c r="D54" s="2419">
        <v>255</v>
      </c>
      <c r="E54" s="2419">
        <v>238</v>
      </c>
      <c r="F54" s="2419">
        <v>92</v>
      </c>
      <c r="G54" s="2419">
        <v>616</v>
      </c>
      <c r="H54" s="2419">
        <v>92</v>
      </c>
      <c r="I54" s="2419">
        <v>722</v>
      </c>
      <c r="J54" s="2419">
        <v>162</v>
      </c>
      <c r="K54" s="2419">
        <v>26</v>
      </c>
      <c r="L54" s="2419">
        <v>324</v>
      </c>
      <c r="M54" s="2419">
        <v>952</v>
      </c>
      <c r="N54" s="2419">
        <v>1110</v>
      </c>
    </row>
    <row r="55" spans="1:14" ht="17.25">
      <c r="A55" s="1835" t="s">
        <v>2006</v>
      </c>
      <c r="B55" s="2419">
        <v>5440</v>
      </c>
      <c r="C55" s="2419">
        <v>900</v>
      </c>
      <c r="D55" s="2419">
        <v>264</v>
      </c>
      <c r="E55" s="2419">
        <v>305</v>
      </c>
      <c r="F55" s="2419">
        <v>91</v>
      </c>
      <c r="G55" s="2419">
        <v>636</v>
      </c>
      <c r="H55" s="2419">
        <v>112</v>
      </c>
      <c r="I55" s="2419">
        <v>695</v>
      </c>
      <c r="J55" s="2419">
        <v>158</v>
      </c>
      <c r="K55" s="2419">
        <v>27</v>
      </c>
      <c r="L55" s="2419">
        <v>312</v>
      </c>
      <c r="M55" s="2419">
        <v>948</v>
      </c>
      <c r="N55" s="2419">
        <v>1083</v>
      </c>
    </row>
    <row r="56" spans="1:14" ht="17.25">
      <c r="A56" s="2502" t="s">
        <v>2007</v>
      </c>
      <c r="B56" s="2424">
        <f>((B55-B54)/B54)*100</f>
        <v>-0.80233406272793595</v>
      </c>
      <c r="C56" s="2424">
        <f t="shared" ref="C56:N56" si="5">((C55-C54)/C54)*100</f>
        <v>-8.8145896656534948</v>
      </c>
      <c r="D56" s="2424">
        <f t="shared" si="5"/>
        <v>3.5294117647058822</v>
      </c>
      <c r="E56" s="2424">
        <f t="shared" si="5"/>
        <v>28.15126050420168</v>
      </c>
      <c r="F56" s="2424">
        <f t="shared" si="5"/>
        <v>-1.0869565217391304</v>
      </c>
      <c r="G56" s="2424">
        <f t="shared" si="5"/>
        <v>3.2467532467532463</v>
      </c>
      <c r="H56" s="2424">
        <f t="shared" si="5"/>
        <v>21.739130434782609</v>
      </c>
      <c r="I56" s="2424">
        <f t="shared" si="5"/>
        <v>-3.7396121883656508</v>
      </c>
      <c r="J56" s="2424">
        <f t="shared" si="5"/>
        <v>-2.4691358024691357</v>
      </c>
      <c r="K56" s="2424">
        <f t="shared" si="5"/>
        <v>3.8461538461538463</v>
      </c>
      <c r="L56" s="2424">
        <f t="shared" si="5"/>
        <v>-3.7037037037037033</v>
      </c>
      <c r="M56" s="2424">
        <f t="shared" si="5"/>
        <v>-0.42016806722689076</v>
      </c>
      <c r="N56" s="2424">
        <f t="shared" si="5"/>
        <v>-2.4324324324324325</v>
      </c>
    </row>
    <row r="57" spans="1:14">
      <c r="A57" s="2501" t="s">
        <v>2473</v>
      </c>
      <c r="B57" s="2501"/>
      <c r="C57" s="2501"/>
      <c r="D57" s="2501"/>
      <c r="E57" s="2501"/>
      <c r="F57" s="2501"/>
      <c r="G57" s="2501"/>
      <c r="H57" s="2501"/>
      <c r="I57" s="2501"/>
      <c r="J57" s="2501"/>
      <c r="K57" s="2503"/>
      <c r="L57" s="2501"/>
      <c r="M57" s="2501"/>
      <c r="N57" s="2501"/>
    </row>
    <row r="58" spans="1:14" ht="17.25" hidden="1" outlineLevel="1">
      <c r="A58" s="1835" t="s">
        <v>2001</v>
      </c>
      <c r="B58" s="2419">
        <v>394939</v>
      </c>
      <c r="C58" s="2419">
        <v>75761</v>
      </c>
      <c r="D58" s="2419">
        <v>10323</v>
      </c>
      <c r="E58" s="2419">
        <v>21284</v>
      </c>
      <c r="F58" s="2419">
        <v>5497</v>
      </c>
      <c r="G58" s="2419">
        <v>27147</v>
      </c>
      <c r="H58" s="2419">
        <v>6692</v>
      </c>
      <c r="I58" s="2419">
        <v>57291</v>
      </c>
      <c r="J58" s="2419">
        <v>6290</v>
      </c>
      <c r="K58" s="2419">
        <v>1480</v>
      </c>
      <c r="L58" s="2419">
        <v>22112</v>
      </c>
      <c r="M58" s="2419">
        <v>124436</v>
      </c>
      <c r="N58" s="2419">
        <v>42123</v>
      </c>
    </row>
    <row r="59" spans="1:14" ht="17.25" hidden="1" outlineLevel="1">
      <c r="A59" s="1835" t="s">
        <v>2002</v>
      </c>
      <c r="B59" s="2419">
        <v>391587</v>
      </c>
      <c r="C59" s="2419">
        <v>71358</v>
      </c>
      <c r="D59" s="2419">
        <v>11961</v>
      </c>
      <c r="E59" s="2419">
        <v>23549</v>
      </c>
      <c r="F59" s="2419">
        <v>5601</v>
      </c>
      <c r="G59" s="2419">
        <v>26086</v>
      </c>
      <c r="H59" s="2419">
        <v>7556</v>
      </c>
      <c r="I59" s="2419">
        <v>55716</v>
      </c>
      <c r="J59" s="2419">
        <v>6476</v>
      </c>
      <c r="K59" s="2419">
        <v>1512</v>
      </c>
      <c r="L59" s="2419">
        <v>22970</v>
      </c>
      <c r="M59" s="2419">
        <v>122606</v>
      </c>
      <c r="N59" s="2419">
        <v>41797</v>
      </c>
    </row>
    <row r="60" spans="1:14" ht="17.25" hidden="1" outlineLevel="1">
      <c r="A60" s="1835" t="s">
        <v>2003</v>
      </c>
      <c r="B60" s="2419">
        <v>392436</v>
      </c>
      <c r="C60" s="2419">
        <v>75670</v>
      </c>
      <c r="D60" s="2419">
        <v>10055</v>
      </c>
      <c r="E60" s="2419">
        <v>21590</v>
      </c>
      <c r="F60" s="2419">
        <v>5233</v>
      </c>
      <c r="G60" s="2419">
        <v>26628</v>
      </c>
      <c r="H60" s="2419">
        <v>5742</v>
      </c>
      <c r="I60" s="2419">
        <v>56363</v>
      </c>
      <c r="J60" s="2419">
        <v>6732</v>
      </c>
      <c r="K60" s="2419">
        <v>1412</v>
      </c>
      <c r="L60" s="2419">
        <v>23439</v>
      </c>
      <c r="M60" s="2419">
        <v>122023</v>
      </c>
      <c r="N60" s="2419">
        <v>42782</v>
      </c>
    </row>
    <row r="61" spans="1:14" ht="17.25" hidden="1" outlineLevel="1">
      <c r="A61" s="1835" t="s">
        <v>2004</v>
      </c>
      <c r="B61" s="2419">
        <v>389680</v>
      </c>
      <c r="C61" s="2419">
        <v>71495</v>
      </c>
      <c r="D61" s="2419">
        <v>12198</v>
      </c>
      <c r="E61" s="2419">
        <v>23209</v>
      </c>
      <c r="F61" s="2419">
        <v>5568</v>
      </c>
      <c r="G61" s="2419">
        <v>25782</v>
      </c>
      <c r="H61" s="2419">
        <v>6816</v>
      </c>
      <c r="I61" s="2419">
        <v>55252</v>
      </c>
      <c r="J61" s="2419">
        <v>6992</v>
      </c>
      <c r="K61" s="2419">
        <v>1553</v>
      </c>
      <c r="L61" s="2419">
        <v>23842</v>
      </c>
      <c r="M61" s="2419">
        <v>119579</v>
      </c>
      <c r="N61" s="2419">
        <v>42962</v>
      </c>
    </row>
    <row r="62" spans="1:14" ht="17.25" collapsed="1">
      <c r="A62" s="1835" t="s">
        <v>2005</v>
      </c>
      <c r="B62" s="2419">
        <v>384394</v>
      </c>
      <c r="C62" s="2419">
        <v>74069</v>
      </c>
      <c r="D62" s="2419">
        <v>9967</v>
      </c>
      <c r="E62" s="2419">
        <v>20663</v>
      </c>
      <c r="F62" s="2419">
        <v>5537</v>
      </c>
      <c r="G62" s="2419">
        <v>26129</v>
      </c>
      <c r="H62" s="2419">
        <v>5442</v>
      </c>
      <c r="I62" s="2419">
        <v>55810</v>
      </c>
      <c r="J62" s="2419">
        <v>6975</v>
      </c>
      <c r="K62" s="2419">
        <v>1496</v>
      </c>
      <c r="L62" s="2419">
        <v>22708</v>
      </c>
      <c r="M62" s="2419">
        <v>117760</v>
      </c>
      <c r="N62" s="2419">
        <v>43375</v>
      </c>
    </row>
    <row r="63" spans="1:14" ht="17.25">
      <c r="A63" s="1835" t="s">
        <v>2006</v>
      </c>
      <c r="B63" s="2419">
        <v>377170</v>
      </c>
      <c r="C63" s="2419">
        <v>68370</v>
      </c>
      <c r="D63" s="2419">
        <v>11461</v>
      </c>
      <c r="E63" s="2419">
        <v>22351</v>
      </c>
      <c r="F63" s="2419">
        <v>5595</v>
      </c>
      <c r="G63" s="2419">
        <v>24624</v>
      </c>
      <c r="H63" s="2419">
        <v>6647</v>
      </c>
      <c r="I63" s="2419">
        <v>54139</v>
      </c>
      <c r="J63" s="2419">
        <v>7008</v>
      </c>
      <c r="K63" s="2419">
        <v>1661</v>
      </c>
      <c r="L63" s="2419">
        <v>23566</v>
      </c>
      <c r="M63" s="2419">
        <v>114050</v>
      </c>
      <c r="N63" s="2419">
        <v>43293</v>
      </c>
    </row>
    <row r="64" spans="1:14" ht="17.25">
      <c r="A64" s="2502" t="s">
        <v>2007</v>
      </c>
      <c r="B64" s="2424">
        <f>((B63-B62)/B62)*100</f>
        <v>-1.879321737592158</v>
      </c>
      <c r="C64" s="2424">
        <f t="shared" ref="C64:N64" si="6">((C63-C62)/C62)*100</f>
        <v>-7.6941770511280021</v>
      </c>
      <c r="D64" s="2424">
        <f t="shared" si="6"/>
        <v>14.989465235276411</v>
      </c>
      <c r="E64" s="2424">
        <f t="shared" si="6"/>
        <v>8.1691913081353142</v>
      </c>
      <c r="F64" s="2424">
        <f t="shared" si="6"/>
        <v>1.0474986454758894</v>
      </c>
      <c r="G64" s="2424">
        <f t="shared" si="6"/>
        <v>-5.7598836541773508</v>
      </c>
      <c r="H64" s="2424">
        <f t="shared" si="6"/>
        <v>22.142594634325615</v>
      </c>
      <c r="I64" s="2424">
        <f t="shared" si="6"/>
        <v>-2.9940870811682494</v>
      </c>
      <c r="J64" s="2424">
        <f t="shared" si="6"/>
        <v>0.4731182795698925</v>
      </c>
      <c r="K64" s="2424">
        <f t="shared" si="6"/>
        <v>11.029411764705882</v>
      </c>
      <c r="L64" s="2424">
        <f t="shared" si="6"/>
        <v>3.7784040866654927</v>
      </c>
      <c r="M64" s="2424">
        <f t="shared" si="6"/>
        <v>-3.1504755434782608</v>
      </c>
      <c r="N64" s="2424">
        <f t="shared" si="6"/>
        <v>-0.18904899135446684</v>
      </c>
    </row>
    <row r="65" spans="1:14">
      <c r="A65" s="2501" t="s">
        <v>189</v>
      </c>
      <c r="B65" s="2501"/>
      <c r="C65" s="2501"/>
      <c r="D65" s="2501"/>
      <c r="E65" s="2501"/>
      <c r="F65" s="2501"/>
      <c r="G65" s="2501"/>
      <c r="H65" s="2501"/>
      <c r="I65" s="2501"/>
      <c r="J65" s="2501"/>
      <c r="K65" s="2503"/>
      <c r="L65" s="2501"/>
      <c r="M65" s="2501"/>
      <c r="N65" s="2501"/>
    </row>
    <row r="66" spans="1:14" ht="17.25" hidden="1" outlineLevel="1">
      <c r="A66" s="1835" t="s">
        <v>2001</v>
      </c>
      <c r="B66" s="2419">
        <v>461102</v>
      </c>
      <c r="C66" s="2419">
        <v>91521</v>
      </c>
      <c r="D66" s="2419">
        <v>12826</v>
      </c>
      <c r="E66" s="2419">
        <v>26780</v>
      </c>
      <c r="F66" s="2419">
        <v>6611</v>
      </c>
      <c r="G66" s="2419">
        <v>22645</v>
      </c>
      <c r="H66" s="2419">
        <v>6249</v>
      </c>
      <c r="I66" s="2419">
        <v>70067</v>
      </c>
      <c r="J66" s="2419">
        <v>4676</v>
      </c>
      <c r="K66" s="2419">
        <v>1100</v>
      </c>
      <c r="L66" s="2419">
        <v>16146</v>
      </c>
      <c r="M66" s="2419">
        <v>152361</v>
      </c>
      <c r="N66" s="2419">
        <v>56731</v>
      </c>
    </row>
    <row r="67" spans="1:14" ht="17.25" hidden="1" outlineLevel="1">
      <c r="A67" s="1835" t="s">
        <v>2002</v>
      </c>
      <c r="B67" s="2419">
        <v>458837</v>
      </c>
      <c r="C67" s="2419">
        <v>93181</v>
      </c>
      <c r="D67" s="2419">
        <v>10288</v>
      </c>
      <c r="E67" s="2419">
        <v>26697</v>
      </c>
      <c r="F67" s="2419">
        <v>6457</v>
      </c>
      <c r="G67" s="2419">
        <v>24337</v>
      </c>
      <c r="H67" s="2419">
        <v>6853</v>
      </c>
      <c r="I67" s="2419">
        <v>67631</v>
      </c>
      <c r="J67" s="2419">
        <v>4672</v>
      </c>
      <c r="K67" s="2419">
        <v>1062</v>
      </c>
      <c r="L67" s="2419">
        <v>16878</v>
      </c>
      <c r="M67" s="2419">
        <v>151354</v>
      </c>
      <c r="N67" s="2419">
        <v>55884</v>
      </c>
    </row>
    <row r="68" spans="1:14" ht="17.25" hidden="1" outlineLevel="1">
      <c r="A68" s="1835" t="s">
        <v>2003</v>
      </c>
      <c r="B68" s="2419">
        <v>461394</v>
      </c>
      <c r="C68" s="2419">
        <v>92414</v>
      </c>
      <c r="D68" s="2419">
        <v>12130</v>
      </c>
      <c r="E68" s="2419">
        <v>28107</v>
      </c>
      <c r="F68" s="2419">
        <v>6270</v>
      </c>
      <c r="G68" s="2419">
        <v>22821</v>
      </c>
      <c r="H68" s="2419">
        <v>5505</v>
      </c>
      <c r="I68" s="2419">
        <v>68735</v>
      </c>
      <c r="J68" s="2419">
        <v>4968</v>
      </c>
      <c r="K68" s="2419">
        <v>1092</v>
      </c>
      <c r="L68" s="2419">
        <v>17758</v>
      </c>
      <c r="M68" s="2419">
        <v>150649</v>
      </c>
      <c r="N68" s="2419">
        <v>57215</v>
      </c>
    </row>
    <row r="69" spans="1:14" ht="17.25" hidden="1" outlineLevel="1">
      <c r="A69" s="1835" t="s">
        <v>2004</v>
      </c>
      <c r="B69" s="2419">
        <v>456690</v>
      </c>
      <c r="C69" s="2419">
        <v>92265</v>
      </c>
      <c r="D69" s="2419">
        <v>10246</v>
      </c>
      <c r="E69" s="2419">
        <v>26097</v>
      </c>
      <c r="F69" s="2419">
        <v>6305</v>
      </c>
      <c r="G69" s="2419">
        <v>23769</v>
      </c>
      <c r="H69" s="2419">
        <v>6509</v>
      </c>
      <c r="I69" s="2419">
        <v>68142</v>
      </c>
      <c r="J69" s="2419">
        <v>4841</v>
      </c>
      <c r="K69" s="2419">
        <v>1102</v>
      </c>
      <c r="L69" s="2419">
        <v>17887</v>
      </c>
      <c r="M69" s="2419">
        <v>149230</v>
      </c>
      <c r="N69" s="2419">
        <v>56602</v>
      </c>
    </row>
    <row r="70" spans="1:14" ht="17.25" collapsed="1">
      <c r="A70" s="1835" t="s">
        <v>2005</v>
      </c>
      <c r="B70" s="2419">
        <v>448388</v>
      </c>
      <c r="C70" s="2419">
        <v>91575</v>
      </c>
      <c r="D70" s="2419">
        <v>11980</v>
      </c>
      <c r="E70" s="2419">
        <v>25411</v>
      </c>
      <c r="F70" s="2419">
        <v>6679</v>
      </c>
      <c r="G70" s="2419">
        <v>21067</v>
      </c>
      <c r="H70" s="2419">
        <v>5082</v>
      </c>
      <c r="I70" s="2419">
        <v>66313</v>
      </c>
      <c r="J70" s="2419">
        <v>5070</v>
      </c>
      <c r="K70" s="2419">
        <v>1155</v>
      </c>
      <c r="L70" s="2419">
        <v>16840</v>
      </c>
      <c r="M70" s="2419">
        <v>147380</v>
      </c>
      <c r="N70" s="2419">
        <v>56515</v>
      </c>
    </row>
    <row r="71" spans="1:14" ht="17.25">
      <c r="A71" s="1835" t="s">
        <v>2006</v>
      </c>
      <c r="B71" s="2419">
        <v>442679</v>
      </c>
      <c r="C71" s="2419">
        <v>90441</v>
      </c>
      <c r="D71" s="2419">
        <v>11044</v>
      </c>
      <c r="E71" s="2419">
        <v>26078</v>
      </c>
      <c r="F71" s="2419">
        <v>6672</v>
      </c>
      <c r="G71" s="2419">
        <v>21946</v>
      </c>
      <c r="H71" s="2419">
        <v>5788</v>
      </c>
      <c r="I71" s="2419">
        <v>64537</v>
      </c>
      <c r="J71" s="2419">
        <v>4812</v>
      </c>
      <c r="K71" s="2419">
        <v>1151</v>
      </c>
      <c r="L71" s="2419">
        <v>16783</v>
      </c>
      <c r="M71" s="2419">
        <v>144122</v>
      </c>
      <c r="N71" s="2419">
        <v>55977</v>
      </c>
    </row>
    <row r="72" spans="1:14" ht="17.25">
      <c r="A72" s="2502" t="s">
        <v>2007</v>
      </c>
      <c r="B72" s="2424">
        <f>((B71-B70)/B70)*100</f>
        <v>-1.2732276510522138</v>
      </c>
      <c r="C72" s="2424">
        <f t="shared" ref="C72:N72" si="7">((C71-C70)/C70)*100</f>
        <v>-1.2383292383292384</v>
      </c>
      <c r="D72" s="2424">
        <f t="shared" si="7"/>
        <v>-7.8130217028380633</v>
      </c>
      <c r="E72" s="2424">
        <f t="shared" si="7"/>
        <v>2.624847506985164</v>
      </c>
      <c r="F72" s="2424">
        <f t="shared" si="7"/>
        <v>-0.10480610869890701</v>
      </c>
      <c r="G72" s="2424">
        <f t="shared" si="7"/>
        <v>4.172402335406086</v>
      </c>
      <c r="H72" s="2424">
        <f t="shared" si="7"/>
        <v>13.892168437622985</v>
      </c>
      <c r="I72" s="2424">
        <f t="shared" si="7"/>
        <v>-2.6782078928716846</v>
      </c>
      <c r="J72" s="2424">
        <f t="shared" si="7"/>
        <v>-5.0887573964497044</v>
      </c>
      <c r="K72" s="2424">
        <f t="shared" si="7"/>
        <v>-0.34632034632034631</v>
      </c>
      <c r="L72" s="2424">
        <f t="shared" si="7"/>
        <v>-0.33847980997624705</v>
      </c>
      <c r="M72" s="2424">
        <f t="shared" si="7"/>
        <v>-2.2106120233410231</v>
      </c>
      <c r="N72" s="2424">
        <f t="shared" si="7"/>
        <v>-0.95195965672830229</v>
      </c>
    </row>
    <row r="73" spans="1:14">
      <c r="A73" s="2501" t="s">
        <v>2474</v>
      </c>
      <c r="B73" s="2501"/>
      <c r="C73" s="2501"/>
      <c r="D73" s="2501"/>
      <c r="E73" s="2501"/>
      <c r="F73" s="2501"/>
      <c r="G73" s="2501"/>
      <c r="H73" s="2501"/>
      <c r="I73" s="2501"/>
      <c r="J73" s="2501"/>
      <c r="K73" s="2503"/>
      <c r="L73" s="2501"/>
      <c r="M73" s="2501"/>
      <c r="N73" s="2501"/>
    </row>
    <row r="74" spans="1:14" ht="17.25" hidden="1" outlineLevel="1">
      <c r="A74" s="1835" t="s">
        <v>2001</v>
      </c>
      <c r="B74" s="2419">
        <v>2340603</v>
      </c>
      <c r="C74" s="2419">
        <v>570300</v>
      </c>
      <c r="D74" s="2419">
        <v>108520</v>
      </c>
      <c r="E74" s="2419">
        <v>112278</v>
      </c>
      <c r="F74" s="2419">
        <v>54390</v>
      </c>
      <c r="G74" s="2419">
        <v>231363</v>
      </c>
      <c r="H74" s="2419">
        <v>22582</v>
      </c>
      <c r="I74" s="2419">
        <v>312659</v>
      </c>
      <c r="J74" s="2419">
        <v>13403</v>
      </c>
      <c r="K74" s="2419">
        <v>4578</v>
      </c>
      <c r="L74" s="2419">
        <v>97370</v>
      </c>
      <c r="M74" s="2419">
        <v>801349</v>
      </c>
      <c r="N74" s="2419">
        <v>66201</v>
      </c>
    </row>
    <row r="75" spans="1:14" ht="17.25" hidden="1" outlineLevel="1">
      <c r="A75" s="1835" t="s">
        <v>2002</v>
      </c>
      <c r="B75" s="2419">
        <v>2350584</v>
      </c>
      <c r="C75" s="2419">
        <v>548564</v>
      </c>
      <c r="D75" s="2419">
        <v>117350</v>
      </c>
      <c r="E75" s="2419">
        <v>125662</v>
      </c>
      <c r="F75" s="2419">
        <v>54662</v>
      </c>
      <c r="G75" s="2419">
        <v>233719</v>
      </c>
      <c r="H75" s="2419">
        <v>24062</v>
      </c>
      <c r="I75" s="2419">
        <v>308765</v>
      </c>
      <c r="J75" s="2419">
        <v>14125</v>
      </c>
      <c r="K75" s="2419">
        <v>5137</v>
      </c>
      <c r="L75" s="2419">
        <v>102599</v>
      </c>
      <c r="M75" s="2419">
        <v>804170</v>
      </c>
      <c r="N75" s="2419">
        <v>66431</v>
      </c>
    </row>
    <row r="76" spans="1:14" ht="17.25" hidden="1" outlineLevel="1">
      <c r="A76" s="1835" t="s">
        <v>2003</v>
      </c>
      <c r="B76" s="2419">
        <v>2352926</v>
      </c>
      <c r="C76" s="2419">
        <v>566365</v>
      </c>
      <c r="D76" s="2419">
        <v>108542</v>
      </c>
      <c r="E76" s="2419">
        <v>116784</v>
      </c>
      <c r="F76" s="2419">
        <v>51196</v>
      </c>
      <c r="G76" s="2419">
        <v>237707</v>
      </c>
      <c r="H76" s="2419">
        <v>20679</v>
      </c>
      <c r="I76" s="2419">
        <v>311547</v>
      </c>
      <c r="J76" s="2419">
        <v>15144</v>
      </c>
      <c r="K76" s="2419">
        <v>4535</v>
      </c>
      <c r="L76" s="2419">
        <v>103242</v>
      </c>
      <c r="M76" s="2419">
        <v>799337</v>
      </c>
      <c r="N76" s="2419">
        <v>69044</v>
      </c>
    </row>
    <row r="77" spans="1:14" ht="17.25" hidden="1" outlineLevel="1">
      <c r="A77" s="1835" t="s">
        <v>2004</v>
      </c>
      <c r="B77" s="2419">
        <v>2318961</v>
      </c>
      <c r="C77" s="2419">
        <v>537751</v>
      </c>
      <c r="D77" s="2419">
        <v>107650</v>
      </c>
      <c r="E77" s="2419">
        <v>122980</v>
      </c>
      <c r="F77" s="2419">
        <v>51423</v>
      </c>
      <c r="G77" s="2419">
        <v>232092</v>
      </c>
      <c r="H77" s="2419">
        <v>23166</v>
      </c>
      <c r="I77" s="2419">
        <v>312733</v>
      </c>
      <c r="J77" s="2419">
        <v>15594</v>
      </c>
      <c r="K77" s="2419">
        <v>5480</v>
      </c>
      <c r="L77" s="2419">
        <v>108167</v>
      </c>
      <c r="M77" s="2419">
        <v>783835</v>
      </c>
      <c r="N77" s="2419">
        <v>69513</v>
      </c>
    </row>
    <row r="78" spans="1:14" ht="17.25" collapsed="1">
      <c r="A78" s="1835" t="s">
        <v>2005</v>
      </c>
      <c r="B78" s="2419">
        <v>2277238</v>
      </c>
      <c r="C78" s="2419">
        <v>547275</v>
      </c>
      <c r="D78" s="2419">
        <v>104995</v>
      </c>
      <c r="E78" s="2419">
        <v>111834</v>
      </c>
      <c r="F78" s="2419">
        <v>53471</v>
      </c>
      <c r="G78" s="2419">
        <v>212583</v>
      </c>
      <c r="H78" s="2419">
        <v>20092</v>
      </c>
      <c r="I78" s="2419">
        <v>310903</v>
      </c>
      <c r="J78" s="2419">
        <v>16098</v>
      </c>
      <c r="K78" s="2419">
        <v>4946</v>
      </c>
      <c r="L78" s="2419">
        <v>101514</v>
      </c>
      <c r="M78" s="2419">
        <v>776508</v>
      </c>
      <c r="N78" s="2419">
        <v>70490</v>
      </c>
    </row>
    <row r="79" spans="1:14" ht="17.25">
      <c r="A79" s="1835" t="s">
        <v>2006</v>
      </c>
      <c r="B79" s="2419">
        <v>2230393</v>
      </c>
      <c r="C79" s="2419">
        <v>519308</v>
      </c>
      <c r="D79" s="2419">
        <v>104557</v>
      </c>
      <c r="E79" s="2419">
        <v>117422</v>
      </c>
      <c r="F79" s="2419">
        <v>52657</v>
      </c>
      <c r="G79" s="2419">
        <v>212569</v>
      </c>
      <c r="H79" s="2419">
        <v>22233</v>
      </c>
      <c r="I79" s="2419">
        <v>304487</v>
      </c>
      <c r="J79" s="2419">
        <v>16094</v>
      </c>
      <c r="K79" s="2419">
        <v>5670</v>
      </c>
      <c r="L79" s="2419">
        <v>106398</v>
      </c>
      <c r="M79" s="2419">
        <v>752508</v>
      </c>
      <c r="N79" s="2419">
        <v>69147</v>
      </c>
    </row>
    <row r="80" spans="1:14" ht="17.25">
      <c r="A80" s="2502" t="s">
        <v>2007</v>
      </c>
      <c r="B80" s="2424">
        <f>((B79-B78)/B78)*100</f>
        <v>-2.0570972379698564</v>
      </c>
      <c r="C80" s="2424">
        <f t="shared" ref="C80:N80" si="8">((C79-C78)/C78)*100</f>
        <v>-5.1102279475583572</v>
      </c>
      <c r="D80" s="2424">
        <f t="shared" si="8"/>
        <v>-0.41716272203438265</v>
      </c>
      <c r="E80" s="2424">
        <f t="shared" si="8"/>
        <v>4.9966915249387487</v>
      </c>
      <c r="F80" s="2424">
        <f t="shared" si="8"/>
        <v>-1.5223205101830899</v>
      </c>
      <c r="G80" s="2424">
        <f t="shared" si="8"/>
        <v>-6.5856630116236953E-3</v>
      </c>
      <c r="H80" s="2424">
        <f t="shared" si="8"/>
        <v>10.655982480589289</v>
      </c>
      <c r="I80" s="2424">
        <f t="shared" si="8"/>
        <v>-2.0636661595417221</v>
      </c>
      <c r="J80" s="2424">
        <f t="shared" si="8"/>
        <v>-2.4847807181016274E-2</v>
      </c>
      <c r="K80" s="2424">
        <f t="shared" si="8"/>
        <v>14.638091386979376</v>
      </c>
      <c r="L80" s="2424">
        <f t="shared" si="8"/>
        <v>4.8111590519534255</v>
      </c>
      <c r="M80" s="2424">
        <f t="shared" si="8"/>
        <v>-3.0907601724644178</v>
      </c>
      <c r="N80" s="2424">
        <f t="shared" si="8"/>
        <v>-1.9052347850758975</v>
      </c>
    </row>
    <row r="81" spans="1:14">
      <c r="A81" s="2501" t="s">
        <v>1438</v>
      </c>
      <c r="B81" s="2501"/>
      <c r="C81" s="2501"/>
      <c r="D81" s="2501"/>
      <c r="E81" s="2501"/>
      <c r="F81" s="2501"/>
      <c r="G81" s="2501"/>
      <c r="H81" s="2501"/>
      <c r="I81" s="2501"/>
      <c r="J81" s="2501"/>
      <c r="K81" s="2503"/>
      <c r="L81" s="2501"/>
      <c r="M81" s="2501"/>
      <c r="N81" s="2501"/>
    </row>
    <row r="82" spans="1:14" ht="17.25" hidden="1" outlineLevel="1">
      <c r="A82" s="1835" t="s">
        <v>2001</v>
      </c>
      <c r="B82" s="2419">
        <v>1264182</v>
      </c>
      <c r="C82" s="2419">
        <v>288814</v>
      </c>
      <c r="D82" s="2419">
        <v>77048</v>
      </c>
      <c r="E82" s="2419">
        <v>57043</v>
      </c>
      <c r="F82" s="2419">
        <v>30640</v>
      </c>
      <c r="G82" s="2419">
        <v>173077</v>
      </c>
      <c r="H82" s="2419">
        <v>14630</v>
      </c>
      <c r="I82" s="2419">
        <v>152687</v>
      </c>
      <c r="J82" s="2419">
        <v>9450</v>
      </c>
      <c r="K82" s="2419">
        <v>2742</v>
      </c>
      <c r="L82" s="2419">
        <v>46307</v>
      </c>
      <c r="M82" s="2419">
        <v>381574</v>
      </c>
      <c r="N82" s="2419">
        <v>60810</v>
      </c>
    </row>
    <row r="83" spans="1:14" ht="17.25" hidden="1" outlineLevel="1">
      <c r="A83" s="1835" t="s">
        <v>2002</v>
      </c>
      <c r="B83" s="2419">
        <v>1272505</v>
      </c>
      <c r="C83" s="2419">
        <v>288474</v>
      </c>
      <c r="D83" s="2419">
        <v>80115</v>
      </c>
      <c r="E83" s="2419">
        <v>60680</v>
      </c>
      <c r="F83" s="2419">
        <v>31398</v>
      </c>
      <c r="G83" s="2419">
        <v>169474</v>
      </c>
      <c r="H83" s="2419">
        <v>16580</v>
      </c>
      <c r="I83" s="2419">
        <v>150792</v>
      </c>
      <c r="J83" s="2419">
        <v>9771</v>
      </c>
      <c r="K83" s="2419">
        <v>2896</v>
      </c>
      <c r="L83" s="2419">
        <v>48738</v>
      </c>
      <c r="M83" s="2419">
        <v>383400</v>
      </c>
      <c r="N83" s="2419">
        <v>61585</v>
      </c>
    </row>
    <row r="84" spans="1:14" ht="17.25" hidden="1" outlineLevel="1">
      <c r="A84" s="1835" t="s">
        <v>2003</v>
      </c>
      <c r="B84" s="2419">
        <v>1260319</v>
      </c>
      <c r="C84" s="2419">
        <v>282142</v>
      </c>
      <c r="D84" s="2419">
        <v>74834</v>
      </c>
      <c r="E84" s="2419">
        <v>57971</v>
      </c>
      <c r="F84" s="2419">
        <v>28187</v>
      </c>
      <c r="G84" s="2419">
        <v>174469</v>
      </c>
      <c r="H84" s="2419">
        <v>13112</v>
      </c>
      <c r="I84" s="2419">
        <v>152920</v>
      </c>
      <c r="J84" s="2419">
        <v>10854</v>
      </c>
      <c r="K84" s="2419">
        <v>2661</v>
      </c>
      <c r="L84" s="2419">
        <v>49336</v>
      </c>
      <c r="M84" s="2419">
        <v>378939</v>
      </c>
      <c r="N84" s="2419">
        <v>63081</v>
      </c>
    </row>
    <row r="85" spans="1:14" ht="17.25" hidden="1" outlineLevel="1">
      <c r="A85" s="1835" t="s">
        <v>2004</v>
      </c>
      <c r="B85" s="2419">
        <v>1262800</v>
      </c>
      <c r="C85" s="2419">
        <v>283935</v>
      </c>
      <c r="D85" s="2419">
        <v>76573</v>
      </c>
      <c r="E85" s="2419">
        <v>60581</v>
      </c>
      <c r="F85" s="2419">
        <v>29950</v>
      </c>
      <c r="G85" s="2419">
        <v>168289</v>
      </c>
      <c r="H85" s="2419">
        <v>15381</v>
      </c>
      <c r="I85" s="2419">
        <v>152770</v>
      </c>
      <c r="J85" s="2419">
        <v>11223</v>
      </c>
      <c r="K85" s="2419">
        <v>3093</v>
      </c>
      <c r="L85" s="2419">
        <v>51919</v>
      </c>
      <c r="M85" s="2419">
        <v>375141</v>
      </c>
      <c r="N85" s="2419">
        <v>63895</v>
      </c>
    </row>
    <row r="86" spans="1:14" ht="17.25" collapsed="1">
      <c r="A86" s="1835" t="s">
        <v>2005</v>
      </c>
      <c r="B86" s="2419">
        <v>1230843</v>
      </c>
      <c r="C86" s="2419">
        <v>274021</v>
      </c>
      <c r="D86" s="2419">
        <v>72925</v>
      </c>
      <c r="E86" s="2419">
        <v>56716</v>
      </c>
      <c r="F86" s="2419">
        <v>29505</v>
      </c>
      <c r="G86" s="2419">
        <v>163986</v>
      </c>
      <c r="H86" s="2419">
        <v>12770</v>
      </c>
      <c r="I86" s="2419">
        <v>153490</v>
      </c>
      <c r="J86" s="2419">
        <v>11363</v>
      </c>
      <c r="K86" s="2419">
        <v>2931</v>
      </c>
      <c r="L86" s="2419">
        <v>49599</v>
      </c>
      <c r="M86" s="2419">
        <v>368240</v>
      </c>
      <c r="N86" s="2419">
        <v>64802</v>
      </c>
    </row>
    <row r="87" spans="1:14" ht="17.25">
      <c r="A87" s="1835" t="s">
        <v>2006</v>
      </c>
      <c r="B87" s="2419">
        <v>1215111</v>
      </c>
      <c r="C87" s="2419">
        <v>270792</v>
      </c>
      <c r="D87" s="2419">
        <v>74206</v>
      </c>
      <c r="E87" s="2419">
        <v>58531</v>
      </c>
      <c r="F87" s="2419">
        <v>30118</v>
      </c>
      <c r="G87" s="2419">
        <v>156232</v>
      </c>
      <c r="H87" s="2419">
        <v>15029</v>
      </c>
      <c r="I87" s="2419">
        <v>150644</v>
      </c>
      <c r="J87" s="2419">
        <v>11146</v>
      </c>
      <c r="K87" s="2419">
        <v>3272</v>
      </c>
      <c r="L87" s="2419">
        <v>51568</v>
      </c>
      <c r="M87" s="2419">
        <v>359303</v>
      </c>
      <c r="N87" s="2419">
        <v>64388</v>
      </c>
    </row>
    <row r="88" spans="1:14" ht="17.25">
      <c r="A88" s="2502" t="s">
        <v>2007</v>
      </c>
      <c r="B88" s="2424">
        <f>((B87-B86)/B86)*100</f>
        <v>-1.2781483909808156</v>
      </c>
      <c r="C88" s="2424">
        <f t="shared" ref="C88:N88" si="9">((C87-C86)/C86)*100</f>
        <v>-1.1783768397312615</v>
      </c>
      <c r="D88" s="2424">
        <f t="shared" si="9"/>
        <v>1.75659924580048</v>
      </c>
      <c r="E88" s="2424">
        <f t="shared" si="9"/>
        <v>3.2001551590380135</v>
      </c>
      <c r="F88" s="2424">
        <f t="shared" si="9"/>
        <v>2.0776139637349602</v>
      </c>
      <c r="G88" s="2424">
        <f t="shared" si="9"/>
        <v>-4.7284524288658787</v>
      </c>
      <c r="H88" s="2424">
        <f t="shared" si="9"/>
        <v>17.689898198903681</v>
      </c>
      <c r="I88" s="2424">
        <f t="shared" si="9"/>
        <v>-1.8541924555345626</v>
      </c>
      <c r="J88" s="2424">
        <f t="shared" si="9"/>
        <v>-1.909706943588841</v>
      </c>
      <c r="K88" s="2424">
        <f t="shared" si="9"/>
        <v>11.63425452064142</v>
      </c>
      <c r="L88" s="2424">
        <f t="shared" si="9"/>
        <v>3.9698381015746285</v>
      </c>
      <c r="M88" s="2424">
        <f t="shared" si="9"/>
        <v>-2.4269498153378231</v>
      </c>
      <c r="N88" s="2424">
        <f t="shared" si="9"/>
        <v>-0.63886917070460791</v>
      </c>
    </row>
    <row r="89" spans="1:14">
      <c r="A89" s="2501" t="s">
        <v>225</v>
      </c>
      <c r="B89" s="2501"/>
      <c r="C89" s="2501"/>
      <c r="D89" s="2501"/>
      <c r="E89" s="2501"/>
      <c r="F89" s="2501"/>
      <c r="G89" s="2501"/>
      <c r="H89" s="2501"/>
      <c r="I89" s="2501"/>
      <c r="J89" s="2501"/>
      <c r="K89" s="2503"/>
      <c r="L89" s="2501"/>
      <c r="M89" s="2501"/>
      <c r="N89" s="2501"/>
    </row>
    <row r="90" spans="1:14" ht="17.25" hidden="1" outlineLevel="1">
      <c r="A90" s="1835" t="s">
        <v>2001</v>
      </c>
      <c r="B90" s="2419">
        <v>297647</v>
      </c>
      <c r="C90" s="2419">
        <v>53779</v>
      </c>
      <c r="D90" s="2419">
        <v>6793</v>
      </c>
      <c r="E90" s="2419">
        <v>16747</v>
      </c>
      <c r="F90" s="2419">
        <v>3645</v>
      </c>
      <c r="G90" s="2419">
        <v>16349</v>
      </c>
      <c r="H90" s="2419">
        <v>4836</v>
      </c>
      <c r="I90" s="2419">
        <v>44884</v>
      </c>
      <c r="J90" s="2419">
        <v>4552</v>
      </c>
      <c r="K90" s="2419">
        <v>1054</v>
      </c>
      <c r="L90" s="2419">
        <v>16414</v>
      </c>
      <c r="M90" s="2419">
        <v>97389</v>
      </c>
      <c r="N90" s="2419">
        <v>34850</v>
      </c>
    </row>
    <row r="91" spans="1:14" ht="17.25" hidden="1" outlineLevel="1">
      <c r="A91" s="1835" t="s">
        <v>2002</v>
      </c>
      <c r="B91" s="2419">
        <v>299575</v>
      </c>
      <c r="C91" s="2419">
        <v>54557</v>
      </c>
      <c r="D91" s="2419">
        <v>7208</v>
      </c>
      <c r="E91" s="2419">
        <v>17715</v>
      </c>
      <c r="F91" s="2419">
        <v>3820</v>
      </c>
      <c r="G91" s="2419">
        <v>16426</v>
      </c>
      <c r="H91" s="2419">
        <v>5520</v>
      </c>
      <c r="I91" s="2419">
        <v>43547</v>
      </c>
      <c r="J91" s="2419">
        <v>4621</v>
      </c>
      <c r="K91" s="2419">
        <v>1085</v>
      </c>
      <c r="L91" s="2419">
        <v>17129</v>
      </c>
      <c r="M91" s="2419">
        <v>97178</v>
      </c>
      <c r="N91" s="2419">
        <v>34589</v>
      </c>
    </row>
    <row r="92" spans="1:14" ht="17.25" hidden="1" outlineLevel="1">
      <c r="A92" s="1835" t="s">
        <v>2003</v>
      </c>
      <c r="B92" s="2419">
        <v>298020</v>
      </c>
      <c r="C92" s="2419">
        <v>54206</v>
      </c>
      <c r="D92" s="2419">
        <v>6726</v>
      </c>
      <c r="E92" s="2419">
        <v>17700</v>
      </c>
      <c r="F92" s="2419">
        <v>3494</v>
      </c>
      <c r="G92" s="2419">
        <v>16704</v>
      </c>
      <c r="H92" s="2419">
        <v>4109</v>
      </c>
      <c r="I92" s="2419">
        <v>43894</v>
      </c>
      <c r="J92" s="2419">
        <v>4903</v>
      </c>
      <c r="K92" s="2419">
        <v>1024</v>
      </c>
      <c r="L92" s="2419">
        <v>17602</v>
      </c>
      <c r="M92" s="2419">
        <v>95868</v>
      </c>
      <c r="N92" s="2419">
        <v>35284</v>
      </c>
    </row>
    <row r="93" spans="1:14" ht="17.25" hidden="1" outlineLevel="1">
      <c r="A93" s="1835" t="s">
        <v>2004</v>
      </c>
      <c r="B93" s="2419">
        <v>295124</v>
      </c>
      <c r="C93" s="2419">
        <v>51803</v>
      </c>
      <c r="D93" s="2419">
        <v>6983</v>
      </c>
      <c r="E93" s="2419">
        <v>17166</v>
      </c>
      <c r="F93" s="2419">
        <v>3570</v>
      </c>
      <c r="G93" s="2419">
        <v>16701</v>
      </c>
      <c r="H93" s="2419">
        <v>5058</v>
      </c>
      <c r="I93" s="2419">
        <v>44038</v>
      </c>
      <c r="J93" s="2419">
        <v>4863</v>
      </c>
      <c r="K93" s="2419">
        <v>1104</v>
      </c>
      <c r="L93" s="2419">
        <v>17752</v>
      </c>
      <c r="M93" s="2419">
        <v>94264</v>
      </c>
      <c r="N93" s="2419">
        <v>35392</v>
      </c>
    </row>
    <row r="94" spans="1:14" ht="17.25" collapsed="1">
      <c r="A94" s="1835" t="s">
        <v>2005</v>
      </c>
      <c r="B94" s="2419">
        <v>288063</v>
      </c>
      <c r="C94" s="2419">
        <v>51379</v>
      </c>
      <c r="D94" s="2419">
        <v>5906</v>
      </c>
      <c r="E94" s="2419">
        <v>16080</v>
      </c>
      <c r="F94" s="2419">
        <v>3504</v>
      </c>
      <c r="G94" s="2419">
        <v>15654</v>
      </c>
      <c r="H94" s="2419">
        <v>3915</v>
      </c>
      <c r="I94" s="2419">
        <v>43862</v>
      </c>
      <c r="J94" s="2419">
        <v>4944</v>
      </c>
      <c r="K94" s="2419">
        <v>1122</v>
      </c>
      <c r="L94" s="2419">
        <v>17509</v>
      </c>
      <c r="M94" s="2419">
        <v>92191</v>
      </c>
      <c r="N94" s="2419">
        <v>35501</v>
      </c>
    </row>
    <row r="95" spans="1:14" ht="17.25">
      <c r="A95" s="1835" t="s">
        <v>2006</v>
      </c>
      <c r="B95" s="2419">
        <v>281081</v>
      </c>
      <c r="C95" s="2419">
        <v>49494</v>
      </c>
      <c r="D95" s="2419">
        <v>6267</v>
      </c>
      <c r="E95" s="2419">
        <v>16207</v>
      </c>
      <c r="F95" s="2419">
        <v>3573</v>
      </c>
      <c r="G95" s="2419">
        <v>14400</v>
      </c>
      <c r="H95" s="2419">
        <v>4638</v>
      </c>
      <c r="I95" s="2419">
        <v>41328</v>
      </c>
      <c r="J95" s="2419">
        <v>4899</v>
      </c>
      <c r="K95" s="2419">
        <v>1214</v>
      </c>
      <c r="L95" s="2419">
        <v>18104</v>
      </c>
      <c r="M95" s="2419">
        <v>89236</v>
      </c>
      <c r="N95" s="2419">
        <v>35294</v>
      </c>
    </row>
    <row r="96" spans="1:14" ht="17.25">
      <c r="A96" s="2502" t="s">
        <v>2007</v>
      </c>
      <c r="B96" s="2424">
        <f>((B95-B94)/B94)*100</f>
        <v>-2.4237753546967156</v>
      </c>
      <c r="C96" s="2424">
        <f t="shared" ref="C96:N96" si="10">((C95-C94)/C94)*100</f>
        <v>-3.6688141069308471</v>
      </c>
      <c r="D96" s="2424">
        <f t="shared" si="10"/>
        <v>6.1124280392820864</v>
      </c>
      <c r="E96" s="2424">
        <f t="shared" si="10"/>
        <v>0.78980099502487555</v>
      </c>
      <c r="F96" s="2424">
        <f t="shared" si="10"/>
        <v>1.9691780821917808</v>
      </c>
      <c r="G96" s="2424">
        <f t="shared" si="10"/>
        <v>-8.0107320812571867</v>
      </c>
      <c r="H96" s="2424">
        <f t="shared" si="10"/>
        <v>18.467432950191569</v>
      </c>
      <c r="I96" s="2424">
        <f t="shared" si="10"/>
        <v>-5.7772103415256941</v>
      </c>
      <c r="J96" s="2424">
        <f t="shared" si="10"/>
        <v>-0.91019417475728148</v>
      </c>
      <c r="K96" s="2424">
        <f t="shared" si="10"/>
        <v>8.1996434937611404</v>
      </c>
      <c r="L96" s="2424">
        <f t="shared" si="10"/>
        <v>3.3982523273744931</v>
      </c>
      <c r="M96" s="2424">
        <f t="shared" si="10"/>
        <v>-3.2053020359904982</v>
      </c>
      <c r="N96" s="2424">
        <f t="shared" si="10"/>
        <v>-0.58308216669952961</v>
      </c>
    </row>
    <row r="97" spans="1:14">
      <c r="A97" s="2501" t="s">
        <v>224</v>
      </c>
      <c r="B97" s="2501"/>
      <c r="C97" s="2501"/>
      <c r="D97" s="2501"/>
      <c r="E97" s="2501"/>
      <c r="F97" s="2501"/>
      <c r="G97" s="2501"/>
      <c r="H97" s="2501"/>
      <c r="I97" s="2501"/>
      <c r="J97" s="2501"/>
      <c r="K97" s="2503"/>
      <c r="L97" s="2501"/>
      <c r="M97" s="2501"/>
      <c r="N97" s="2501"/>
    </row>
    <row r="98" spans="1:14" ht="17.25" hidden="1" outlineLevel="1">
      <c r="A98" s="1835" t="s">
        <v>2001</v>
      </c>
      <c r="B98" s="2419">
        <v>437515</v>
      </c>
      <c r="C98" s="2419">
        <v>83543</v>
      </c>
      <c r="D98" s="2419">
        <v>6049</v>
      </c>
      <c r="E98" s="2419">
        <v>28340</v>
      </c>
      <c r="F98" s="2419">
        <v>4642</v>
      </c>
      <c r="G98" s="2419">
        <v>14321</v>
      </c>
      <c r="H98" s="2419">
        <v>5391</v>
      </c>
      <c r="I98" s="2419">
        <v>72070</v>
      </c>
      <c r="J98" s="2419">
        <v>3952</v>
      </c>
      <c r="K98" s="2419">
        <v>868</v>
      </c>
      <c r="L98" s="2419">
        <v>14760</v>
      </c>
      <c r="M98" s="2419">
        <v>170055</v>
      </c>
      <c r="N98" s="2419">
        <v>38166</v>
      </c>
    </row>
    <row r="99" spans="1:14" ht="17.25" hidden="1" outlineLevel="1">
      <c r="A99" s="1835" t="s">
        <v>2002</v>
      </c>
      <c r="B99" s="2419">
        <v>435024</v>
      </c>
      <c r="C99" s="2419">
        <v>82021</v>
      </c>
      <c r="D99" s="2419">
        <v>6782</v>
      </c>
      <c r="E99" s="2419">
        <v>29205</v>
      </c>
      <c r="F99" s="2419">
        <v>4833</v>
      </c>
      <c r="G99" s="2419">
        <v>13306</v>
      </c>
      <c r="H99" s="2419">
        <v>5915</v>
      </c>
      <c r="I99" s="2419">
        <v>70301</v>
      </c>
      <c r="J99" s="2419">
        <v>4202</v>
      </c>
      <c r="K99" s="2419">
        <v>881</v>
      </c>
      <c r="L99" s="2419">
        <v>15231</v>
      </c>
      <c r="M99" s="2419">
        <v>169138</v>
      </c>
      <c r="N99" s="2419">
        <v>38042</v>
      </c>
    </row>
    <row r="100" spans="1:14" ht="17.25" hidden="1" outlineLevel="1">
      <c r="A100" s="1835" t="s">
        <v>2003</v>
      </c>
      <c r="B100" s="2419">
        <v>435284</v>
      </c>
      <c r="C100" s="2419">
        <v>85167</v>
      </c>
      <c r="D100" s="2419">
        <v>6806</v>
      </c>
      <c r="E100" s="2419">
        <v>28411</v>
      </c>
      <c r="F100" s="2419">
        <v>4635</v>
      </c>
      <c r="G100" s="2419">
        <v>13432</v>
      </c>
      <c r="H100" s="2419">
        <v>4593</v>
      </c>
      <c r="I100" s="2419">
        <v>70308</v>
      </c>
      <c r="J100" s="2419">
        <v>4260</v>
      </c>
      <c r="K100" s="2419">
        <v>804</v>
      </c>
      <c r="L100" s="2419">
        <v>15002</v>
      </c>
      <c r="M100" s="2419">
        <v>167979</v>
      </c>
      <c r="N100" s="2419">
        <v>38522</v>
      </c>
    </row>
    <row r="101" spans="1:14" ht="17.25" hidden="1" outlineLevel="1">
      <c r="A101" s="1835" t="s">
        <v>2004</v>
      </c>
      <c r="B101" s="2419">
        <v>432069</v>
      </c>
      <c r="C101" s="2419">
        <v>82908</v>
      </c>
      <c r="D101" s="2419">
        <v>7098</v>
      </c>
      <c r="E101" s="2419">
        <v>28894</v>
      </c>
      <c r="F101" s="2419">
        <v>4857</v>
      </c>
      <c r="G101" s="2419">
        <v>13996</v>
      </c>
      <c r="H101" s="2419">
        <v>5325</v>
      </c>
      <c r="I101" s="2419">
        <v>69890</v>
      </c>
      <c r="J101" s="2419">
        <v>4305</v>
      </c>
      <c r="K101" s="2419">
        <v>891</v>
      </c>
      <c r="L101" s="2419">
        <v>15848</v>
      </c>
      <c r="M101" s="2419">
        <v>164343</v>
      </c>
      <c r="N101" s="2419">
        <v>38571</v>
      </c>
    </row>
    <row r="102" spans="1:14" ht="17.25" collapsed="1">
      <c r="A102" s="1835" t="s">
        <v>2005</v>
      </c>
      <c r="B102" s="2419">
        <v>425706</v>
      </c>
      <c r="C102" s="2419">
        <v>83201</v>
      </c>
      <c r="D102" s="2419">
        <v>6053</v>
      </c>
      <c r="E102" s="2419">
        <v>27671</v>
      </c>
      <c r="F102" s="2419">
        <v>4797</v>
      </c>
      <c r="G102" s="2419">
        <v>14106</v>
      </c>
      <c r="H102" s="2419">
        <v>4488</v>
      </c>
      <c r="I102" s="2419">
        <v>69143</v>
      </c>
      <c r="J102" s="2419">
        <v>4299</v>
      </c>
      <c r="K102" s="2419">
        <v>818</v>
      </c>
      <c r="L102" s="2419">
        <v>14470</v>
      </c>
      <c r="M102" s="2419">
        <v>162607</v>
      </c>
      <c r="N102" s="2419">
        <v>38850</v>
      </c>
    </row>
    <row r="103" spans="1:14" ht="17.25">
      <c r="A103" s="1835" t="s">
        <v>2006</v>
      </c>
      <c r="B103" s="2419">
        <v>420419</v>
      </c>
      <c r="C103" s="2419">
        <v>79852</v>
      </c>
      <c r="D103" s="2419">
        <v>6668</v>
      </c>
      <c r="E103" s="2419">
        <v>28022</v>
      </c>
      <c r="F103" s="2419">
        <v>4938</v>
      </c>
      <c r="G103" s="2419">
        <v>12675</v>
      </c>
      <c r="H103" s="2419">
        <v>5294</v>
      </c>
      <c r="I103" s="2419">
        <v>68501</v>
      </c>
      <c r="J103" s="2419">
        <v>4592</v>
      </c>
      <c r="K103" s="2419">
        <v>927</v>
      </c>
      <c r="L103" s="2419">
        <v>15563</v>
      </c>
      <c r="M103" s="2419">
        <v>160008</v>
      </c>
      <c r="N103" s="2419">
        <v>38317</v>
      </c>
    </row>
    <row r="104" spans="1:14" ht="17.25">
      <c r="A104" s="2502" t="s">
        <v>2007</v>
      </c>
      <c r="B104" s="2424">
        <f>((B103-B102)/B102)*100</f>
        <v>-1.2419369236045534</v>
      </c>
      <c r="C104" s="2424">
        <f t="shared" ref="C104:N104" si="11">((C103-C102)/C102)*100</f>
        <v>-4.0251920049037873</v>
      </c>
      <c r="D104" s="2424">
        <f t="shared" si="11"/>
        <v>10.160251115149514</v>
      </c>
      <c r="E104" s="2424">
        <f t="shared" si="11"/>
        <v>1.2684760218279065</v>
      </c>
      <c r="F104" s="2424">
        <f t="shared" si="11"/>
        <v>2.9393370856785492</v>
      </c>
      <c r="G104" s="2424">
        <f t="shared" si="11"/>
        <v>-10.144619310931519</v>
      </c>
      <c r="H104" s="2424">
        <f t="shared" si="11"/>
        <v>17.959001782531196</v>
      </c>
      <c r="I104" s="2424">
        <f t="shared" si="11"/>
        <v>-0.9285104782841358</v>
      </c>
      <c r="J104" s="2424">
        <f t="shared" si="11"/>
        <v>6.8155384973249591</v>
      </c>
      <c r="K104" s="2424">
        <f t="shared" si="11"/>
        <v>13.32518337408313</v>
      </c>
      <c r="L104" s="2424">
        <f t="shared" si="11"/>
        <v>7.5535590877677956</v>
      </c>
      <c r="M104" s="2424">
        <f t="shared" si="11"/>
        <v>-1.5983321751216122</v>
      </c>
      <c r="N104" s="2424">
        <f t="shared" si="11"/>
        <v>-1.3719433719433718</v>
      </c>
    </row>
    <row r="105" spans="1:14">
      <c r="A105" s="2501" t="s">
        <v>192</v>
      </c>
      <c r="B105" s="2501"/>
      <c r="C105" s="2501"/>
      <c r="D105" s="2501"/>
      <c r="E105" s="2501"/>
      <c r="F105" s="2501"/>
      <c r="G105" s="2501"/>
      <c r="H105" s="2501"/>
      <c r="I105" s="2501"/>
      <c r="J105" s="2501"/>
      <c r="K105" s="2503"/>
      <c r="L105" s="2501"/>
      <c r="M105" s="2501"/>
      <c r="N105" s="2501"/>
    </row>
    <row r="106" spans="1:14" ht="17.25" hidden="1" outlineLevel="1">
      <c r="A106" s="1835" t="s">
        <v>2001</v>
      </c>
      <c r="B106" s="2419">
        <v>280193</v>
      </c>
      <c r="C106" s="2419">
        <v>53034</v>
      </c>
      <c r="D106" s="2419">
        <v>3980</v>
      </c>
      <c r="E106" s="2419">
        <v>18517</v>
      </c>
      <c r="F106" s="2419">
        <v>2948</v>
      </c>
      <c r="G106" s="2419">
        <v>9743</v>
      </c>
      <c r="H106" s="2419">
        <v>3615</v>
      </c>
      <c r="I106" s="2419">
        <v>48998</v>
      </c>
      <c r="J106" s="2419">
        <v>2720</v>
      </c>
      <c r="K106" s="2419">
        <v>610</v>
      </c>
      <c r="L106" s="2419">
        <v>10304</v>
      </c>
      <c r="M106" s="2419">
        <v>102225</v>
      </c>
      <c r="N106" s="2419">
        <v>26447</v>
      </c>
    </row>
    <row r="107" spans="1:14" ht="17.25" hidden="1" outlineLevel="1">
      <c r="A107" s="1835" t="s">
        <v>2002</v>
      </c>
      <c r="B107" s="2419">
        <v>278086</v>
      </c>
      <c r="C107" s="2419">
        <v>52564</v>
      </c>
      <c r="D107" s="2419">
        <v>4004</v>
      </c>
      <c r="E107" s="2419">
        <v>19022</v>
      </c>
      <c r="F107" s="2419">
        <v>3012</v>
      </c>
      <c r="G107" s="2419">
        <v>9829</v>
      </c>
      <c r="H107" s="2419">
        <v>4080</v>
      </c>
      <c r="I107" s="2419">
        <v>46763</v>
      </c>
      <c r="J107" s="2419">
        <v>2711</v>
      </c>
      <c r="K107" s="2419">
        <v>585</v>
      </c>
      <c r="L107" s="2419">
        <v>10423</v>
      </c>
      <c r="M107" s="2419">
        <v>101164</v>
      </c>
      <c r="N107" s="2419">
        <v>26941</v>
      </c>
    </row>
    <row r="108" spans="1:14" ht="17.25" hidden="1" outlineLevel="1">
      <c r="A108" s="1835" t="s">
        <v>2003</v>
      </c>
      <c r="B108" s="2419">
        <v>276488</v>
      </c>
      <c r="C108" s="2419">
        <v>54393</v>
      </c>
      <c r="D108" s="2419">
        <v>3933</v>
      </c>
      <c r="E108" s="2419">
        <v>18910</v>
      </c>
      <c r="F108" s="2419">
        <v>2890</v>
      </c>
      <c r="G108" s="2419">
        <v>9285</v>
      </c>
      <c r="H108" s="2419">
        <v>3064</v>
      </c>
      <c r="I108" s="2419">
        <v>45233</v>
      </c>
      <c r="J108" s="2419">
        <v>2845</v>
      </c>
      <c r="K108" s="2419">
        <v>543</v>
      </c>
      <c r="L108" s="2419">
        <v>10109</v>
      </c>
      <c r="M108" s="2419">
        <v>101137</v>
      </c>
      <c r="N108" s="2419">
        <v>27036</v>
      </c>
    </row>
    <row r="109" spans="1:14" ht="17.25" hidden="1" outlineLevel="1">
      <c r="A109" s="1835" t="s">
        <v>2004</v>
      </c>
      <c r="B109" s="2419">
        <v>271431</v>
      </c>
      <c r="C109" s="2419">
        <v>52184</v>
      </c>
      <c r="D109" s="2419">
        <v>3982</v>
      </c>
      <c r="E109" s="2419">
        <v>18720</v>
      </c>
      <c r="F109" s="2419">
        <v>3044</v>
      </c>
      <c r="G109" s="2419">
        <v>9166</v>
      </c>
      <c r="H109" s="2419">
        <v>3639</v>
      </c>
      <c r="I109" s="2419">
        <v>45797</v>
      </c>
      <c r="J109" s="2419">
        <v>2862</v>
      </c>
      <c r="K109" s="2419">
        <v>567</v>
      </c>
      <c r="L109" s="2419">
        <v>10221</v>
      </c>
      <c r="M109" s="2419">
        <v>97692</v>
      </c>
      <c r="N109" s="2419">
        <v>26601</v>
      </c>
    </row>
    <row r="110" spans="1:14" ht="17.25" collapsed="1">
      <c r="A110" s="1835" t="s">
        <v>2005</v>
      </c>
      <c r="B110" s="2419">
        <v>263143</v>
      </c>
      <c r="C110" s="2419">
        <v>51151</v>
      </c>
      <c r="D110" s="2419">
        <v>4023</v>
      </c>
      <c r="E110" s="2419">
        <v>16738</v>
      </c>
      <c r="F110" s="2419">
        <v>2996</v>
      </c>
      <c r="G110" s="2419">
        <v>8586</v>
      </c>
      <c r="H110" s="2419">
        <v>3016</v>
      </c>
      <c r="I110" s="2419">
        <v>44868</v>
      </c>
      <c r="J110" s="2419">
        <v>2682</v>
      </c>
      <c r="K110" s="2419">
        <v>558</v>
      </c>
      <c r="L110" s="2419">
        <v>9315</v>
      </c>
      <c r="M110" s="2419">
        <v>95561</v>
      </c>
      <c r="N110" s="2419">
        <v>26645</v>
      </c>
    </row>
    <row r="111" spans="1:14" ht="17.25">
      <c r="A111" s="1835" t="s">
        <v>2006</v>
      </c>
      <c r="B111" s="2419">
        <v>258106</v>
      </c>
      <c r="C111" s="2419">
        <v>49160</v>
      </c>
      <c r="D111" s="2419">
        <v>3768</v>
      </c>
      <c r="E111" s="2419">
        <v>17036</v>
      </c>
      <c r="F111" s="2419">
        <v>3004</v>
      </c>
      <c r="G111" s="2419">
        <v>8928</v>
      </c>
      <c r="H111" s="2419">
        <v>3472</v>
      </c>
      <c r="I111" s="2419">
        <v>43206</v>
      </c>
      <c r="J111" s="2419">
        <v>2750</v>
      </c>
      <c r="K111" s="2419">
        <v>586</v>
      </c>
      <c r="L111" s="2419">
        <v>9907</v>
      </c>
      <c r="M111" s="2419">
        <v>93221</v>
      </c>
      <c r="N111" s="2419">
        <v>26072</v>
      </c>
    </row>
    <row r="112" spans="1:14" ht="17.25">
      <c r="A112" s="2502" t="s">
        <v>2007</v>
      </c>
      <c r="B112" s="2424">
        <f>((B111-B110)/B110)*100</f>
        <v>-1.9141683419281532</v>
      </c>
      <c r="C112" s="2424">
        <f t="shared" ref="C112:N112" si="12">((C111-C110)/C110)*100</f>
        <v>-3.8923970205861078</v>
      </c>
      <c r="D112" s="2424">
        <f t="shared" si="12"/>
        <v>-6.3385533184190903</v>
      </c>
      <c r="E112" s="2424">
        <f t="shared" si="12"/>
        <v>1.7803799737125106</v>
      </c>
      <c r="F112" s="2424">
        <f t="shared" si="12"/>
        <v>0.26702269692923897</v>
      </c>
      <c r="G112" s="2424">
        <f t="shared" si="12"/>
        <v>3.9832285115303985</v>
      </c>
      <c r="H112" s="2424">
        <f t="shared" si="12"/>
        <v>15.119363395225463</v>
      </c>
      <c r="I112" s="2424">
        <f t="shared" si="12"/>
        <v>-3.7041989836854778</v>
      </c>
      <c r="J112" s="2424">
        <f t="shared" si="12"/>
        <v>2.535421327367636</v>
      </c>
      <c r="K112" s="2424">
        <f t="shared" si="12"/>
        <v>5.0179211469534053</v>
      </c>
      <c r="L112" s="2424">
        <f t="shared" si="12"/>
        <v>6.3553408480944711</v>
      </c>
      <c r="M112" s="2424">
        <f t="shared" si="12"/>
        <v>-2.4486976904804258</v>
      </c>
      <c r="N112" s="2424">
        <f t="shared" si="12"/>
        <v>-2.1504972790392194</v>
      </c>
    </row>
    <row r="113" spans="1:14">
      <c r="A113" s="2501" t="s">
        <v>2475</v>
      </c>
      <c r="B113" s="2501"/>
      <c r="C113" s="2501"/>
      <c r="D113" s="2501"/>
      <c r="E113" s="2501"/>
      <c r="F113" s="2501"/>
      <c r="G113" s="2501"/>
      <c r="H113" s="2501"/>
      <c r="I113" s="2501"/>
      <c r="J113" s="2501"/>
      <c r="K113" s="2503"/>
      <c r="L113" s="2501"/>
      <c r="M113" s="2501"/>
      <c r="N113" s="2501"/>
    </row>
    <row r="114" spans="1:14" ht="17.25" hidden="1" outlineLevel="1">
      <c r="A114" s="1835" t="s">
        <v>2001</v>
      </c>
      <c r="B114" s="2419">
        <v>954572</v>
      </c>
      <c r="C114" s="2419">
        <v>179346</v>
      </c>
      <c r="D114" s="2419">
        <v>25015</v>
      </c>
      <c r="E114" s="2419">
        <v>55431</v>
      </c>
      <c r="F114" s="2419">
        <v>12901</v>
      </c>
      <c r="G114" s="2419">
        <v>63227</v>
      </c>
      <c r="H114" s="2419">
        <v>13548</v>
      </c>
      <c r="I114" s="2419">
        <v>150032</v>
      </c>
      <c r="J114" s="2419">
        <v>10146</v>
      </c>
      <c r="K114" s="2419">
        <v>3279</v>
      </c>
      <c r="L114" s="2419">
        <v>57505</v>
      </c>
      <c r="M114" s="2419">
        <v>357034</v>
      </c>
      <c r="N114" s="2419">
        <v>40009</v>
      </c>
    </row>
    <row r="115" spans="1:14" ht="17.25" hidden="1" outlineLevel="1">
      <c r="A115" s="1835" t="s">
        <v>2002</v>
      </c>
      <c r="B115" s="2419">
        <v>950534</v>
      </c>
      <c r="C115" s="2419">
        <v>175051</v>
      </c>
      <c r="D115" s="2419">
        <v>25982</v>
      </c>
      <c r="E115" s="2419">
        <v>57440</v>
      </c>
      <c r="F115" s="2419">
        <v>12987</v>
      </c>
      <c r="G115" s="2419">
        <v>60248</v>
      </c>
      <c r="H115" s="2419">
        <v>14370</v>
      </c>
      <c r="I115" s="2419">
        <v>148023</v>
      </c>
      <c r="J115" s="2419">
        <v>9901</v>
      </c>
      <c r="K115" s="2419">
        <v>3534</v>
      </c>
      <c r="L115" s="2419">
        <v>59099</v>
      </c>
      <c r="M115" s="2419">
        <v>357574</v>
      </c>
      <c r="N115" s="2419">
        <v>39312</v>
      </c>
    </row>
    <row r="116" spans="1:14" ht="17.25" hidden="1" outlineLevel="1">
      <c r="A116" s="1835" t="s">
        <v>2003</v>
      </c>
      <c r="B116" s="2419">
        <v>949171</v>
      </c>
      <c r="C116" s="2419">
        <v>177449</v>
      </c>
      <c r="D116" s="2419">
        <v>24124</v>
      </c>
      <c r="E116" s="2419">
        <v>56595</v>
      </c>
      <c r="F116" s="2419">
        <v>12005</v>
      </c>
      <c r="G116" s="2419">
        <v>62734</v>
      </c>
      <c r="H116" s="2419">
        <v>12323</v>
      </c>
      <c r="I116" s="2419">
        <v>149059</v>
      </c>
      <c r="J116" s="2419">
        <v>10660</v>
      </c>
      <c r="K116" s="2419">
        <v>3171</v>
      </c>
      <c r="L116" s="2419">
        <v>59824</v>
      </c>
      <c r="M116" s="2419">
        <v>350685</v>
      </c>
      <c r="N116" s="2419">
        <v>42547</v>
      </c>
    </row>
    <row r="117" spans="1:14" ht="17.25" hidden="1" outlineLevel="1">
      <c r="A117" s="1835" t="s">
        <v>2004</v>
      </c>
      <c r="B117" s="2419">
        <v>934149</v>
      </c>
      <c r="C117" s="2419">
        <v>174732</v>
      </c>
      <c r="D117" s="2419">
        <v>23499</v>
      </c>
      <c r="E117" s="2419">
        <v>55586</v>
      </c>
      <c r="F117" s="2419">
        <v>12418</v>
      </c>
      <c r="G117" s="2419">
        <v>58284</v>
      </c>
      <c r="H117" s="2419">
        <v>13640</v>
      </c>
      <c r="I117" s="2419">
        <v>148158</v>
      </c>
      <c r="J117" s="2419">
        <v>10416</v>
      </c>
      <c r="K117" s="2419">
        <v>3664</v>
      </c>
      <c r="L117" s="2419">
        <v>60283</v>
      </c>
      <c r="M117" s="2419">
        <v>341631</v>
      </c>
      <c r="N117" s="2419">
        <v>44256</v>
      </c>
    </row>
    <row r="118" spans="1:14" ht="17.25" collapsed="1">
      <c r="A118" s="1835" t="s">
        <v>2005</v>
      </c>
      <c r="B118" s="2419">
        <v>912249</v>
      </c>
      <c r="C118" s="2419">
        <v>170073</v>
      </c>
      <c r="D118" s="2419">
        <v>21793</v>
      </c>
      <c r="E118" s="2419">
        <v>54111</v>
      </c>
      <c r="F118" s="2419">
        <v>12265</v>
      </c>
      <c r="G118" s="2419">
        <v>55505</v>
      </c>
      <c r="H118" s="2419">
        <v>11765</v>
      </c>
      <c r="I118" s="2419">
        <v>147851</v>
      </c>
      <c r="J118" s="2419">
        <v>11165</v>
      </c>
      <c r="K118" s="2419">
        <v>3478</v>
      </c>
      <c r="L118" s="2419">
        <v>58688</v>
      </c>
      <c r="M118" s="2419">
        <v>333184</v>
      </c>
      <c r="N118" s="2419">
        <v>44636</v>
      </c>
    </row>
    <row r="119" spans="1:14" ht="17.25">
      <c r="A119" s="1835" t="s">
        <v>2006</v>
      </c>
      <c r="B119" s="2419">
        <v>883736</v>
      </c>
      <c r="C119" s="2419">
        <v>163208</v>
      </c>
      <c r="D119" s="2419">
        <v>20651</v>
      </c>
      <c r="E119" s="2419">
        <v>51934</v>
      </c>
      <c r="F119" s="2419">
        <v>12115</v>
      </c>
      <c r="G119" s="2419">
        <v>50887</v>
      </c>
      <c r="H119" s="2419">
        <v>13110</v>
      </c>
      <c r="I119" s="2419">
        <v>143667</v>
      </c>
      <c r="J119" s="2419">
        <v>10353</v>
      </c>
      <c r="K119" s="2419">
        <v>3757</v>
      </c>
      <c r="L119" s="2419">
        <v>58200</v>
      </c>
      <c r="M119" s="2419">
        <v>324797</v>
      </c>
      <c r="N119" s="2419">
        <v>43172</v>
      </c>
    </row>
    <row r="120" spans="1:14" ht="24.75" customHeight="1">
      <c r="A120" s="2502" t="s">
        <v>2007</v>
      </c>
      <c r="B120" s="2424">
        <f>((B119-B118)/B118)*100</f>
        <v>-3.125572075168074</v>
      </c>
      <c r="C120" s="2424">
        <f t="shared" ref="C120:N120" si="13">((C119-C118)/C118)*100</f>
        <v>-4.036501972682319</v>
      </c>
      <c r="D120" s="2424">
        <f t="shared" si="13"/>
        <v>-5.2402147478548153</v>
      </c>
      <c r="E120" s="2424">
        <f t="shared" si="13"/>
        <v>-4.0232115466356193</v>
      </c>
      <c r="F120" s="2424">
        <f t="shared" si="13"/>
        <v>-1.222992254382389</v>
      </c>
      <c r="G120" s="2424">
        <f t="shared" si="13"/>
        <v>-8.3199711737681294</v>
      </c>
      <c r="H120" s="2424">
        <f t="shared" si="13"/>
        <v>11.432214194645134</v>
      </c>
      <c r="I120" s="2424">
        <f t="shared" si="13"/>
        <v>-2.8298760238348066</v>
      </c>
      <c r="J120" s="2424">
        <f t="shared" si="13"/>
        <v>-7.2727272727272725</v>
      </c>
      <c r="K120" s="2424">
        <f t="shared" si="13"/>
        <v>8.0218516388729153</v>
      </c>
      <c r="L120" s="2424">
        <f t="shared" si="13"/>
        <v>-0.83151581243184303</v>
      </c>
      <c r="M120" s="2424">
        <f t="shared" si="13"/>
        <v>-2.5172277180176721</v>
      </c>
      <c r="N120" s="2424">
        <f t="shared" si="13"/>
        <v>-3.2798637870776948</v>
      </c>
    </row>
    <row r="121" spans="1:14">
      <c r="A121" s="2501" t="s">
        <v>1444</v>
      </c>
      <c r="B121" s="2501"/>
      <c r="C121" s="2501"/>
      <c r="D121" s="2501"/>
      <c r="E121" s="2501"/>
      <c r="F121" s="2501"/>
      <c r="G121" s="2501"/>
      <c r="H121" s="2501"/>
      <c r="I121" s="2501"/>
      <c r="J121" s="2501"/>
      <c r="K121" s="2503"/>
      <c r="L121" s="2501"/>
      <c r="M121" s="2501"/>
      <c r="N121" s="2501"/>
    </row>
    <row r="122" spans="1:14" ht="17.25" hidden="1" outlineLevel="1">
      <c r="A122" s="1835" t="s">
        <v>2001</v>
      </c>
      <c r="B122" s="2419">
        <v>275768</v>
      </c>
      <c r="C122" s="2419">
        <v>54342</v>
      </c>
      <c r="D122" s="2419">
        <v>7017</v>
      </c>
      <c r="E122" s="2419">
        <v>18186</v>
      </c>
      <c r="F122" s="2419">
        <v>3676</v>
      </c>
      <c r="G122" s="2419">
        <v>12138</v>
      </c>
      <c r="H122" s="2419">
        <v>3793</v>
      </c>
      <c r="I122" s="2419">
        <v>43373</v>
      </c>
      <c r="J122" s="2419">
        <v>3435</v>
      </c>
      <c r="K122" s="2419">
        <v>710</v>
      </c>
      <c r="L122" s="2419">
        <v>10696</v>
      </c>
      <c r="M122" s="2419">
        <v>85692</v>
      </c>
      <c r="N122" s="2419">
        <v>36386</v>
      </c>
    </row>
    <row r="123" spans="1:14" ht="17.25" hidden="1" outlineLevel="1">
      <c r="A123" s="1835" t="s">
        <v>2002</v>
      </c>
      <c r="B123" s="2419">
        <v>277876</v>
      </c>
      <c r="C123" s="2419">
        <v>56330</v>
      </c>
      <c r="D123" s="2419">
        <v>6208</v>
      </c>
      <c r="E123" s="2419">
        <v>18027</v>
      </c>
      <c r="F123" s="2419">
        <v>3813</v>
      </c>
      <c r="G123" s="2419">
        <v>13239</v>
      </c>
      <c r="H123" s="2419">
        <v>4575</v>
      </c>
      <c r="I123" s="2419">
        <v>42904</v>
      </c>
      <c r="J123" s="2419">
        <v>3798</v>
      </c>
      <c r="K123" s="2419">
        <v>745</v>
      </c>
      <c r="L123" s="2419">
        <v>11710</v>
      </c>
      <c r="M123" s="2419">
        <v>84294</v>
      </c>
      <c r="N123" s="2419">
        <v>36046</v>
      </c>
    </row>
    <row r="124" spans="1:14" ht="17.25" hidden="1" outlineLevel="1">
      <c r="A124" s="1835" t="s">
        <v>2003</v>
      </c>
      <c r="B124" s="2419">
        <v>273008</v>
      </c>
      <c r="C124" s="2419">
        <v>53169</v>
      </c>
      <c r="D124" s="2419">
        <v>6640</v>
      </c>
      <c r="E124" s="2419">
        <v>18208</v>
      </c>
      <c r="F124" s="2419">
        <v>3416</v>
      </c>
      <c r="G124" s="2419">
        <v>12730</v>
      </c>
      <c r="H124" s="2419">
        <v>3464</v>
      </c>
      <c r="I124" s="2419">
        <v>42689</v>
      </c>
      <c r="J124" s="2419">
        <v>3862</v>
      </c>
      <c r="K124" s="2419">
        <v>672</v>
      </c>
      <c r="L124" s="2419">
        <v>11334</v>
      </c>
      <c r="M124" s="2419">
        <v>83489</v>
      </c>
      <c r="N124" s="2419">
        <v>36751</v>
      </c>
    </row>
    <row r="125" spans="1:14" ht="17.25" hidden="1" outlineLevel="1">
      <c r="A125" s="1835" t="s">
        <v>2004</v>
      </c>
      <c r="B125" s="2419">
        <v>275181</v>
      </c>
      <c r="C125" s="2419">
        <v>56989</v>
      </c>
      <c r="D125" s="2419">
        <v>6129</v>
      </c>
      <c r="E125" s="2419">
        <v>17046</v>
      </c>
      <c r="F125" s="2419">
        <v>3832</v>
      </c>
      <c r="G125" s="2419">
        <v>12703</v>
      </c>
      <c r="H125" s="2419">
        <v>4153</v>
      </c>
      <c r="I125" s="2419">
        <v>42309</v>
      </c>
      <c r="J125" s="2419">
        <v>4145</v>
      </c>
      <c r="K125" s="2419">
        <v>746</v>
      </c>
      <c r="L125" s="2419">
        <v>12104</v>
      </c>
      <c r="M125" s="2419">
        <v>81401</v>
      </c>
      <c r="N125" s="2419">
        <v>37456</v>
      </c>
    </row>
    <row r="126" spans="1:14" ht="17.25" collapsed="1">
      <c r="A126" s="1835" t="s">
        <v>2005</v>
      </c>
      <c r="B126" s="2419">
        <v>267606</v>
      </c>
      <c r="C126" s="2419">
        <v>52772</v>
      </c>
      <c r="D126" s="2419">
        <v>6520</v>
      </c>
      <c r="E126" s="2419">
        <v>17704</v>
      </c>
      <c r="F126" s="2419">
        <v>3699</v>
      </c>
      <c r="G126" s="2419">
        <v>12151</v>
      </c>
      <c r="H126" s="2419">
        <v>3216</v>
      </c>
      <c r="I126" s="2419">
        <v>41357</v>
      </c>
      <c r="J126" s="2419">
        <v>3936</v>
      </c>
      <c r="K126" s="2419">
        <v>703</v>
      </c>
      <c r="L126" s="2419">
        <v>11083</v>
      </c>
      <c r="M126" s="2419">
        <v>81139</v>
      </c>
      <c r="N126" s="2419">
        <v>37025</v>
      </c>
    </row>
    <row r="127" spans="1:14" ht="17.25">
      <c r="A127" s="1835" t="s">
        <v>2006</v>
      </c>
      <c r="B127" s="2419">
        <v>265191</v>
      </c>
      <c r="C127" s="2419">
        <v>53420</v>
      </c>
      <c r="D127" s="2419">
        <v>5526</v>
      </c>
      <c r="E127" s="2419">
        <v>16692</v>
      </c>
      <c r="F127" s="2419">
        <v>3732</v>
      </c>
      <c r="G127" s="2419">
        <v>11654</v>
      </c>
      <c r="H127" s="2419">
        <v>3956</v>
      </c>
      <c r="I127" s="2419">
        <v>40769</v>
      </c>
      <c r="J127" s="2419">
        <v>4224</v>
      </c>
      <c r="K127" s="2419">
        <v>781</v>
      </c>
      <c r="L127" s="2419">
        <v>11831</v>
      </c>
      <c r="M127" s="2419">
        <v>79038</v>
      </c>
      <c r="N127" s="2419">
        <v>37300</v>
      </c>
    </row>
    <row r="128" spans="1:14" ht="17.25">
      <c r="A128" s="2502" t="s">
        <v>2007</v>
      </c>
      <c r="B128" s="2424">
        <f>((B127-B126)/B126)*100</f>
        <v>-0.90244613349476466</v>
      </c>
      <c r="C128" s="2424">
        <f t="shared" ref="C128:N128" si="14">((C127-C126)/C126)*100</f>
        <v>1.2279238990373684</v>
      </c>
      <c r="D128" s="2424">
        <f t="shared" si="14"/>
        <v>-15.245398773006135</v>
      </c>
      <c r="E128" s="2424">
        <f t="shared" si="14"/>
        <v>-5.7162223226389512</v>
      </c>
      <c r="F128" s="2424">
        <f t="shared" si="14"/>
        <v>0.89213300892133018</v>
      </c>
      <c r="G128" s="2424">
        <f t="shared" si="14"/>
        <v>-4.0901983375853836</v>
      </c>
      <c r="H128" s="2424">
        <f t="shared" si="14"/>
        <v>23.009950248756219</v>
      </c>
      <c r="I128" s="2424">
        <f t="shared" si="14"/>
        <v>-1.4217665691418624</v>
      </c>
      <c r="J128" s="2424">
        <f t="shared" si="14"/>
        <v>7.3170731707317067</v>
      </c>
      <c r="K128" s="2424">
        <f t="shared" si="14"/>
        <v>11.095305832147938</v>
      </c>
      <c r="L128" s="2424">
        <f t="shared" si="14"/>
        <v>6.7490751601551917</v>
      </c>
      <c r="M128" s="2424">
        <f t="shared" si="14"/>
        <v>-2.5893836502791507</v>
      </c>
      <c r="N128" s="2424">
        <f t="shared" si="14"/>
        <v>0.74274139095205938</v>
      </c>
    </row>
    <row r="129" spans="1:14">
      <c r="A129" s="2501" t="s">
        <v>174</v>
      </c>
      <c r="B129" s="2501"/>
      <c r="C129" s="2501"/>
      <c r="D129" s="2501"/>
      <c r="E129" s="2501"/>
      <c r="F129" s="2501"/>
      <c r="G129" s="2501"/>
      <c r="H129" s="2501"/>
      <c r="I129" s="2501"/>
      <c r="J129" s="2501"/>
      <c r="K129" s="2503"/>
      <c r="L129" s="2501"/>
      <c r="M129" s="2501"/>
      <c r="N129" s="2501"/>
    </row>
    <row r="130" spans="1:14" ht="17.25" hidden="1" outlineLevel="1">
      <c r="A130" s="1835" t="s">
        <v>2001</v>
      </c>
      <c r="B130" s="2419">
        <v>11639532</v>
      </c>
      <c r="C130" s="2419">
        <v>2411974</v>
      </c>
      <c r="D130" s="2419">
        <v>414965</v>
      </c>
      <c r="E130" s="2419">
        <v>658440</v>
      </c>
      <c r="F130" s="2419">
        <v>189079</v>
      </c>
      <c r="G130" s="2419">
        <v>890914</v>
      </c>
      <c r="H130" s="2419">
        <v>194539</v>
      </c>
      <c r="I130" s="2419">
        <v>1665852</v>
      </c>
      <c r="J130" s="2419">
        <v>88717</v>
      </c>
      <c r="K130" s="2419">
        <v>38246</v>
      </c>
      <c r="L130" s="2419">
        <v>624519</v>
      </c>
      <c r="M130" s="2419">
        <v>4011674</v>
      </c>
      <c r="N130" s="2419">
        <v>639692</v>
      </c>
    </row>
    <row r="131" spans="1:14" ht="17.25" hidden="1" outlineLevel="1">
      <c r="A131" s="1835" t="s">
        <v>2002</v>
      </c>
      <c r="B131" s="2419">
        <v>11301860</v>
      </c>
      <c r="C131" s="2419">
        <v>2343406</v>
      </c>
      <c r="D131" s="2419">
        <v>409375</v>
      </c>
      <c r="E131" s="2419">
        <v>651735</v>
      </c>
      <c r="F131" s="2419">
        <v>192503</v>
      </c>
      <c r="G131" s="2419">
        <v>836516</v>
      </c>
      <c r="H131" s="2419">
        <v>188562</v>
      </c>
      <c r="I131" s="2419">
        <v>1613945</v>
      </c>
      <c r="J131" s="2419">
        <v>87223</v>
      </c>
      <c r="K131" s="2419">
        <v>39866</v>
      </c>
      <c r="L131" s="2419">
        <v>583508</v>
      </c>
      <c r="M131" s="2419">
        <v>3921410</v>
      </c>
      <c r="N131" s="2419">
        <v>626314</v>
      </c>
    </row>
    <row r="132" spans="1:14" ht="17.25" hidden="1" outlineLevel="1">
      <c r="A132" s="1835" t="s">
        <v>2003</v>
      </c>
      <c r="B132" s="2419">
        <v>11039662</v>
      </c>
      <c r="C132" s="2419">
        <v>2289208</v>
      </c>
      <c r="D132" s="2419">
        <v>414593</v>
      </c>
      <c r="E132" s="2419">
        <v>651160</v>
      </c>
      <c r="F132" s="2419">
        <v>176304</v>
      </c>
      <c r="G132" s="2419">
        <v>814217</v>
      </c>
      <c r="H132" s="2419">
        <v>195446</v>
      </c>
      <c r="I132" s="2419">
        <v>1559097</v>
      </c>
      <c r="J132" s="2419">
        <v>87928</v>
      </c>
      <c r="K132" s="2419">
        <v>35764</v>
      </c>
      <c r="L132" s="2419">
        <v>547706</v>
      </c>
      <c r="M132" s="2419">
        <v>3832716</v>
      </c>
      <c r="N132" s="2419">
        <v>611827</v>
      </c>
    </row>
    <row r="133" spans="1:14" ht="17.25" hidden="1" outlineLevel="1">
      <c r="A133" s="1835" t="s">
        <v>2004</v>
      </c>
      <c r="B133" s="2419">
        <v>10996963</v>
      </c>
      <c r="C133" s="2419">
        <v>2249365</v>
      </c>
      <c r="D133" s="2419">
        <v>411692</v>
      </c>
      <c r="E133" s="2419">
        <v>646610</v>
      </c>
      <c r="F133" s="2419">
        <v>182718</v>
      </c>
      <c r="G133" s="2419">
        <v>849368</v>
      </c>
      <c r="H133" s="2419">
        <v>197356</v>
      </c>
      <c r="I133" s="2419">
        <v>1553522</v>
      </c>
      <c r="J133" s="2419">
        <v>93702</v>
      </c>
      <c r="K133" s="2419">
        <v>38993</v>
      </c>
      <c r="L133" s="2419">
        <v>536808</v>
      </c>
      <c r="M133" s="2419">
        <v>3809717</v>
      </c>
      <c r="N133" s="2419">
        <v>609830</v>
      </c>
    </row>
    <row r="134" spans="1:14" ht="17.25" collapsed="1">
      <c r="A134" s="1835" t="s">
        <v>2005</v>
      </c>
      <c r="B134" s="2419">
        <v>10836195</v>
      </c>
      <c r="C134" s="2419">
        <v>2208323</v>
      </c>
      <c r="D134" s="2419">
        <v>388969</v>
      </c>
      <c r="E134" s="2419">
        <v>627849</v>
      </c>
      <c r="F134" s="2419">
        <v>183774</v>
      </c>
      <c r="G134" s="2419">
        <v>835942</v>
      </c>
      <c r="H134" s="2419">
        <v>182812</v>
      </c>
      <c r="I134" s="2419">
        <v>1553732</v>
      </c>
      <c r="J134" s="2419">
        <v>101472</v>
      </c>
      <c r="K134" s="2419">
        <v>41287</v>
      </c>
      <c r="L134" s="2419">
        <v>558089</v>
      </c>
      <c r="M134" s="2419">
        <v>3712815</v>
      </c>
      <c r="N134" s="2419">
        <v>624905</v>
      </c>
    </row>
    <row r="135" spans="1:14" ht="17.25">
      <c r="A135" s="1835" t="s">
        <v>2006</v>
      </c>
      <c r="B135" s="2505">
        <v>10461286</v>
      </c>
      <c r="C135" s="2505">
        <v>2125168</v>
      </c>
      <c r="D135" s="2505">
        <v>375260</v>
      </c>
      <c r="E135" s="2505">
        <v>608376</v>
      </c>
      <c r="F135" s="2419">
        <v>185909</v>
      </c>
      <c r="G135" s="2419">
        <v>766702</v>
      </c>
      <c r="H135" s="2419">
        <v>177333</v>
      </c>
      <c r="I135" s="2419">
        <v>1504899</v>
      </c>
      <c r="J135" s="2419">
        <v>103210</v>
      </c>
      <c r="K135" s="2419">
        <v>43622</v>
      </c>
      <c r="L135" s="2419">
        <v>546866</v>
      </c>
      <c r="M135" s="2419">
        <v>3589431</v>
      </c>
      <c r="N135" s="2419">
        <v>620419</v>
      </c>
    </row>
    <row r="136" spans="1:14" ht="17.25">
      <c r="A136" s="2502" t="s">
        <v>2007</v>
      </c>
      <c r="B136" s="2424">
        <f>((B135-B134)/B134)*100</f>
        <v>-3.4597845461437342</v>
      </c>
      <c r="C136" s="2424">
        <f t="shared" ref="C136:N136" si="15">((C135-C134)/C134)*100</f>
        <v>-3.7655270537869683</v>
      </c>
      <c r="D136" s="2424">
        <f t="shared" si="15"/>
        <v>-3.5244453928205077</v>
      </c>
      <c r="E136" s="2424">
        <f t="shared" si="15"/>
        <v>-3.1015419312605421</v>
      </c>
      <c r="F136" s="2424">
        <f t="shared" si="15"/>
        <v>1.1617530227344455</v>
      </c>
      <c r="G136" s="2424">
        <f t="shared" si="15"/>
        <v>-8.282871299683471</v>
      </c>
      <c r="H136" s="2424">
        <f t="shared" si="15"/>
        <v>-2.9970680261689604</v>
      </c>
      <c r="I136" s="2424">
        <f t="shared" si="15"/>
        <v>-3.1429487195990045</v>
      </c>
      <c r="J136" s="2424">
        <f t="shared" si="15"/>
        <v>1.7127877641122675</v>
      </c>
      <c r="K136" s="2424">
        <f t="shared" si="15"/>
        <v>5.6555332186886913</v>
      </c>
      <c r="L136" s="2424">
        <f t="shared" si="15"/>
        <v>-2.0109695765370756</v>
      </c>
      <c r="M136" s="2424">
        <f t="shared" si="15"/>
        <v>-3.3231927796025387</v>
      </c>
      <c r="N136" s="2424">
        <f t="shared" si="15"/>
        <v>-0.71786911610564808</v>
      </c>
    </row>
    <row r="137" spans="1:14" ht="12" customHeight="1">
      <c r="A137" s="2507" t="s">
        <v>2477</v>
      </c>
      <c r="B137" s="2505"/>
      <c r="C137" s="2505"/>
      <c r="D137" s="2505"/>
      <c r="E137" s="2505"/>
      <c r="F137" s="2506"/>
      <c r="G137" s="2506"/>
      <c r="H137" s="2506"/>
      <c r="I137" s="2506"/>
      <c r="J137" s="2506"/>
      <c r="K137" s="2506"/>
      <c r="L137" s="2506"/>
      <c r="M137" s="2506"/>
      <c r="N137" s="2506"/>
    </row>
    <row r="138" spans="1:14" ht="12" customHeight="1">
      <c r="A138" s="2508" t="s">
        <v>2476</v>
      </c>
    </row>
    <row r="139" spans="1:14">
      <c r="A139" s="130" t="s">
        <v>9</v>
      </c>
    </row>
  </sheetData>
  <hyperlinks>
    <hyperlink ref="A139" location="Inhaltsverzeichnis!A1" display="Zurück zum Inhaltsverzeichnis"/>
  </hyperlinks>
  <pageMargins left="0.7" right="0.7" top="0.78740157499999996" bottom="0.78740157499999996"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672"/>
  <sheetViews>
    <sheetView showGridLines="0" zoomScaleNormal="100" zoomScaleSheetLayoutView="85" workbookViewId="0">
      <pane ySplit="8" topLeftCell="A9" activePane="bottomLeft" state="frozen"/>
      <selection activeCell="A2" sqref="A2"/>
      <selection pane="bottomLeft"/>
    </sheetView>
  </sheetViews>
  <sheetFormatPr baseColWidth="10" defaultRowHeight="8.25" customHeight="1" outlineLevelRow="1"/>
  <cols>
    <col min="1" max="1" width="11.42578125" style="2378" customWidth="1"/>
    <col min="2" max="5" width="14.85546875" style="2378" customWidth="1"/>
    <col min="6" max="8" width="15.7109375" style="2378" customWidth="1"/>
    <col min="9" max="16" width="14.85546875" style="2378" customWidth="1"/>
    <col min="17" max="16384" width="11.42578125" style="2378"/>
  </cols>
  <sheetData>
    <row r="1" spans="1:16" ht="8.25" customHeight="1">
      <c r="A1" s="1790" t="s">
        <v>2481</v>
      </c>
    </row>
    <row r="2" spans="1:16" ht="33.75" customHeight="1">
      <c r="A2" s="2376" t="s">
        <v>2440</v>
      </c>
      <c r="B2" s="2377"/>
      <c r="C2" s="2377"/>
      <c r="D2" s="2377"/>
      <c r="E2" s="2377"/>
      <c r="F2" s="2377"/>
      <c r="G2" s="2377"/>
      <c r="H2" s="2377"/>
      <c r="I2" s="2377"/>
      <c r="J2" s="2377"/>
      <c r="K2" s="2377"/>
      <c r="L2" s="2377"/>
      <c r="M2" s="2377"/>
      <c r="N2" s="2377"/>
      <c r="O2" s="2377"/>
      <c r="P2" s="2377"/>
    </row>
    <row r="3" spans="1:16" s="2380" customFormat="1" ht="22.5" customHeight="1">
      <c r="A3" s="2381" t="s">
        <v>2400</v>
      </c>
      <c r="B3" s="2379"/>
      <c r="C3" s="2379"/>
      <c r="D3" s="2379"/>
      <c r="E3" s="2379"/>
      <c r="F3" s="2379"/>
      <c r="G3" s="2379"/>
      <c r="H3" s="2379"/>
      <c r="I3" s="2379"/>
      <c r="J3" s="2379"/>
      <c r="K3" s="2379"/>
      <c r="L3" s="2379"/>
      <c r="M3" s="2379"/>
      <c r="N3" s="2379"/>
      <c r="O3" s="2379"/>
      <c r="P3" s="2379"/>
    </row>
    <row r="4" spans="1:16" ht="33" customHeight="1">
      <c r="A4" s="2382" t="s">
        <v>1958</v>
      </c>
      <c r="B4" s="2383" t="s">
        <v>2013</v>
      </c>
      <c r="C4" s="2384" t="s">
        <v>2009</v>
      </c>
      <c r="D4" s="2383" t="s">
        <v>2401</v>
      </c>
      <c r="E4" s="2385" t="s">
        <v>2402</v>
      </c>
      <c r="F4" s="2386"/>
      <c r="G4" s="2386"/>
      <c r="H4" s="2387"/>
      <c r="I4" s="2388" t="s">
        <v>2403</v>
      </c>
      <c r="J4" s="2389"/>
      <c r="K4" s="2389"/>
      <c r="L4" s="2389"/>
      <c r="M4" s="2389"/>
      <c r="N4" s="2389"/>
      <c r="O4" s="2389"/>
      <c r="P4" s="2390"/>
    </row>
    <row r="5" spans="1:16" ht="21.75" customHeight="1">
      <c r="A5" s="2391"/>
      <c r="B5" s="2392"/>
      <c r="C5" s="2392"/>
      <c r="D5" s="2392"/>
      <c r="E5" s="2393"/>
      <c r="F5" s="2394"/>
      <c r="G5" s="2394"/>
      <c r="H5" s="2395"/>
      <c r="I5" s="2396" t="s">
        <v>2016</v>
      </c>
      <c r="J5" s="2397"/>
      <c r="K5" s="2397"/>
      <c r="L5" s="2397"/>
      <c r="M5" s="2397"/>
      <c r="N5" s="2397"/>
      <c r="O5" s="2398"/>
      <c r="P5" s="2399" t="s">
        <v>2404</v>
      </c>
    </row>
    <row r="6" spans="1:16" ht="24" customHeight="1">
      <c r="A6" s="2391"/>
      <c r="B6" s="2392"/>
      <c r="C6" s="2392"/>
      <c r="D6" s="2392"/>
      <c r="E6" s="2400" t="s">
        <v>2015</v>
      </c>
      <c r="F6" s="2401" t="s">
        <v>2018</v>
      </c>
      <c r="G6" s="2401" t="s">
        <v>2019</v>
      </c>
      <c r="H6" s="2401" t="s">
        <v>2405</v>
      </c>
      <c r="I6" s="2402" t="s">
        <v>417</v>
      </c>
      <c r="J6" s="2403" t="s">
        <v>2406</v>
      </c>
      <c r="K6" s="2386"/>
      <c r="L6" s="2387"/>
      <c r="M6" s="2387" t="s">
        <v>2407</v>
      </c>
      <c r="N6" s="2397"/>
      <c r="O6" s="2398"/>
      <c r="P6" s="65"/>
    </row>
    <row r="7" spans="1:16" ht="21.75" customHeight="1">
      <c r="A7" s="2404"/>
      <c r="B7" s="2405"/>
      <c r="C7" s="2405"/>
      <c r="D7" s="2405"/>
      <c r="E7" s="2406"/>
      <c r="F7" s="2407" t="s">
        <v>2408</v>
      </c>
      <c r="G7" s="2408"/>
      <c r="H7" s="2408"/>
      <c r="I7" s="2409" t="s">
        <v>2015</v>
      </c>
      <c r="J7" s="2410" t="s">
        <v>2409</v>
      </c>
      <c r="K7" s="2410" t="s">
        <v>2410</v>
      </c>
      <c r="L7" s="2410" t="s">
        <v>2015</v>
      </c>
      <c r="M7" s="2410" t="s">
        <v>2409</v>
      </c>
      <c r="N7" s="2410" t="s">
        <v>2410</v>
      </c>
      <c r="O7" s="2411" t="s">
        <v>2015</v>
      </c>
      <c r="P7" s="65"/>
    </row>
    <row r="8" spans="1:16" ht="3" customHeight="1">
      <c r="A8" s="2412" t="s">
        <v>1958</v>
      </c>
      <c r="B8" s="2412" t="s">
        <v>2013</v>
      </c>
      <c r="C8" s="2412" t="s">
        <v>2009</v>
      </c>
      <c r="D8" s="2412" t="s">
        <v>2401</v>
      </c>
      <c r="E8" s="2413" t="s">
        <v>2411</v>
      </c>
      <c r="F8" s="2413" t="s">
        <v>2412</v>
      </c>
      <c r="G8" s="2413" t="s">
        <v>2413</v>
      </c>
      <c r="H8" s="2413" t="s">
        <v>2414</v>
      </c>
      <c r="I8" s="2414" t="s">
        <v>2415</v>
      </c>
      <c r="J8" s="2414" t="s">
        <v>2416</v>
      </c>
      <c r="K8" s="2414" t="s">
        <v>2417</v>
      </c>
      <c r="L8" s="2414" t="s">
        <v>2418</v>
      </c>
      <c r="M8" s="2414" t="s">
        <v>2419</v>
      </c>
      <c r="N8" s="2414" t="s">
        <v>2420</v>
      </c>
      <c r="O8" s="2414" t="s">
        <v>2421</v>
      </c>
      <c r="P8" s="2409" t="s">
        <v>2422</v>
      </c>
    </row>
    <row r="9" spans="1:16" ht="15.75" customHeight="1">
      <c r="A9" s="2415" t="s">
        <v>186</v>
      </c>
      <c r="B9" s="2416"/>
      <c r="C9" s="2416"/>
      <c r="D9" s="2416"/>
      <c r="E9" s="2416"/>
      <c r="F9" s="2416"/>
      <c r="G9" s="2416"/>
      <c r="H9" s="2416"/>
      <c r="I9" s="2416"/>
      <c r="J9" s="2416"/>
      <c r="K9" s="2416"/>
      <c r="L9" s="2416"/>
      <c r="M9" s="2416"/>
      <c r="N9" s="2416"/>
      <c r="O9" s="2416"/>
      <c r="P9" s="2417"/>
    </row>
    <row r="10" spans="1:16" ht="15.75" hidden="1" customHeight="1" outlineLevel="1">
      <c r="A10" s="2418" t="s">
        <v>1977</v>
      </c>
      <c r="B10" s="2419">
        <v>2089900</v>
      </c>
      <c r="C10" s="2419">
        <v>735600</v>
      </c>
      <c r="D10" s="2419">
        <v>386900</v>
      </c>
      <c r="E10" s="2419">
        <v>728800</v>
      </c>
      <c r="F10" s="2419">
        <v>365400</v>
      </c>
      <c r="G10" s="2419">
        <v>309500</v>
      </c>
      <c r="H10" s="2419">
        <v>53900</v>
      </c>
      <c r="I10" s="2419">
        <v>233900</v>
      </c>
      <c r="J10" s="2419">
        <v>27100</v>
      </c>
      <c r="K10" s="2419">
        <v>133800</v>
      </c>
      <c r="L10" s="2419">
        <v>160900</v>
      </c>
      <c r="M10" s="2419">
        <v>26200</v>
      </c>
      <c r="N10" s="2419">
        <v>46800</v>
      </c>
      <c r="O10" s="2419">
        <v>73000</v>
      </c>
      <c r="P10" s="2420">
        <v>4700</v>
      </c>
    </row>
    <row r="11" spans="1:16" ht="15.75" hidden="1" customHeight="1" outlineLevel="1">
      <c r="A11" s="2418" t="s">
        <v>1978</v>
      </c>
      <c r="B11" s="2419">
        <v>2082500</v>
      </c>
      <c r="C11" s="2419">
        <v>692500</v>
      </c>
      <c r="D11" s="2419">
        <v>406500</v>
      </c>
      <c r="E11" s="2419">
        <v>754700</v>
      </c>
      <c r="F11" s="2419">
        <v>372200</v>
      </c>
      <c r="G11" s="2419">
        <v>322100</v>
      </c>
      <c r="H11" s="2419">
        <v>60400</v>
      </c>
      <c r="I11" s="2419">
        <v>224300</v>
      </c>
      <c r="J11" s="2419">
        <v>22300</v>
      </c>
      <c r="K11" s="2419">
        <v>130200</v>
      </c>
      <c r="L11" s="2419">
        <v>152500</v>
      </c>
      <c r="M11" s="2419">
        <v>26800</v>
      </c>
      <c r="N11" s="2419">
        <v>45000</v>
      </c>
      <c r="O11" s="2419">
        <v>71800</v>
      </c>
      <c r="P11" s="2420">
        <v>4600</v>
      </c>
    </row>
    <row r="12" spans="1:16" ht="15.75" hidden="1" customHeight="1" outlineLevel="1">
      <c r="A12" s="2418" t="s">
        <v>1979</v>
      </c>
      <c r="B12" s="2419">
        <v>2075500</v>
      </c>
      <c r="C12" s="2419">
        <v>768800</v>
      </c>
      <c r="D12" s="2419">
        <v>360700</v>
      </c>
      <c r="E12" s="2419">
        <v>726200</v>
      </c>
      <c r="F12" s="2419">
        <v>361800</v>
      </c>
      <c r="G12" s="2419">
        <v>309000</v>
      </c>
      <c r="H12" s="2419">
        <v>55300</v>
      </c>
      <c r="I12" s="2419">
        <v>215900</v>
      </c>
      <c r="J12" s="2419">
        <v>22600</v>
      </c>
      <c r="K12" s="2419">
        <v>130600</v>
      </c>
      <c r="L12" s="2419">
        <v>153200</v>
      </c>
      <c r="M12" s="2419">
        <v>19700</v>
      </c>
      <c r="N12" s="2419">
        <v>43000</v>
      </c>
      <c r="O12" s="2419">
        <v>62700</v>
      </c>
      <c r="P12" s="2420">
        <v>3900</v>
      </c>
    </row>
    <row r="13" spans="1:16" ht="15.75" hidden="1" customHeight="1" outlineLevel="1">
      <c r="A13" s="2418" t="s">
        <v>1980</v>
      </c>
      <c r="B13" s="2419">
        <v>2017300</v>
      </c>
      <c r="C13" s="2419">
        <v>734900</v>
      </c>
      <c r="D13" s="2419">
        <v>343700</v>
      </c>
      <c r="E13" s="2419">
        <v>723800</v>
      </c>
      <c r="F13" s="2419">
        <v>345400</v>
      </c>
      <c r="G13" s="2419">
        <v>310100</v>
      </c>
      <c r="H13" s="2419">
        <v>68300</v>
      </c>
      <c r="I13" s="2419">
        <v>211300</v>
      </c>
      <c r="J13" s="2419">
        <v>20900</v>
      </c>
      <c r="K13" s="2419">
        <v>122400</v>
      </c>
      <c r="L13" s="2419">
        <v>143300</v>
      </c>
      <c r="M13" s="2419">
        <v>26800</v>
      </c>
      <c r="N13" s="2419">
        <v>41300</v>
      </c>
      <c r="O13" s="2419">
        <v>68100</v>
      </c>
      <c r="P13" s="2420">
        <v>3600</v>
      </c>
    </row>
    <row r="14" spans="1:16" ht="15.75" hidden="1" customHeight="1" outlineLevel="1">
      <c r="A14" s="2418" t="s">
        <v>1981</v>
      </c>
      <c r="B14" s="2419">
        <v>1995500</v>
      </c>
      <c r="C14" s="2419">
        <v>742300</v>
      </c>
      <c r="D14" s="2419">
        <v>360500</v>
      </c>
      <c r="E14" s="2419">
        <v>690200</v>
      </c>
      <c r="F14" s="2419">
        <v>347200</v>
      </c>
      <c r="G14" s="2419">
        <v>292800</v>
      </c>
      <c r="H14" s="2419">
        <v>50200</v>
      </c>
      <c r="I14" s="2419">
        <v>198200</v>
      </c>
      <c r="J14" s="2419">
        <v>21700</v>
      </c>
      <c r="K14" s="2419">
        <v>120400</v>
      </c>
      <c r="L14" s="2419">
        <v>142100</v>
      </c>
      <c r="M14" s="2419">
        <v>18100</v>
      </c>
      <c r="N14" s="2419">
        <v>38000</v>
      </c>
      <c r="O14" s="2419">
        <v>56100</v>
      </c>
      <c r="P14" s="2420">
        <v>0</v>
      </c>
    </row>
    <row r="15" spans="1:16" ht="15.75" hidden="1" customHeight="1" outlineLevel="1">
      <c r="A15" s="2418" t="s">
        <v>1982</v>
      </c>
      <c r="B15" s="2419">
        <v>1952100</v>
      </c>
      <c r="C15" s="2419">
        <v>692200</v>
      </c>
      <c r="D15" s="2419">
        <v>354200</v>
      </c>
      <c r="E15" s="2419">
        <v>715700</v>
      </c>
      <c r="F15" s="2419">
        <v>358400</v>
      </c>
      <c r="G15" s="2419">
        <v>301100</v>
      </c>
      <c r="H15" s="2419">
        <v>56200</v>
      </c>
      <c r="I15" s="2419">
        <v>186900</v>
      </c>
      <c r="J15" s="2419">
        <v>19800</v>
      </c>
      <c r="K15" s="2419">
        <v>109200</v>
      </c>
      <c r="L15" s="2419">
        <v>129000</v>
      </c>
      <c r="M15" s="2419">
        <v>20800</v>
      </c>
      <c r="N15" s="2419">
        <v>37100</v>
      </c>
      <c r="O15" s="2419">
        <v>57900</v>
      </c>
      <c r="P15" s="2420">
        <v>3000</v>
      </c>
    </row>
    <row r="16" spans="1:16" ht="15.75" hidden="1" customHeight="1" outlineLevel="1">
      <c r="A16" s="2418" t="s">
        <v>1983</v>
      </c>
      <c r="B16" s="2419">
        <v>1878500</v>
      </c>
      <c r="C16" s="2419">
        <v>695000</v>
      </c>
      <c r="D16" s="2419">
        <v>303400</v>
      </c>
      <c r="E16" s="2419">
        <v>696500</v>
      </c>
      <c r="F16" s="2419">
        <v>331000</v>
      </c>
      <c r="G16" s="2419">
        <v>310000</v>
      </c>
      <c r="H16" s="2419">
        <v>55500</v>
      </c>
      <c r="I16" s="2419">
        <v>181200</v>
      </c>
      <c r="J16" s="2419">
        <v>21000</v>
      </c>
      <c r="K16" s="2419">
        <v>105300</v>
      </c>
      <c r="L16" s="2419">
        <v>126300</v>
      </c>
      <c r="M16" s="2419">
        <v>19100</v>
      </c>
      <c r="N16" s="2419">
        <v>35800</v>
      </c>
      <c r="O16" s="2419">
        <v>54900</v>
      </c>
      <c r="P16" s="2420">
        <v>2400</v>
      </c>
    </row>
    <row r="17" spans="1:16" ht="15.75" hidden="1" customHeight="1" outlineLevel="1">
      <c r="A17" s="2418" t="s">
        <v>1984</v>
      </c>
      <c r="B17" s="2419">
        <v>1902700</v>
      </c>
      <c r="C17" s="2419">
        <v>695800</v>
      </c>
      <c r="D17" s="2419">
        <v>316900</v>
      </c>
      <c r="E17" s="2419">
        <v>705500</v>
      </c>
      <c r="F17" s="2419">
        <v>350300</v>
      </c>
      <c r="G17" s="2419">
        <v>291100</v>
      </c>
      <c r="H17" s="2419">
        <v>64200</v>
      </c>
      <c r="I17" s="2419">
        <v>181400</v>
      </c>
      <c r="J17" s="2419">
        <v>20500</v>
      </c>
      <c r="K17" s="2419">
        <v>108200</v>
      </c>
      <c r="L17" s="2419">
        <v>128700</v>
      </c>
      <c r="M17" s="2419">
        <v>18400</v>
      </c>
      <c r="N17" s="2419">
        <v>34400</v>
      </c>
      <c r="O17" s="2419">
        <v>52800</v>
      </c>
      <c r="P17" s="2420">
        <v>3100</v>
      </c>
    </row>
    <row r="18" spans="1:16" ht="15.75" hidden="1" customHeight="1" outlineLevel="1">
      <c r="A18" s="2418" t="s">
        <v>1985</v>
      </c>
      <c r="B18" s="2419">
        <v>1887900</v>
      </c>
      <c r="C18" s="2419">
        <v>720300</v>
      </c>
      <c r="D18" s="2419">
        <v>308900</v>
      </c>
      <c r="E18" s="2419">
        <v>678000</v>
      </c>
      <c r="F18" s="2419">
        <v>344100</v>
      </c>
      <c r="G18" s="2419">
        <v>283800</v>
      </c>
      <c r="H18" s="2419">
        <v>50100</v>
      </c>
      <c r="I18" s="2419">
        <v>177900</v>
      </c>
      <c r="J18" s="2419">
        <v>21400</v>
      </c>
      <c r="K18" s="2419">
        <v>105200</v>
      </c>
      <c r="L18" s="2419">
        <v>126600</v>
      </c>
      <c r="M18" s="2419">
        <v>17900</v>
      </c>
      <c r="N18" s="2419">
        <v>33400</v>
      </c>
      <c r="O18" s="2419">
        <v>51300</v>
      </c>
      <c r="P18" s="2420">
        <v>0</v>
      </c>
    </row>
    <row r="19" spans="1:16" ht="15.75" hidden="1" customHeight="1" outlineLevel="1">
      <c r="A19" s="2418" t="s">
        <v>1986</v>
      </c>
      <c r="B19" s="2419">
        <v>1936900</v>
      </c>
      <c r="C19" s="2419">
        <v>693500</v>
      </c>
      <c r="D19" s="2419">
        <v>342400</v>
      </c>
      <c r="E19" s="2419">
        <v>720100</v>
      </c>
      <c r="F19" s="2419">
        <v>356400</v>
      </c>
      <c r="G19" s="2419">
        <v>304900</v>
      </c>
      <c r="H19" s="2419">
        <v>58800</v>
      </c>
      <c r="I19" s="2419">
        <v>178400</v>
      </c>
      <c r="J19" s="2419">
        <v>18900</v>
      </c>
      <c r="K19" s="2419">
        <v>104500</v>
      </c>
      <c r="L19" s="2419">
        <v>123400</v>
      </c>
      <c r="M19" s="2419">
        <v>20200</v>
      </c>
      <c r="N19" s="2419">
        <v>34800</v>
      </c>
      <c r="O19" s="2419">
        <v>55000</v>
      </c>
      <c r="P19" s="2420">
        <v>0</v>
      </c>
    </row>
    <row r="20" spans="1:16" ht="15.75" hidden="1" customHeight="1" outlineLevel="1">
      <c r="A20" s="2418" t="s">
        <v>1987</v>
      </c>
      <c r="B20" s="2419">
        <v>1912800</v>
      </c>
      <c r="C20" s="2419">
        <v>700900</v>
      </c>
      <c r="D20" s="2419">
        <v>324200</v>
      </c>
      <c r="E20" s="2419">
        <v>710100</v>
      </c>
      <c r="F20" s="2419">
        <v>354600</v>
      </c>
      <c r="G20" s="2419">
        <v>297400</v>
      </c>
      <c r="H20" s="2419">
        <v>58100</v>
      </c>
      <c r="I20" s="2419">
        <v>175500</v>
      </c>
      <c r="J20" s="2419">
        <v>18700</v>
      </c>
      <c r="K20" s="2419">
        <v>107000</v>
      </c>
      <c r="L20" s="2419">
        <v>125700</v>
      </c>
      <c r="M20" s="2419">
        <v>16400</v>
      </c>
      <c r="N20" s="2419">
        <v>33400</v>
      </c>
      <c r="O20" s="2419">
        <v>49800</v>
      </c>
      <c r="P20" s="2420">
        <v>2100</v>
      </c>
    </row>
    <row r="21" spans="1:16" ht="15.75" hidden="1" customHeight="1" outlineLevel="1">
      <c r="A21" s="2418" t="s">
        <v>1988</v>
      </c>
      <c r="B21" s="2419">
        <v>1849500</v>
      </c>
      <c r="C21" s="2419">
        <v>664900</v>
      </c>
      <c r="D21" s="2419">
        <v>339300</v>
      </c>
      <c r="E21" s="2419">
        <v>675000</v>
      </c>
      <c r="F21" s="2419">
        <v>332400</v>
      </c>
      <c r="G21" s="2419">
        <v>281500</v>
      </c>
      <c r="H21" s="2419">
        <v>61200</v>
      </c>
      <c r="I21" s="2419">
        <v>168000</v>
      </c>
      <c r="J21" s="2419">
        <v>17100</v>
      </c>
      <c r="K21" s="2419">
        <v>100900</v>
      </c>
      <c r="L21" s="2419">
        <v>118000</v>
      </c>
      <c r="M21" s="2419">
        <v>18800</v>
      </c>
      <c r="N21" s="2419">
        <v>31200</v>
      </c>
      <c r="O21" s="2419">
        <v>50000</v>
      </c>
      <c r="P21" s="2420">
        <v>2300</v>
      </c>
    </row>
    <row r="22" spans="1:16" ht="15.75" hidden="1" customHeight="1" outlineLevel="1">
      <c r="A22" s="2418" t="s">
        <v>1989</v>
      </c>
      <c r="B22" s="2419">
        <v>1796500</v>
      </c>
      <c r="C22" s="2419">
        <v>667500</v>
      </c>
      <c r="D22" s="2419">
        <v>296400</v>
      </c>
      <c r="E22" s="2419">
        <v>668600</v>
      </c>
      <c r="F22" s="2419">
        <v>336200</v>
      </c>
      <c r="G22" s="2419">
        <v>282900</v>
      </c>
      <c r="H22" s="2419">
        <v>49500</v>
      </c>
      <c r="I22" s="2419">
        <v>162100</v>
      </c>
      <c r="J22" s="2419">
        <v>17500</v>
      </c>
      <c r="K22" s="2419">
        <v>97700</v>
      </c>
      <c r="L22" s="2419">
        <v>115200</v>
      </c>
      <c r="M22" s="2419">
        <v>16400</v>
      </c>
      <c r="N22" s="2419">
        <v>30500</v>
      </c>
      <c r="O22" s="2419">
        <v>46900</v>
      </c>
      <c r="P22" s="2420">
        <v>1900</v>
      </c>
    </row>
    <row r="23" spans="1:16" ht="15.75" hidden="1" customHeight="1" outlineLevel="1">
      <c r="A23" s="2418" t="s">
        <v>1990</v>
      </c>
      <c r="B23" s="2419">
        <v>1776600</v>
      </c>
      <c r="C23" s="2419">
        <v>658600</v>
      </c>
      <c r="D23" s="2419">
        <v>309500</v>
      </c>
      <c r="E23" s="2419">
        <v>649700</v>
      </c>
      <c r="F23" s="2419">
        <v>318700</v>
      </c>
      <c r="G23" s="2419">
        <v>273700</v>
      </c>
      <c r="H23" s="2419">
        <v>57300</v>
      </c>
      <c r="I23" s="2419">
        <v>156600</v>
      </c>
      <c r="J23" s="2419">
        <v>16400</v>
      </c>
      <c r="K23" s="2419">
        <v>93900</v>
      </c>
      <c r="L23" s="2419">
        <v>110300</v>
      </c>
      <c r="M23" s="2419">
        <v>16200</v>
      </c>
      <c r="N23" s="2419">
        <v>30000</v>
      </c>
      <c r="O23" s="2419">
        <v>46200</v>
      </c>
      <c r="P23" s="2420">
        <v>0</v>
      </c>
    </row>
    <row r="24" spans="1:16" ht="15.75" hidden="1" customHeight="1" outlineLevel="1">
      <c r="A24" s="2418" t="s">
        <v>1991</v>
      </c>
      <c r="B24" s="2419">
        <v>1760500</v>
      </c>
      <c r="C24" s="2419">
        <v>640700</v>
      </c>
      <c r="D24" s="2419">
        <v>299700</v>
      </c>
      <c r="E24" s="2419">
        <v>661800</v>
      </c>
      <c r="F24" s="2419">
        <v>324900</v>
      </c>
      <c r="G24" s="2419">
        <v>276900</v>
      </c>
      <c r="H24" s="2419">
        <v>60000</v>
      </c>
      <c r="I24" s="2419">
        <v>155600</v>
      </c>
      <c r="J24" s="2419">
        <v>17600</v>
      </c>
      <c r="K24" s="2419">
        <v>93000</v>
      </c>
      <c r="L24" s="2419">
        <v>110600</v>
      </c>
      <c r="M24" s="2419">
        <v>17300</v>
      </c>
      <c r="N24" s="2419">
        <v>27700</v>
      </c>
      <c r="O24" s="2419">
        <v>45000</v>
      </c>
      <c r="P24" s="2420">
        <v>0</v>
      </c>
    </row>
    <row r="25" spans="1:16" ht="15.75" hidden="1" customHeight="1" outlineLevel="1">
      <c r="A25" s="2418" t="s">
        <v>1992</v>
      </c>
      <c r="B25" s="2419">
        <v>1770200</v>
      </c>
      <c r="C25" s="2419">
        <v>657600</v>
      </c>
      <c r="D25" s="2419">
        <v>291000</v>
      </c>
      <c r="E25" s="2419">
        <v>666300</v>
      </c>
      <c r="F25" s="2419">
        <v>322000</v>
      </c>
      <c r="G25" s="2419">
        <v>285900</v>
      </c>
      <c r="H25" s="2419">
        <v>58400</v>
      </c>
      <c r="I25" s="2419">
        <v>152300</v>
      </c>
      <c r="J25" s="2419">
        <v>15600</v>
      </c>
      <c r="K25" s="2419">
        <v>90200</v>
      </c>
      <c r="L25" s="2419">
        <v>105800</v>
      </c>
      <c r="M25" s="2419">
        <v>18000</v>
      </c>
      <c r="N25" s="2419">
        <v>28400</v>
      </c>
      <c r="O25" s="2419">
        <v>46400</v>
      </c>
      <c r="P25" s="2420">
        <v>0</v>
      </c>
    </row>
    <row r="26" spans="1:16" ht="15.75" hidden="1" customHeight="1" outlineLevel="1">
      <c r="A26" s="2418" t="s">
        <v>1993</v>
      </c>
      <c r="B26" s="2419">
        <v>1736500</v>
      </c>
      <c r="C26" s="2419">
        <v>641900</v>
      </c>
      <c r="D26" s="2419">
        <v>294300</v>
      </c>
      <c r="E26" s="2419">
        <v>646800</v>
      </c>
      <c r="F26" s="2419">
        <v>309700</v>
      </c>
      <c r="G26" s="2419">
        <v>282300</v>
      </c>
      <c r="H26" s="2419">
        <v>54800</v>
      </c>
      <c r="I26" s="2419">
        <v>152100</v>
      </c>
      <c r="J26" s="2419">
        <v>15100</v>
      </c>
      <c r="K26" s="2419">
        <v>91900</v>
      </c>
      <c r="L26" s="2419">
        <v>107000</v>
      </c>
      <c r="M26" s="2419">
        <v>17100</v>
      </c>
      <c r="N26" s="2419">
        <v>28000</v>
      </c>
      <c r="O26" s="2419">
        <v>45100</v>
      </c>
      <c r="P26" s="2420">
        <v>1500</v>
      </c>
    </row>
    <row r="27" spans="1:16" ht="15.75" hidden="1" customHeight="1" outlineLevel="1">
      <c r="A27" s="2418" t="s">
        <v>1994</v>
      </c>
      <c r="B27" s="2419">
        <v>1698900</v>
      </c>
      <c r="C27" s="2419">
        <v>612400</v>
      </c>
      <c r="D27" s="2419">
        <v>287400</v>
      </c>
      <c r="E27" s="2419">
        <v>649400</v>
      </c>
      <c r="F27" s="2419">
        <v>302800</v>
      </c>
      <c r="G27" s="2419">
        <v>281100</v>
      </c>
      <c r="H27" s="2419">
        <v>65500</v>
      </c>
      <c r="I27" s="2419">
        <v>148000</v>
      </c>
      <c r="J27" s="2419">
        <v>14400</v>
      </c>
      <c r="K27" s="2419">
        <v>89800</v>
      </c>
      <c r="L27" s="2419">
        <v>104200</v>
      </c>
      <c r="M27" s="2419">
        <v>15700</v>
      </c>
      <c r="N27" s="2419">
        <v>28100</v>
      </c>
      <c r="O27" s="2419">
        <v>43800</v>
      </c>
      <c r="P27" s="2420">
        <v>1700</v>
      </c>
    </row>
    <row r="28" spans="1:16" ht="15.75" hidden="1" customHeight="1" outlineLevel="1">
      <c r="A28" s="2418" t="s">
        <v>1995</v>
      </c>
      <c r="B28" s="2419">
        <v>1653400</v>
      </c>
      <c r="C28" s="2419">
        <v>605800</v>
      </c>
      <c r="D28" s="2419">
        <v>275500</v>
      </c>
      <c r="E28" s="2419">
        <v>628100</v>
      </c>
      <c r="F28" s="2419">
        <v>306100</v>
      </c>
      <c r="G28" s="2419">
        <v>261300</v>
      </c>
      <c r="H28" s="2419">
        <v>60600</v>
      </c>
      <c r="I28" s="2419">
        <v>142500</v>
      </c>
      <c r="J28" s="2419">
        <v>14600</v>
      </c>
      <c r="K28" s="2419">
        <v>84700</v>
      </c>
      <c r="L28" s="2419">
        <v>99300</v>
      </c>
      <c r="M28" s="2419">
        <v>16000</v>
      </c>
      <c r="N28" s="2419">
        <v>27200</v>
      </c>
      <c r="O28" s="2419">
        <v>43200</v>
      </c>
      <c r="P28" s="2420">
        <v>1500</v>
      </c>
    </row>
    <row r="29" spans="1:16" ht="15.75" hidden="1" customHeight="1" outlineLevel="1">
      <c r="A29" s="2418" t="s">
        <v>1996</v>
      </c>
      <c r="B29" s="2419">
        <v>1609700</v>
      </c>
      <c r="C29" s="2419">
        <v>582500</v>
      </c>
      <c r="D29" s="2419">
        <v>268900</v>
      </c>
      <c r="E29" s="2419">
        <v>615600</v>
      </c>
      <c r="F29" s="2419">
        <v>292600</v>
      </c>
      <c r="G29" s="2419">
        <v>265200</v>
      </c>
      <c r="H29" s="2419">
        <v>57800</v>
      </c>
      <c r="I29" s="2419">
        <v>140900</v>
      </c>
      <c r="J29" s="2419">
        <v>14400</v>
      </c>
      <c r="K29" s="2419">
        <v>83800</v>
      </c>
      <c r="L29" s="2419">
        <v>98200</v>
      </c>
      <c r="M29" s="2419">
        <v>17100</v>
      </c>
      <c r="N29" s="2419">
        <v>25600</v>
      </c>
      <c r="O29" s="2419">
        <v>42700</v>
      </c>
      <c r="P29" s="2420">
        <v>0</v>
      </c>
    </row>
    <row r="30" spans="1:16" ht="15.75" hidden="1" customHeight="1" outlineLevel="1">
      <c r="A30" s="2418" t="s">
        <v>1997</v>
      </c>
      <c r="B30" s="2419">
        <v>1624800</v>
      </c>
      <c r="C30" s="2419">
        <v>604900</v>
      </c>
      <c r="D30" s="2419">
        <v>243700</v>
      </c>
      <c r="E30" s="2419">
        <v>635200</v>
      </c>
      <c r="F30" s="2419">
        <v>301700</v>
      </c>
      <c r="G30" s="2419">
        <v>272400</v>
      </c>
      <c r="H30" s="2419">
        <v>61100</v>
      </c>
      <c r="I30" s="2419">
        <v>139500</v>
      </c>
      <c r="J30" s="2419">
        <v>15900</v>
      </c>
      <c r="K30" s="2419">
        <v>84100</v>
      </c>
      <c r="L30" s="2419">
        <v>100000</v>
      </c>
      <c r="M30" s="2419">
        <v>14200</v>
      </c>
      <c r="N30" s="2419">
        <v>25300</v>
      </c>
      <c r="O30" s="2419">
        <v>39500</v>
      </c>
      <c r="P30" s="2420">
        <v>1600</v>
      </c>
    </row>
    <row r="31" spans="1:16" ht="15.75" hidden="1" customHeight="1" outlineLevel="1">
      <c r="A31" s="2418" t="s">
        <v>1998</v>
      </c>
      <c r="B31" s="2419">
        <v>1646100</v>
      </c>
      <c r="C31" s="2419">
        <v>606600</v>
      </c>
      <c r="D31" s="2419">
        <v>279200</v>
      </c>
      <c r="E31" s="2419">
        <v>623800</v>
      </c>
      <c r="F31" s="2419">
        <v>295000</v>
      </c>
      <c r="G31" s="2419">
        <v>254600</v>
      </c>
      <c r="H31" s="2419">
        <v>74100</v>
      </c>
      <c r="I31" s="2419">
        <v>134700</v>
      </c>
      <c r="J31" s="2419">
        <v>13100</v>
      </c>
      <c r="K31" s="2419">
        <v>81600</v>
      </c>
      <c r="L31" s="2419">
        <v>94700</v>
      </c>
      <c r="M31" s="2419">
        <v>16300</v>
      </c>
      <c r="N31" s="2419">
        <v>23700</v>
      </c>
      <c r="O31" s="2419">
        <v>40000</v>
      </c>
      <c r="P31" s="2420">
        <v>0</v>
      </c>
    </row>
    <row r="32" spans="1:16" s="2421" customFormat="1" ht="15.75" hidden="1" customHeight="1" outlineLevel="1">
      <c r="A32" s="2418" t="s">
        <v>1999</v>
      </c>
      <c r="B32" s="2419">
        <v>1508900</v>
      </c>
      <c r="C32" s="2419">
        <v>546700</v>
      </c>
      <c r="D32" s="2419">
        <v>241900</v>
      </c>
      <c r="E32" s="2419">
        <v>596400</v>
      </c>
      <c r="F32" s="2419">
        <v>296200</v>
      </c>
      <c r="G32" s="2419">
        <v>241600</v>
      </c>
      <c r="H32" s="2419">
        <v>58700</v>
      </c>
      <c r="I32" s="2419">
        <v>121800</v>
      </c>
      <c r="J32" s="2419">
        <v>13500</v>
      </c>
      <c r="K32" s="2419">
        <v>73600</v>
      </c>
      <c r="L32" s="2419">
        <v>87100</v>
      </c>
      <c r="M32" s="2419">
        <v>13100</v>
      </c>
      <c r="N32" s="2419">
        <v>21600</v>
      </c>
      <c r="O32" s="2419">
        <v>34700</v>
      </c>
      <c r="P32" s="2420">
        <v>0</v>
      </c>
    </row>
    <row r="33" spans="1:16" s="2421" customFormat="1" ht="15.75" hidden="1" customHeight="1" outlineLevel="1">
      <c r="A33" s="2418" t="s">
        <v>2000</v>
      </c>
      <c r="B33" s="2419">
        <v>1467400</v>
      </c>
      <c r="C33" s="2419">
        <v>488800</v>
      </c>
      <c r="D33" s="2419">
        <v>251700</v>
      </c>
      <c r="E33" s="2419">
        <v>604200</v>
      </c>
      <c r="F33" s="2419">
        <v>285400</v>
      </c>
      <c r="G33" s="2419">
        <v>253900</v>
      </c>
      <c r="H33" s="2419">
        <v>64800</v>
      </c>
      <c r="I33" s="2419">
        <v>120700</v>
      </c>
      <c r="J33" s="2419">
        <v>11600</v>
      </c>
      <c r="K33" s="2419">
        <v>70900</v>
      </c>
      <c r="L33" s="2419">
        <v>82500</v>
      </c>
      <c r="M33" s="2419">
        <v>15600</v>
      </c>
      <c r="N33" s="2419">
        <v>22500</v>
      </c>
      <c r="O33" s="2419">
        <v>38100</v>
      </c>
      <c r="P33" s="2420">
        <v>0</v>
      </c>
    </row>
    <row r="34" spans="1:16" ht="15.75" hidden="1" customHeight="1" outlineLevel="1">
      <c r="A34" s="2418" t="s">
        <v>2001</v>
      </c>
      <c r="B34" s="2419">
        <v>1354400</v>
      </c>
      <c r="C34" s="2419">
        <v>509100</v>
      </c>
      <c r="D34" s="2419">
        <v>212100</v>
      </c>
      <c r="E34" s="2419">
        <v>519600</v>
      </c>
      <c r="F34" s="2419">
        <v>247100</v>
      </c>
      <c r="G34" s="2419">
        <v>222600</v>
      </c>
      <c r="H34" s="2419">
        <v>49900</v>
      </c>
      <c r="I34" s="2419">
        <v>112200</v>
      </c>
      <c r="J34" s="2419">
        <v>11800</v>
      </c>
      <c r="K34" s="2419">
        <v>67200</v>
      </c>
      <c r="L34" s="2419">
        <v>79000</v>
      </c>
      <c r="M34" s="2419">
        <v>12800</v>
      </c>
      <c r="N34" s="2419">
        <v>20300</v>
      </c>
      <c r="O34" s="2419">
        <v>33100</v>
      </c>
      <c r="P34" s="2420">
        <v>0</v>
      </c>
    </row>
    <row r="35" spans="1:16" ht="15.75" hidden="1" customHeight="1" outlineLevel="1">
      <c r="A35" s="2418" t="s">
        <v>2002</v>
      </c>
      <c r="B35" s="2419">
        <v>1305700</v>
      </c>
      <c r="C35" s="2419">
        <v>460500</v>
      </c>
      <c r="D35" s="2419">
        <v>227500</v>
      </c>
      <c r="E35" s="2419">
        <v>513200</v>
      </c>
      <c r="F35" s="2419">
        <v>248100</v>
      </c>
      <c r="G35" s="2419">
        <v>211800</v>
      </c>
      <c r="H35" s="2419">
        <v>53300</v>
      </c>
      <c r="I35" s="2419">
        <v>102800</v>
      </c>
      <c r="J35" s="2419">
        <v>9700</v>
      </c>
      <c r="K35" s="2419">
        <v>62000</v>
      </c>
      <c r="L35" s="2419">
        <v>71700</v>
      </c>
      <c r="M35" s="2419">
        <v>11100</v>
      </c>
      <c r="N35" s="2419">
        <v>19900</v>
      </c>
      <c r="O35" s="2419">
        <v>31000</v>
      </c>
      <c r="P35" s="2420">
        <v>0</v>
      </c>
    </row>
    <row r="36" spans="1:16" ht="15.75" hidden="1" customHeight="1" outlineLevel="1">
      <c r="A36" s="2418" t="s">
        <v>2003</v>
      </c>
      <c r="B36" s="2419">
        <v>1268900</v>
      </c>
      <c r="C36" s="2419">
        <v>430000</v>
      </c>
      <c r="D36" s="2419">
        <v>205000</v>
      </c>
      <c r="E36" s="2419">
        <v>529300</v>
      </c>
      <c r="F36" s="2419">
        <v>249900</v>
      </c>
      <c r="G36" s="2419">
        <v>225800</v>
      </c>
      <c r="H36" s="2419">
        <v>53600</v>
      </c>
      <c r="I36" s="2419">
        <v>102800</v>
      </c>
      <c r="J36" s="2419">
        <v>12000</v>
      </c>
      <c r="K36" s="2419">
        <v>61600</v>
      </c>
      <c r="L36" s="2419">
        <v>73600</v>
      </c>
      <c r="M36" s="2419">
        <v>10200</v>
      </c>
      <c r="N36" s="2419">
        <v>19000</v>
      </c>
      <c r="O36" s="2419">
        <v>29200</v>
      </c>
      <c r="P36" s="2420">
        <v>0</v>
      </c>
    </row>
    <row r="37" spans="1:16" ht="15.75" hidden="1" customHeight="1" outlineLevel="1">
      <c r="A37" s="2418" t="s">
        <v>2004</v>
      </c>
      <c r="B37" s="2419">
        <v>1256100</v>
      </c>
      <c r="C37" s="2419">
        <v>445700</v>
      </c>
      <c r="D37" s="2419">
        <v>203700</v>
      </c>
      <c r="E37" s="2419">
        <v>503600</v>
      </c>
      <c r="F37" s="2419">
        <v>235100</v>
      </c>
      <c r="G37" s="2419">
        <v>207600</v>
      </c>
      <c r="H37" s="2419">
        <v>60800</v>
      </c>
      <c r="I37" s="2419">
        <v>101500</v>
      </c>
      <c r="J37" s="2419">
        <v>10600</v>
      </c>
      <c r="K37" s="2419">
        <v>60100</v>
      </c>
      <c r="L37" s="2419">
        <v>70700</v>
      </c>
      <c r="M37" s="2419">
        <v>11500</v>
      </c>
      <c r="N37" s="2419">
        <v>19300</v>
      </c>
      <c r="O37" s="2419">
        <v>30800</v>
      </c>
      <c r="P37" s="2420">
        <v>0</v>
      </c>
    </row>
    <row r="38" spans="1:16" ht="15.75" customHeight="1" collapsed="1">
      <c r="A38" s="2418" t="s">
        <v>2005</v>
      </c>
      <c r="B38" s="2419">
        <v>1245700</v>
      </c>
      <c r="C38" s="2419">
        <v>447200</v>
      </c>
      <c r="D38" s="2419">
        <v>183700</v>
      </c>
      <c r="E38" s="2419">
        <v>509700</v>
      </c>
      <c r="F38" s="2419">
        <v>240700</v>
      </c>
      <c r="G38" s="2419">
        <v>214600</v>
      </c>
      <c r="H38" s="2419">
        <v>54300</v>
      </c>
      <c r="I38" s="2419">
        <v>103900</v>
      </c>
      <c r="J38" s="2419">
        <v>11100</v>
      </c>
      <c r="K38" s="2419">
        <v>60500</v>
      </c>
      <c r="L38" s="2419">
        <v>71600</v>
      </c>
      <c r="M38" s="2419">
        <v>13800</v>
      </c>
      <c r="N38" s="2419">
        <v>18500</v>
      </c>
      <c r="O38" s="2419">
        <v>32300</v>
      </c>
      <c r="P38" s="2420">
        <v>0</v>
      </c>
    </row>
    <row r="39" spans="1:16" ht="15.75" customHeight="1">
      <c r="A39" s="2418" t="s">
        <v>2006</v>
      </c>
      <c r="B39" s="2419">
        <v>1265700</v>
      </c>
      <c r="C39" s="1817">
        <v>433700</v>
      </c>
      <c r="D39" s="1817">
        <v>206100</v>
      </c>
      <c r="E39" s="1817">
        <v>523300</v>
      </c>
      <c r="F39" s="1817">
        <v>239500</v>
      </c>
      <c r="G39" s="1817">
        <v>222600</v>
      </c>
      <c r="H39" s="1817">
        <v>61200</v>
      </c>
      <c r="I39" s="1817">
        <v>101400</v>
      </c>
      <c r="J39" s="1817">
        <v>10900</v>
      </c>
      <c r="K39" s="1817">
        <v>59400</v>
      </c>
      <c r="L39" s="2419">
        <v>70300</v>
      </c>
      <c r="M39" s="1817">
        <v>12600</v>
      </c>
      <c r="N39" s="1817">
        <v>18500</v>
      </c>
      <c r="O39" s="2419">
        <v>31100</v>
      </c>
      <c r="P39" s="2422">
        <v>0</v>
      </c>
    </row>
    <row r="40" spans="1:16" ht="15.75" customHeight="1">
      <c r="A40" s="2423" t="s">
        <v>2423</v>
      </c>
      <c r="B40" s="2424">
        <v>1.6055229991169622</v>
      </c>
      <c r="C40" s="2424">
        <v>-3.0187835420393561</v>
      </c>
      <c r="D40" s="2424">
        <v>12.193794229722373</v>
      </c>
      <c r="E40" s="2424">
        <v>2.6682362173827743</v>
      </c>
      <c r="F40" s="2424">
        <v>-0.49854590776900709</v>
      </c>
      <c r="G40" s="2424">
        <v>3.7278657968313138</v>
      </c>
      <c r="H40" s="2424">
        <v>12.707182320441991</v>
      </c>
      <c r="I40" s="2424">
        <v>-2.4061597690086622</v>
      </c>
      <c r="J40" s="2424">
        <v>-1.8018018018018018</v>
      </c>
      <c r="K40" s="2424">
        <v>-1.8181818181818181</v>
      </c>
      <c r="L40" s="2424">
        <v>-1.8156424581005588</v>
      </c>
      <c r="M40" s="2424">
        <v>-8.695652173913043</v>
      </c>
      <c r="N40" s="2424">
        <v>0</v>
      </c>
      <c r="O40" s="2424">
        <v>-3.7151702786377707</v>
      </c>
      <c r="P40" s="2425" t="s">
        <v>109</v>
      </c>
    </row>
    <row r="41" spans="1:16" ht="15.75" customHeight="1">
      <c r="A41" s="2415" t="s">
        <v>187</v>
      </c>
      <c r="B41" s="2416"/>
      <c r="C41" s="2416"/>
      <c r="D41" s="2416"/>
      <c r="E41" s="2416"/>
      <c r="F41" s="2416"/>
      <c r="G41" s="2416"/>
      <c r="H41" s="2416"/>
      <c r="I41" s="2416"/>
      <c r="J41" s="2416"/>
      <c r="K41" s="2416"/>
      <c r="L41" s="2416"/>
      <c r="M41" s="2416"/>
      <c r="N41" s="2416"/>
      <c r="O41" s="2416"/>
      <c r="P41" s="2426"/>
    </row>
    <row r="42" spans="1:16" ht="15.75" hidden="1" customHeight="1" outlineLevel="1">
      <c r="A42" s="2418" t="s">
        <v>1977</v>
      </c>
      <c r="B42" s="2419">
        <v>3527300</v>
      </c>
      <c r="C42" s="2419">
        <v>1037600</v>
      </c>
      <c r="D42" s="2419">
        <v>702500</v>
      </c>
      <c r="E42" s="2419">
        <v>1461000</v>
      </c>
      <c r="F42" s="2419">
        <v>731900</v>
      </c>
      <c r="G42" s="2419">
        <v>610700</v>
      </c>
      <c r="H42" s="2419">
        <v>118400</v>
      </c>
      <c r="I42" s="2419">
        <v>320100</v>
      </c>
      <c r="J42" s="2419">
        <v>35500</v>
      </c>
      <c r="K42" s="2419">
        <v>197200</v>
      </c>
      <c r="L42" s="2419">
        <v>232700</v>
      </c>
      <c r="M42" s="2419">
        <v>31600</v>
      </c>
      <c r="N42" s="2419">
        <v>55800</v>
      </c>
      <c r="O42" s="2419">
        <v>87400</v>
      </c>
      <c r="P42" s="2420">
        <v>6000</v>
      </c>
    </row>
    <row r="43" spans="1:16" ht="15.75" hidden="1" customHeight="1" outlineLevel="1">
      <c r="A43" s="2418" t="s">
        <v>1978</v>
      </c>
      <c r="B43" s="2419">
        <v>3549900</v>
      </c>
      <c r="C43" s="2419">
        <v>1002200</v>
      </c>
      <c r="D43" s="2419">
        <v>745900</v>
      </c>
      <c r="E43" s="2419">
        <v>1484000</v>
      </c>
      <c r="F43" s="2419">
        <v>741100</v>
      </c>
      <c r="G43" s="2419">
        <v>631900</v>
      </c>
      <c r="H43" s="2419">
        <v>111100</v>
      </c>
      <c r="I43" s="2419">
        <v>313900</v>
      </c>
      <c r="J43" s="2419">
        <v>30800</v>
      </c>
      <c r="K43" s="2419">
        <v>191000</v>
      </c>
      <c r="L43" s="2419">
        <v>221800</v>
      </c>
      <c r="M43" s="2419">
        <v>33700</v>
      </c>
      <c r="N43" s="2419">
        <v>58400</v>
      </c>
      <c r="O43" s="2419">
        <v>92100</v>
      </c>
      <c r="P43" s="2420">
        <v>3900</v>
      </c>
    </row>
    <row r="44" spans="1:16" ht="15.75" hidden="1" customHeight="1" outlineLevel="1">
      <c r="A44" s="2418" t="s">
        <v>1979</v>
      </c>
      <c r="B44" s="2419">
        <v>3472100</v>
      </c>
      <c r="C44" s="2419">
        <v>1087700</v>
      </c>
      <c r="D44" s="2419">
        <v>657600</v>
      </c>
      <c r="E44" s="2419">
        <v>1415600</v>
      </c>
      <c r="F44" s="2419">
        <v>685800</v>
      </c>
      <c r="G44" s="2419">
        <v>619300</v>
      </c>
      <c r="H44" s="2419">
        <v>110500</v>
      </c>
      <c r="I44" s="2419">
        <v>307500</v>
      </c>
      <c r="J44" s="2419">
        <v>33500</v>
      </c>
      <c r="K44" s="2419">
        <v>193900</v>
      </c>
      <c r="L44" s="2419">
        <v>227400</v>
      </c>
      <c r="M44" s="2419">
        <v>28400</v>
      </c>
      <c r="N44" s="2419">
        <v>51700</v>
      </c>
      <c r="O44" s="2419">
        <v>80100</v>
      </c>
      <c r="P44" s="2420">
        <v>3700</v>
      </c>
    </row>
    <row r="45" spans="1:16" ht="15.75" hidden="1" customHeight="1" outlineLevel="1">
      <c r="A45" s="2418" t="s">
        <v>1980</v>
      </c>
      <c r="B45" s="2419">
        <v>3488400</v>
      </c>
      <c r="C45" s="2419">
        <v>1022600</v>
      </c>
      <c r="D45" s="2419">
        <v>670700</v>
      </c>
      <c r="E45" s="2419">
        <v>1482000</v>
      </c>
      <c r="F45" s="2419">
        <v>708300</v>
      </c>
      <c r="G45" s="2419">
        <v>636900</v>
      </c>
      <c r="H45" s="2419">
        <v>136800</v>
      </c>
      <c r="I45" s="2419">
        <v>309400</v>
      </c>
      <c r="J45" s="2419">
        <v>29300</v>
      </c>
      <c r="K45" s="2419">
        <v>184700</v>
      </c>
      <c r="L45" s="2419">
        <v>214000</v>
      </c>
      <c r="M45" s="2419">
        <v>34600</v>
      </c>
      <c r="N45" s="2419">
        <v>60700</v>
      </c>
      <c r="O45" s="2419">
        <v>95300</v>
      </c>
      <c r="P45" s="2420">
        <v>0</v>
      </c>
    </row>
    <row r="46" spans="1:16" ht="15.75" hidden="1" customHeight="1" outlineLevel="1">
      <c r="A46" s="2418" t="s">
        <v>1981</v>
      </c>
      <c r="B46" s="2419">
        <v>3515200</v>
      </c>
      <c r="C46" s="2419">
        <v>1048700</v>
      </c>
      <c r="D46" s="2419">
        <v>650900</v>
      </c>
      <c r="E46" s="2419">
        <v>1524800</v>
      </c>
      <c r="F46" s="2419">
        <v>755300</v>
      </c>
      <c r="G46" s="2419">
        <v>636700</v>
      </c>
      <c r="H46" s="2419">
        <v>132800</v>
      </c>
      <c r="I46" s="2419">
        <v>286100</v>
      </c>
      <c r="J46" s="2419">
        <v>30800</v>
      </c>
      <c r="K46" s="2419">
        <v>177800</v>
      </c>
      <c r="L46" s="2419">
        <v>208600</v>
      </c>
      <c r="M46" s="2419">
        <v>26700</v>
      </c>
      <c r="N46" s="2419">
        <v>50800</v>
      </c>
      <c r="O46" s="2419">
        <v>77500</v>
      </c>
      <c r="P46" s="2420">
        <v>0</v>
      </c>
    </row>
    <row r="47" spans="1:16" ht="15.75" hidden="1" customHeight="1" outlineLevel="1">
      <c r="A47" s="2418" t="s">
        <v>1982</v>
      </c>
      <c r="B47" s="2419">
        <v>3499600</v>
      </c>
      <c r="C47" s="2419">
        <v>980100</v>
      </c>
      <c r="D47" s="2419">
        <v>649600</v>
      </c>
      <c r="E47" s="2419">
        <v>1592700</v>
      </c>
      <c r="F47" s="2419">
        <v>760200</v>
      </c>
      <c r="G47" s="2419">
        <v>669300</v>
      </c>
      <c r="H47" s="2419">
        <v>163100</v>
      </c>
      <c r="I47" s="2419">
        <v>272600</v>
      </c>
      <c r="J47" s="2419">
        <v>26000</v>
      </c>
      <c r="K47" s="2419">
        <v>166300</v>
      </c>
      <c r="L47" s="2419">
        <v>192300</v>
      </c>
      <c r="M47" s="2419">
        <v>28700</v>
      </c>
      <c r="N47" s="2419">
        <v>51600</v>
      </c>
      <c r="O47" s="2419">
        <v>80300</v>
      </c>
      <c r="P47" s="2420">
        <v>0</v>
      </c>
    </row>
    <row r="48" spans="1:16" ht="15.75" hidden="1" customHeight="1" outlineLevel="1">
      <c r="A48" s="2418" t="s">
        <v>1983</v>
      </c>
      <c r="B48" s="2419">
        <v>3401200</v>
      </c>
      <c r="C48" s="2419">
        <v>995500</v>
      </c>
      <c r="D48" s="2419">
        <v>635500</v>
      </c>
      <c r="E48" s="2419">
        <v>1505900</v>
      </c>
      <c r="F48" s="2419">
        <v>734700</v>
      </c>
      <c r="G48" s="2419">
        <v>641000</v>
      </c>
      <c r="H48" s="2419">
        <v>130200</v>
      </c>
      <c r="I48" s="2419">
        <v>261600</v>
      </c>
      <c r="J48" s="2419">
        <v>28800</v>
      </c>
      <c r="K48" s="2419">
        <v>161400</v>
      </c>
      <c r="L48" s="2419">
        <v>190200</v>
      </c>
      <c r="M48" s="2419">
        <v>26700</v>
      </c>
      <c r="N48" s="2419">
        <v>44700</v>
      </c>
      <c r="O48" s="2419">
        <v>71400</v>
      </c>
      <c r="P48" s="2420">
        <v>2700</v>
      </c>
    </row>
    <row r="49" spans="1:16" ht="15.75" hidden="1" customHeight="1" outlineLevel="1">
      <c r="A49" s="2418" t="s">
        <v>1984</v>
      </c>
      <c r="B49" s="2419">
        <v>3366900</v>
      </c>
      <c r="C49" s="2419">
        <v>951700</v>
      </c>
      <c r="D49" s="2419">
        <v>648000</v>
      </c>
      <c r="E49" s="2419">
        <v>1500500</v>
      </c>
      <c r="F49" s="2419">
        <v>725000</v>
      </c>
      <c r="G49" s="2419">
        <v>644900</v>
      </c>
      <c r="H49" s="2419">
        <v>130700</v>
      </c>
      <c r="I49" s="2419">
        <v>262200</v>
      </c>
      <c r="J49" s="2419">
        <v>27200</v>
      </c>
      <c r="K49" s="2419">
        <v>160700</v>
      </c>
      <c r="L49" s="2419">
        <v>187900</v>
      </c>
      <c r="M49" s="2419">
        <v>28100</v>
      </c>
      <c r="N49" s="2419">
        <v>46200</v>
      </c>
      <c r="O49" s="2419">
        <v>74300</v>
      </c>
      <c r="P49" s="2420">
        <v>0</v>
      </c>
    </row>
    <row r="50" spans="1:16" ht="15.75" hidden="1" customHeight="1" outlineLevel="1">
      <c r="A50" s="2418" t="s">
        <v>1985</v>
      </c>
      <c r="B50" s="2419">
        <v>3356600</v>
      </c>
      <c r="C50" s="2419">
        <v>952300</v>
      </c>
      <c r="D50" s="2419">
        <v>659800</v>
      </c>
      <c r="E50" s="2419">
        <v>1480000</v>
      </c>
      <c r="F50" s="2419">
        <v>735000</v>
      </c>
      <c r="G50" s="2419">
        <v>629600</v>
      </c>
      <c r="H50" s="2419">
        <v>115300</v>
      </c>
      <c r="I50" s="2419">
        <v>257500</v>
      </c>
      <c r="J50" s="2419">
        <v>27600</v>
      </c>
      <c r="K50" s="2419">
        <v>163300</v>
      </c>
      <c r="L50" s="2419">
        <v>190900</v>
      </c>
      <c r="M50" s="2419">
        <v>25600</v>
      </c>
      <c r="N50" s="2419">
        <v>41000</v>
      </c>
      <c r="O50" s="2419">
        <v>66600</v>
      </c>
      <c r="P50" s="2420">
        <v>0</v>
      </c>
    </row>
    <row r="51" spans="1:16" ht="15.75" hidden="1" customHeight="1" outlineLevel="1">
      <c r="A51" s="2418" t="s">
        <v>1986</v>
      </c>
      <c r="B51" s="2419">
        <v>3401600</v>
      </c>
      <c r="C51" s="2419">
        <v>918800</v>
      </c>
      <c r="D51" s="2419">
        <v>659800</v>
      </c>
      <c r="E51" s="2419">
        <v>1561500</v>
      </c>
      <c r="F51" s="2419">
        <v>780000</v>
      </c>
      <c r="G51" s="2419">
        <v>644500</v>
      </c>
      <c r="H51" s="2419">
        <v>137000</v>
      </c>
      <c r="I51" s="2419">
        <v>259200</v>
      </c>
      <c r="J51" s="2419">
        <v>26800</v>
      </c>
      <c r="K51" s="2419">
        <v>160400</v>
      </c>
      <c r="L51" s="2419">
        <v>187200</v>
      </c>
      <c r="M51" s="2419">
        <v>28000</v>
      </c>
      <c r="N51" s="2419">
        <v>43900</v>
      </c>
      <c r="O51" s="2419">
        <v>71900</v>
      </c>
      <c r="P51" s="2420">
        <v>2300</v>
      </c>
    </row>
    <row r="52" spans="1:16" ht="15.75" hidden="1" customHeight="1" outlineLevel="1">
      <c r="A52" s="2418" t="s">
        <v>1987</v>
      </c>
      <c r="B52" s="2419">
        <v>3404700</v>
      </c>
      <c r="C52" s="2419">
        <v>983800</v>
      </c>
      <c r="D52" s="2419">
        <v>639400</v>
      </c>
      <c r="E52" s="2419">
        <v>1523600</v>
      </c>
      <c r="F52" s="2419">
        <v>757300</v>
      </c>
      <c r="G52" s="2419">
        <v>638500</v>
      </c>
      <c r="H52" s="2419">
        <v>127900</v>
      </c>
      <c r="I52" s="2419">
        <v>255400</v>
      </c>
      <c r="J52" s="2419">
        <v>27200</v>
      </c>
      <c r="K52" s="2419">
        <v>158400</v>
      </c>
      <c r="L52" s="2419">
        <v>185600</v>
      </c>
      <c r="M52" s="2419">
        <v>28000</v>
      </c>
      <c r="N52" s="2419">
        <v>41800</v>
      </c>
      <c r="O52" s="2419">
        <v>69800</v>
      </c>
      <c r="P52" s="2420">
        <v>2500</v>
      </c>
    </row>
    <row r="53" spans="1:16" ht="15.75" hidden="1" customHeight="1" outlineLevel="1">
      <c r="A53" s="2418" t="s">
        <v>1988</v>
      </c>
      <c r="B53" s="2419">
        <v>3276600</v>
      </c>
      <c r="C53" s="2419">
        <v>880200</v>
      </c>
      <c r="D53" s="2419">
        <v>630100</v>
      </c>
      <c r="E53" s="2419">
        <v>1515100</v>
      </c>
      <c r="F53" s="2419">
        <v>722300</v>
      </c>
      <c r="G53" s="2419">
        <v>654900</v>
      </c>
      <c r="H53" s="2419">
        <v>137900</v>
      </c>
      <c r="I53" s="2419">
        <v>247400</v>
      </c>
      <c r="J53" s="2419">
        <v>23800</v>
      </c>
      <c r="K53" s="2419">
        <v>153900</v>
      </c>
      <c r="L53" s="2419">
        <v>177700</v>
      </c>
      <c r="M53" s="2419">
        <v>26800</v>
      </c>
      <c r="N53" s="2419">
        <v>42900</v>
      </c>
      <c r="O53" s="2419">
        <v>69700</v>
      </c>
      <c r="P53" s="2420">
        <v>0</v>
      </c>
    </row>
    <row r="54" spans="1:16" ht="15.75" hidden="1" customHeight="1" outlineLevel="1">
      <c r="A54" s="2418" t="s">
        <v>1989</v>
      </c>
      <c r="B54" s="2419">
        <v>3312900</v>
      </c>
      <c r="C54" s="2419">
        <v>923700</v>
      </c>
      <c r="D54" s="2419">
        <v>615500</v>
      </c>
      <c r="E54" s="2419">
        <v>1530000</v>
      </c>
      <c r="F54" s="2419">
        <v>738700</v>
      </c>
      <c r="G54" s="2419">
        <v>659400</v>
      </c>
      <c r="H54" s="2419">
        <v>131900</v>
      </c>
      <c r="I54" s="2419">
        <v>240200</v>
      </c>
      <c r="J54" s="2419">
        <v>24300</v>
      </c>
      <c r="K54" s="2419">
        <v>150600</v>
      </c>
      <c r="L54" s="2419">
        <v>174900</v>
      </c>
      <c r="M54" s="2419">
        <v>26700</v>
      </c>
      <c r="N54" s="2419">
        <v>38500</v>
      </c>
      <c r="O54" s="2419">
        <v>65200</v>
      </c>
      <c r="P54" s="2420">
        <v>0</v>
      </c>
    </row>
    <row r="55" spans="1:16" ht="15.75" hidden="1" customHeight="1" outlineLevel="1">
      <c r="A55" s="2418" t="s">
        <v>1990</v>
      </c>
      <c r="B55" s="2419">
        <v>3349700</v>
      </c>
      <c r="C55" s="2419">
        <v>899100</v>
      </c>
      <c r="D55" s="2419">
        <v>619500</v>
      </c>
      <c r="E55" s="2419">
        <v>1590800</v>
      </c>
      <c r="F55" s="2419">
        <v>772400</v>
      </c>
      <c r="G55" s="2419">
        <v>667700</v>
      </c>
      <c r="H55" s="2419">
        <v>150600</v>
      </c>
      <c r="I55" s="2419">
        <v>237200</v>
      </c>
      <c r="J55" s="2419">
        <v>24000</v>
      </c>
      <c r="K55" s="2419">
        <v>147900</v>
      </c>
      <c r="L55" s="2419">
        <v>171900</v>
      </c>
      <c r="M55" s="2419">
        <v>27100</v>
      </c>
      <c r="N55" s="2419">
        <v>38200</v>
      </c>
      <c r="O55" s="2419">
        <v>65300</v>
      </c>
      <c r="P55" s="2420">
        <v>0</v>
      </c>
    </row>
    <row r="56" spans="1:16" ht="15.75" hidden="1" customHeight="1" outlineLevel="1">
      <c r="A56" s="2418" t="s">
        <v>1991</v>
      </c>
      <c r="B56" s="2419">
        <v>3303400</v>
      </c>
      <c r="C56" s="2419">
        <v>927400</v>
      </c>
      <c r="D56" s="2419">
        <v>606100</v>
      </c>
      <c r="E56" s="2419">
        <v>1523700</v>
      </c>
      <c r="F56" s="2419">
        <v>754500</v>
      </c>
      <c r="G56" s="2419">
        <v>628900</v>
      </c>
      <c r="H56" s="2419">
        <v>140400</v>
      </c>
      <c r="I56" s="2419">
        <v>242400</v>
      </c>
      <c r="J56" s="2419">
        <v>27800</v>
      </c>
      <c r="K56" s="2419">
        <v>152800</v>
      </c>
      <c r="L56" s="2419">
        <v>180600</v>
      </c>
      <c r="M56" s="2419">
        <v>24000</v>
      </c>
      <c r="N56" s="2419">
        <v>37800</v>
      </c>
      <c r="O56" s="2419">
        <v>61800</v>
      </c>
      <c r="P56" s="2420">
        <v>0</v>
      </c>
    </row>
    <row r="57" spans="1:16" ht="15.75" hidden="1" customHeight="1" outlineLevel="1">
      <c r="A57" s="2418" t="s">
        <v>1992</v>
      </c>
      <c r="B57" s="2419">
        <v>3308200</v>
      </c>
      <c r="C57" s="2419">
        <v>906900</v>
      </c>
      <c r="D57" s="2419">
        <v>564900</v>
      </c>
      <c r="E57" s="2419">
        <v>1596800</v>
      </c>
      <c r="F57" s="2419">
        <v>755100</v>
      </c>
      <c r="G57" s="2419">
        <v>693000</v>
      </c>
      <c r="H57" s="2419">
        <v>148700</v>
      </c>
      <c r="I57" s="2419">
        <v>236300</v>
      </c>
      <c r="J57" s="2419">
        <v>23700</v>
      </c>
      <c r="K57" s="2419">
        <v>146100</v>
      </c>
      <c r="L57" s="2419">
        <v>169800</v>
      </c>
      <c r="M57" s="2419">
        <v>26400</v>
      </c>
      <c r="N57" s="2419">
        <v>40000</v>
      </c>
      <c r="O57" s="2419">
        <v>66400</v>
      </c>
      <c r="P57" s="2420">
        <v>0</v>
      </c>
    </row>
    <row r="58" spans="1:16" ht="15.75" hidden="1" customHeight="1" outlineLevel="1">
      <c r="A58" s="2418" t="s">
        <v>1993</v>
      </c>
      <c r="B58" s="2419">
        <v>3237500</v>
      </c>
      <c r="C58" s="2419">
        <v>876300</v>
      </c>
      <c r="D58" s="2419">
        <v>627200</v>
      </c>
      <c r="E58" s="2419">
        <v>1504900</v>
      </c>
      <c r="F58" s="2419">
        <v>735700</v>
      </c>
      <c r="G58" s="2419">
        <v>626400</v>
      </c>
      <c r="H58" s="2419">
        <v>142700</v>
      </c>
      <c r="I58" s="2419">
        <v>225400</v>
      </c>
      <c r="J58" s="2419">
        <v>23700</v>
      </c>
      <c r="K58" s="2419">
        <v>144100</v>
      </c>
      <c r="L58" s="2419">
        <v>167800</v>
      </c>
      <c r="M58" s="2419">
        <v>22400</v>
      </c>
      <c r="N58" s="2419">
        <v>35200</v>
      </c>
      <c r="O58" s="2419">
        <v>57600</v>
      </c>
      <c r="P58" s="2420">
        <v>0</v>
      </c>
    </row>
    <row r="59" spans="1:16" ht="15.75" hidden="1" customHeight="1" outlineLevel="1">
      <c r="A59" s="2418" t="s">
        <v>1994</v>
      </c>
      <c r="B59" s="2419">
        <v>3195200</v>
      </c>
      <c r="C59" s="2419">
        <v>850200</v>
      </c>
      <c r="D59" s="2419">
        <v>581800</v>
      </c>
      <c r="E59" s="2419">
        <v>1542000</v>
      </c>
      <c r="F59" s="2419">
        <v>729100</v>
      </c>
      <c r="G59" s="2419">
        <v>653100</v>
      </c>
      <c r="H59" s="2419">
        <v>159800</v>
      </c>
      <c r="I59" s="2419">
        <v>218900</v>
      </c>
      <c r="J59" s="2419">
        <v>21000</v>
      </c>
      <c r="K59" s="2419">
        <v>136400</v>
      </c>
      <c r="L59" s="2419">
        <v>157400</v>
      </c>
      <c r="M59" s="2419">
        <v>23600</v>
      </c>
      <c r="N59" s="2419">
        <v>38000</v>
      </c>
      <c r="O59" s="2419">
        <v>61600</v>
      </c>
      <c r="P59" s="2420">
        <v>0</v>
      </c>
    </row>
    <row r="60" spans="1:16" ht="15.75" hidden="1" customHeight="1" outlineLevel="1">
      <c r="A60" s="2418" t="s">
        <v>1995</v>
      </c>
      <c r="B60" s="2419">
        <v>3108700</v>
      </c>
      <c r="C60" s="2419">
        <v>869900</v>
      </c>
      <c r="D60" s="2419">
        <v>582500</v>
      </c>
      <c r="E60" s="2419">
        <v>1440100</v>
      </c>
      <c r="F60" s="2419">
        <v>703900</v>
      </c>
      <c r="G60" s="2419">
        <v>590900</v>
      </c>
      <c r="H60" s="2419">
        <v>145300</v>
      </c>
      <c r="I60" s="2419">
        <v>213000</v>
      </c>
      <c r="J60" s="2419">
        <v>21900</v>
      </c>
      <c r="K60" s="2419">
        <v>134600</v>
      </c>
      <c r="L60" s="2419">
        <v>156500</v>
      </c>
      <c r="M60" s="2419">
        <v>21200</v>
      </c>
      <c r="N60" s="2419">
        <v>35200</v>
      </c>
      <c r="O60" s="2419">
        <v>56400</v>
      </c>
      <c r="P60" s="2420">
        <v>0</v>
      </c>
    </row>
    <row r="61" spans="1:16" ht="15.75" hidden="1" customHeight="1" outlineLevel="1">
      <c r="A61" s="2418" t="s">
        <v>1996</v>
      </c>
      <c r="B61" s="2419">
        <v>3061700</v>
      </c>
      <c r="C61" s="2419">
        <v>848400</v>
      </c>
      <c r="D61" s="2419">
        <v>535600</v>
      </c>
      <c r="E61" s="2419">
        <v>1465700</v>
      </c>
      <c r="F61" s="2419">
        <v>709800</v>
      </c>
      <c r="G61" s="2419">
        <v>608500</v>
      </c>
      <c r="H61" s="2419">
        <v>147400</v>
      </c>
      <c r="I61" s="2419">
        <v>209400</v>
      </c>
      <c r="J61" s="2419">
        <v>20800</v>
      </c>
      <c r="K61" s="2419">
        <v>133300</v>
      </c>
      <c r="L61" s="2419">
        <v>154100</v>
      </c>
      <c r="M61" s="2419">
        <v>21100</v>
      </c>
      <c r="N61" s="2419">
        <v>34100</v>
      </c>
      <c r="O61" s="2419">
        <v>55200</v>
      </c>
      <c r="P61" s="2420">
        <v>0</v>
      </c>
    </row>
    <row r="62" spans="1:16" ht="15.75" hidden="1" customHeight="1" outlineLevel="1">
      <c r="A62" s="2418" t="s">
        <v>1997</v>
      </c>
      <c r="B62" s="2419">
        <v>3016300</v>
      </c>
      <c r="C62" s="2419">
        <v>845500</v>
      </c>
      <c r="D62" s="2419">
        <v>542200</v>
      </c>
      <c r="E62" s="2419">
        <v>1420100</v>
      </c>
      <c r="F62" s="2419">
        <v>656600</v>
      </c>
      <c r="G62" s="2419">
        <v>626200</v>
      </c>
      <c r="H62" s="2419">
        <v>137300</v>
      </c>
      <c r="I62" s="2419">
        <v>207000</v>
      </c>
      <c r="J62" s="2419">
        <v>21700</v>
      </c>
      <c r="K62" s="2419">
        <v>130200</v>
      </c>
      <c r="L62" s="2419">
        <v>151900</v>
      </c>
      <c r="M62" s="2419">
        <v>23200</v>
      </c>
      <c r="N62" s="2419">
        <v>31900</v>
      </c>
      <c r="O62" s="2419">
        <v>55100</v>
      </c>
      <c r="P62" s="2420">
        <v>1500</v>
      </c>
    </row>
    <row r="63" spans="1:16" ht="15.75" hidden="1" customHeight="1" outlineLevel="1">
      <c r="A63" s="2418" t="s">
        <v>1998</v>
      </c>
      <c r="B63" s="2419">
        <v>3025300</v>
      </c>
      <c r="C63" s="2419">
        <v>851600</v>
      </c>
      <c r="D63" s="2419">
        <v>521200</v>
      </c>
      <c r="E63" s="2419">
        <v>1454800</v>
      </c>
      <c r="F63" s="2419">
        <v>643100</v>
      </c>
      <c r="G63" s="2419">
        <v>633600</v>
      </c>
      <c r="H63" s="2419">
        <v>178100</v>
      </c>
      <c r="I63" s="2419">
        <v>193900</v>
      </c>
      <c r="J63" s="2419">
        <v>19900</v>
      </c>
      <c r="K63" s="2419">
        <v>124100</v>
      </c>
      <c r="L63" s="2419">
        <v>144000</v>
      </c>
      <c r="M63" s="2419">
        <v>18200</v>
      </c>
      <c r="N63" s="2419">
        <v>31700</v>
      </c>
      <c r="O63" s="2419">
        <v>49900</v>
      </c>
      <c r="P63" s="2420">
        <v>0</v>
      </c>
    </row>
    <row r="64" spans="1:16" ht="15.75" hidden="1" customHeight="1" outlineLevel="1">
      <c r="A64" s="2418" t="s">
        <v>1999</v>
      </c>
      <c r="B64" s="2419">
        <v>2898700</v>
      </c>
      <c r="C64" s="2419">
        <v>826500</v>
      </c>
      <c r="D64" s="2419">
        <v>497500</v>
      </c>
      <c r="E64" s="2419">
        <v>1375300</v>
      </c>
      <c r="F64" s="2419">
        <v>647000</v>
      </c>
      <c r="G64" s="2419">
        <v>580500</v>
      </c>
      <c r="H64" s="2419">
        <v>147900</v>
      </c>
      <c r="I64" s="2419">
        <v>194100</v>
      </c>
      <c r="J64" s="2419">
        <v>21000</v>
      </c>
      <c r="K64" s="2419">
        <v>122400</v>
      </c>
      <c r="L64" s="2419">
        <v>143400</v>
      </c>
      <c r="M64" s="2419">
        <v>20500</v>
      </c>
      <c r="N64" s="2419">
        <v>30300</v>
      </c>
      <c r="O64" s="2419">
        <v>50800</v>
      </c>
      <c r="P64" s="2420">
        <v>0</v>
      </c>
    </row>
    <row r="65" spans="1:16" ht="15.75" hidden="1" customHeight="1" outlineLevel="1">
      <c r="A65" s="2418" t="s">
        <v>2000</v>
      </c>
      <c r="B65" s="2419">
        <v>2741500</v>
      </c>
      <c r="C65" s="2419">
        <v>750200</v>
      </c>
      <c r="D65" s="2419">
        <v>469900</v>
      </c>
      <c r="E65" s="2419">
        <v>1336700</v>
      </c>
      <c r="F65" s="2419">
        <v>639500</v>
      </c>
      <c r="G65" s="2419">
        <v>528600</v>
      </c>
      <c r="H65" s="2419">
        <v>168600</v>
      </c>
      <c r="I65" s="2419">
        <v>180700</v>
      </c>
      <c r="J65" s="2419">
        <v>17700</v>
      </c>
      <c r="K65" s="2419">
        <v>116300</v>
      </c>
      <c r="L65" s="2419">
        <v>134000</v>
      </c>
      <c r="M65" s="2419">
        <v>17400</v>
      </c>
      <c r="N65" s="2419">
        <v>29400</v>
      </c>
      <c r="O65" s="2419">
        <v>46800</v>
      </c>
      <c r="P65" s="2420">
        <v>0</v>
      </c>
    </row>
    <row r="66" spans="1:16" ht="15.75" hidden="1" customHeight="1" outlineLevel="1">
      <c r="A66" s="2418" t="s">
        <v>2001</v>
      </c>
      <c r="B66" s="2419">
        <v>2528500</v>
      </c>
      <c r="C66" s="2419">
        <v>748700</v>
      </c>
      <c r="D66" s="2419">
        <v>400300</v>
      </c>
      <c r="E66" s="2419">
        <v>1211400</v>
      </c>
      <c r="F66" s="2419">
        <v>562900</v>
      </c>
      <c r="G66" s="2419">
        <v>535600</v>
      </c>
      <c r="H66" s="2419">
        <v>112900</v>
      </c>
      <c r="I66" s="2419">
        <v>165900</v>
      </c>
      <c r="J66" s="2419">
        <v>16600</v>
      </c>
      <c r="K66" s="2419">
        <v>106000</v>
      </c>
      <c r="L66" s="2419">
        <v>122600</v>
      </c>
      <c r="M66" s="2419">
        <v>17000</v>
      </c>
      <c r="N66" s="2419">
        <v>26300</v>
      </c>
      <c r="O66" s="2419">
        <v>43300</v>
      </c>
      <c r="P66" s="2420">
        <v>0</v>
      </c>
    </row>
    <row r="67" spans="1:16" ht="15.75" hidden="1" customHeight="1" outlineLevel="1">
      <c r="A67" s="2418" t="s">
        <v>2002</v>
      </c>
      <c r="B67" s="2419">
        <v>2413100</v>
      </c>
      <c r="C67" s="2419">
        <v>679600</v>
      </c>
      <c r="D67" s="2419">
        <v>386800</v>
      </c>
      <c r="E67" s="2419">
        <v>1187500</v>
      </c>
      <c r="F67" s="2419">
        <v>562700</v>
      </c>
      <c r="G67" s="2419">
        <v>495400</v>
      </c>
      <c r="H67" s="2419">
        <v>129500</v>
      </c>
      <c r="I67" s="2419">
        <v>156900</v>
      </c>
      <c r="J67" s="2419">
        <v>15400</v>
      </c>
      <c r="K67" s="2419">
        <v>101900</v>
      </c>
      <c r="L67" s="2419">
        <v>117300</v>
      </c>
      <c r="M67" s="2419">
        <v>13600</v>
      </c>
      <c r="N67" s="2419">
        <v>26100</v>
      </c>
      <c r="O67" s="2419">
        <v>39700</v>
      </c>
      <c r="P67" s="2420">
        <v>0</v>
      </c>
    </row>
    <row r="68" spans="1:16" ht="15.75" hidden="1" customHeight="1" outlineLevel="1">
      <c r="A68" s="2418" t="s">
        <v>2003</v>
      </c>
      <c r="B68" s="2419">
        <v>2394800</v>
      </c>
      <c r="C68" s="2419">
        <v>656600</v>
      </c>
      <c r="D68" s="2419">
        <v>408900</v>
      </c>
      <c r="E68" s="2419">
        <v>1162800</v>
      </c>
      <c r="F68" s="2419">
        <v>539900</v>
      </c>
      <c r="G68" s="2419">
        <v>502200</v>
      </c>
      <c r="H68" s="2419">
        <v>120800</v>
      </c>
      <c r="I68" s="2419">
        <v>164600</v>
      </c>
      <c r="J68" s="2419">
        <v>17600</v>
      </c>
      <c r="K68" s="2419">
        <v>108000</v>
      </c>
      <c r="L68" s="2419">
        <v>125600</v>
      </c>
      <c r="M68" s="2419">
        <v>15700</v>
      </c>
      <c r="N68" s="2419">
        <v>23300</v>
      </c>
      <c r="O68" s="2419">
        <v>39000</v>
      </c>
      <c r="P68" s="2420">
        <v>0</v>
      </c>
    </row>
    <row r="69" spans="1:16" ht="15.75" hidden="1" customHeight="1" outlineLevel="1">
      <c r="A69" s="2418" t="s">
        <v>2004</v>
      </c>
      <c r="B69" s="2419">
        <v>2435500</v>
      </c>
      <c r="C69" s="2419">
        <v>678800</v>
      </c>
      <c r="D69" s="2419">
        <v>425900</v>
      </c>
      <c r="E69" s="2419">
        <v>1170800</v>
      </c>
      <c r="F69" s="2419">
        <v>537000</v>
      </c>
      <c r="G69" s="2419">
        <v>499700</v>
      </c>
      <c r="H69" s="2419">
        <v>134100</v>
      </c>
      <c r="I69" s="2419">
        <v>157300</v>
      </c>
      <c r="J69" s="2419">
        <v>16800</v>
      </c>
      <c r="K69" s="2419">
        <v>100200</v>
      </c>
      <c r="L69" s="2419">
        <v>117000</v>
      </c>
      <c r="M69" s="2419">
        <v>15900</v>
      </c>
      <c r="N69" s="2419">
        <v>24400</v>
      </c>
      <c r="O69" s="2419">
        <v>40300</v>
      </c>
      <c r="P69" s="2420">
        <v>0</v>
      </c>
    </row>
    <row r="70" spans="1:16" ht="15.75" customHeight="1" collapsed="1">
      <c r="A70" s="2418" t="s">
        <v>2005</v>
      </c>
      <c r="B70" s="2419">
        <v>2407500</v>
      </c>
      <c r="C70" s="2419">
        <v>695400</v>
      </c>
      <c r="D70" s="2419">
        <v>423600</v>
      </c>
      <c r="E70" s="2419">
        <v>1121600</v>
      </c>
      <c r="F70" s="2419">
        <v>508000</v>
      </c>
      <c r="G70" s="2419">
        <v>506200</v>
      </c>
      <c r="H70" s="2419">
        <v>107300</v>
      </c>
      <c r="I70" s="2419">
        <v>164900</v>
      </c>
      <c r="J70" s="2419">
        <v>19400</v>
      </c>
      <c r="K70" s="2419">
        <v>103400</v>
      </c>
      <c r="L70" s="2419">
        <v>122800</v>
      </c>
      <c r="M70" s="2419">
        <v>17600</v>
      </c>
      <c r="N70" s="2419">
        <v>24400</v>
      </c>
      <c r="O70" s="2419">
        <v>42000</v>
      </c>
      <c r="P70" s="2420">
        <v>0</v>
      </c>
    </row>
    <row r="71" spans="1:16" ht="15.75" customHeight="1">
      <c r="A71" s="2418" t="s">
        <v>2006</v>
      </c>
      <c r="B71" s="2419">
        <v>2430400</v>
      </c>
      <c r="C71" s="1817">
        <v>681200</v>
      </c>
      <c r="D71" s="1817">
        <v>442600</v>
      </c>
      <c r="E71" s="1817">
        <v>1141700</v>
      </c>
      <c r="F71" s="1817">
        <v>525600</v>
      </c>
      <c r="G71" s="1817">
        <v>503300</v>
      </c>
      <c r="H71" s="1817">
        <v>112800</v>
      </c>
      <c r="I71" s="1817">
        <v>161900</v>
      </c>
      <c r="J71" s="1817">
        <v>16400</v>
      </c>
      <c r="K71" s="1817">
        <v>100200</v>
      </c>
      <c r="L71" s="2419">
        <v>116600</v>
      </c>
      <c r="M71" s="1817">
        <v>19600</v>
      </c>
      <c r="N71" s="1817">
        <v>25800</v>
      </c>
      <c r="O71" s="2419">
        <v>45400</v>
      </c>
      <c r="P71" s="2422">
        <v>0</v>
      </c>
    </row>
    <row r="72" spans="1:16" ht="15.75" customHeight="1">
      <c r="A72" s="2423" t="s">
        <v>2423</v>
      </c>
      <c r="B72" s="2424">
        <v>0.95119418483904461</v>
      </c>
      <c r="C72" s="2424">
        <v>-2.0419902214552774</v>
      </c>
      <c r="D72" s="2424">
        <v>4.4853635505193576</v>
      </c>
      <c r="E72" s="2424">
        <v>1.7920827389443652</v>
      </c>
      <c r="F72" s="2424">
        <v>3.4645669291338583</v>
      </c>
      <c r="G72" s="2424">
        <v>-0.57289608850256812</v>
      </c>
      <c r="H72" s="2424">
        <v>5.1258154706430563</v>
      </c>
      <c r="I72" s="2424">
        <v>-1.8192844147968468</v>
      </c>
      <c r="J72" s="2424">
        <v>-15.463917525773196</v>
      </c>
      <c r="K72" s="2424">
        <v>-3.0947775628626695</v>
      </c>
      <c r="L72" s="2424">
        <v>-5.0488599348534207</v>
      </c>
      <c r="M72" s="2424">
        <v>11.363636363636363</v>
      </c>
      <c r="N72" s="2424">
        <v>5.7377049180327866</v>
      </c>
      <c r="O72" s="2424">
        <v>8.0952380952380949</v>
      </c>
      <c r="P72" s="2425" t="s">
        <v>109</v>
      </c>
    </row>
    <row r="73" spans="1:16" ht="15.75" customHeight="1">
      <c r="A73" s="2415" t="s">
        <v>227</v>
      </c>
      <c r="B73" s="2427"/>
      <c r="C73" s="2427"/>
      <c r="D73" s="2427"/>
      <c r="E73" s="2416"/>
      <c r="F73" s="2427"/>
      <c r="G73" s="2427"/>
      <c r="H73" s="2427"/>
      <c r="I73" s="2427"/>
      <c r="J73" s="2427"/>
      <c r="K73" s="2427"/>
      <c r="L73" s="2416"/>
      <c r="M73" s="2427"/>
      <c r="N73" s="2427"/>
      <c r="O73" s="2416"/>
      <c r="P73" s="2428"/>
    </row>
    <row r="74" spans="1:16" ht="15.75" hidden="1" customHeight="1" outlineLevel="1">
      <c r="A74" s="2418" t="s">
        <v>1977</v>
      </c>
      <c r="B74" s="2419">
        <v>793400</v>
      </c>
      <c r="C74" s="2419">
        <v>276100</v>
      </c>
      <c r="D74" s="2419">
        <v>181100</v>
      </c>
      <c r="E74" s="2419">
        <v>236000</v>
      </c>
      <c r="F74" s="2419">
        <v>112000</v>
      </c>
      <c r="G74" s="2419">
        <v>103300</v>
      </c>
      <c r="H74" s="2419">
        <v>20700</v>
      </c>
      <c r="I74" s="2419">
        <v>98600</v>
      </c>
      <c r="J74" s="2419">
        <v>14700</v>
      </c>
      <c r="K74" s="2419">
        <v>53900</v>
      </c>
      <c r="L74" s="2419">
        <v>68600</v>
      </c>
      <c r="M74" s="2419">
        <v>14300</v>
      </c>
      <c r="N74" s="2419">
        <v>15700</v>
      </c>
      <c r="O74" s="2419">
        <v>30000</v>
      </c>
      <c r="P74" s="2420">
        <v>1600</v>
      </c>
    </row>
    <row r="75" spans="1:16" ht="15.75" hidden="1" customHeight="1" outlineLevel="1">
      <c r="A75" s="2418" t="s">
        <v>1978</v>
      </c>
      <c r="B75" s="2419">
        <v>799300</v>
      </c>
      <c r="C75" s="2419">
        <v>277300</v>
      </c>
      <c r="D75" s="2419">
        <v>188300</v>
      </c>
      <c r="E75" s="2419">
        <v>234000</v>
      </c>
      <c r="F75" s="2419">
        <v>111100</v>
      </c>
      <c r="G75" s="2419">
        <v>97100</v>
      </c>
      <c r="H75" s="2419">
        <v>25800</v>
      </c>
      <c r="I75" s="2419">
        <v>97700</v>
      </c>
      <c r="J75" s="2419">
        <v>15200</v>
      </c>
      <c r="K75" s="2419">
        <v>54100</v>
      </c>
      <c r="L75" s="2419">
        <v>69300</v>
      </c>
      <c r="M75" s="2419">
        <v>14500</v>
      </c>
      <c r="N75" s="2419">
        <v>14000</v>
      </c>
      <c r="O75" s="2419">
        <v>28500</v>
      </c>
      <c r="P75" s="2420">
        <v>1900</v>
      </c>
    </row>
    <row r="76" spans="1:16" ht="15.75" hidden="1" customHeight="1" outlineLevel="1">
      <c r="A76" s="2418" t="s">
        <v>1979</v>
      </c>
      <c r="B76" s="2419">
        <v>813800</v>
      </c>
      <c r="C76" s="2419">
        <v>308900</v>
      </c>
      <c r="D76" s="2419">
        <v>161200</v>
      </c>
      <c r="E76" s="2419">
        <v>244200</v>
      </c>
      <c r="F76" s="2419">
        <v>116300</v>
      </c>
      <c r="G76" s="2419">
        <v>99000</v>
      </c>
      <c r="H76" s="2419">
        <v>28900</v>
      </c>
      <c r="I76" s="2419">
        <v>98000</v>
      </c>
      <c r="J76" s="2419">
        <v>14100</v>
      </c>
      <c r="K76" s="2419">
        <v>55700</v>
      </c>
      <c r="L76" s="2419">
        <v>69800</v>
      </c>
      <c r="M76" s="2419">
        <v>13500</v>
      </c>
      <c r="N76" s="2419">
        <v>14700</v>
      </c>
      <c r="O76" s="2419">
        <v>28200</v>
      </c>
      <c r="P76" s="2420">
        <v>1700</v>
      </c>
    </row>
    <row r="77" spans="1:16" ht="15.75" hidden="1" customHeight="1" outlineLevel="1">
      <c r="A77" s="2418" t="s">
        <v>1980</v>
      </c>
      <c r="B77" s="2419">
        <v>835100</v>
      </c>
      <c r="C77" s="2419">
        <v>310300</v>
      </c>
      <c r="D77" s="2419">
        <v>185000</v>
      </c>
      <c r="E77" s="2419">
        <v>243800</v>
      </c>
      <c r="F77" s="2419">
        <v>110200</v>
      </c>
      <c r="G77" s="2419">
        <v>106700</v>
      </c>
      <c r="H77" s="2419">
        <v>26900</v>
      </c>
      <c r="I77" s="2419">
        <v>94500</v>
      </c>
      <c r="J77" s="2419">
        <v>15200</v>
      </c>
      <c r="K77" s="2419">
        <v>51100</v>
      </c>
      <c r="L77" s="2419">
        <v>66300</v>
      </c>
      <c r="M77" s="2419">
        <v>14300</v>
      </c>
      <c r="N77" s="2419">
        <v>13900</v>
      </c>
      <c r="O77" s="2419">
        <v>28200</v>
      </c>
      <c r="P77" s="2420">
        <v>1400</v>
      </c>
    </row>
    <row r="78" spans="1:16" ht="15.75" hidden="1" customHeight="1" outlineLevel="1">
      <c r="A78" s="2418" t="s">
        <v>1981</v>
      </c>
      <c r="B78" s="2419">
        <v>784600</v>
      </c>
      <c r="C78" s="2419">
        <v>299100</v>
      </c>
      <c r="D78" s="2419">
        <v>167000</v>
      </c>
      <c r="E78" s="2419">
        <v>224400</v>
      </c>
      <c r="F78" s="2419">
        <v>103200</v>
      </c>
      <c r="G78" s="2419">
        <v>93500</v>
      </c>
      <c r="H78" s="2419">
        <v>27700</v>
      </c>
      <c r="I78" s="2419">
        <v>92600</v>
      </c>
      <c r="J78" s="2419">
        <v>12800</v>
      </c>
      <c r="K78" s="2419">
        <v>51500</v>
      </c>
      <c r="L78" s="2419">
        <v>64300</v>
      </c>
      <c r="M78" s="2419">
        <v>14900</v>
      </c>
      <c r="N78" s="2419">
        <v>13500</v>
      </c>
      <c r="O78" s="2419">
        <v>28400</v>
      </c>
      <c r="P78" s="2420">
        <v>1500</v>
      </c>
    </row>
    <row r="79" spans="1:16" ht="15.75" hidden="1" customHeight="1" outlineLevel="1">
      <c r="A79" s="2418" t="s">
        <v>1982</v>
      </c>
      <c r="B79" s="2419">
        <v>774000</v>
      </c>
      <c r="C79" s="2419">
        <v>299500</v>
      </c>
      <c r="D79" s="2419">
        <v>164700</v>
      </c>
      <c r="E79" s="2419">
        <v>218700</v>
      </c>
      <c r="F79" s="2419">
        <v>98600</v>
      </c>
      <c r="G79" s="2419">
        <v>88600</v>
      </c>
      <c r="H79" s="2419">
        <v>31500</v>
      </c>
      <c r="I79" s="2419">
        <v>89500</v>
      </c>
      <c r="J79" s="2419">
        <v>12000</v>
      </c>
      <c r="K79" s="2419">
        <v>47400</v>
      </c>
      <c r="L79" s="2419">
        <v>59400</v>
      </c>
      <c r="M79" s="2419">
        <v>15300</v>
      </c>
      <c r="N79" s="2419">
        <v>14900</v>
      </c>
      <c r="O79" s="2419">
        <v>30200</v>
      </c>
      <c r="P79" s="2420">
        <v>1500</v>
      </c>
    </row>
    <row r="80" spans="1:16" ht="15.75" hidden="1" customHeight="1" outlineLevel="1">
      <c r="A80" s="2418" t="s">
        <v>1983</v>
      </c>
      <c r="B80" s="2419">
        <v>761500</v>
      </c>
      <c r="C80" s="2419">
        <v>314400</v>
      </c>
      <c r="D80" s="2419">
        <v>144100</v>
      </c>
      <c r="E80" s="2419">
        <v>213300</v>
      </c>
      <c r="F80" s="2419">
        <v>94600</v>
      </c>
      <c r="G80" s="2419">
        <v>89500</v>
      </c>
      <c r="H80" s="2419">
        <v>29300</v>
      </c>
      <c r="I80" s="2419">
        <v>88300</v>
      </c>
      <c r="J80" s="2419">
        <v>13200</v>
      </c>
      <c r="K80" s="2419">
        <v>46800</v>
      </c>
      <c r="L80" s="2419">
        <v>60000</v>
      </c>
      <c r="M80" s="2419">
        <v>13500</v>
      </c>
      <c r="N80" s="2419">
        <v>14700</v>
      </c>
      <c r="O80" s="2419">
        <v>28200</v>
      </c>
      <c r="P80" s="2420">
        <v>1300</v>
      </c>
    </row>
    <row r="81" spans="1:16" ht="15.75" hidden="1" customHeight="1" outlineLevel="1">
      <c r="A81" s="2418" t="s">
        <v>1984</v>
      </c>
      <c r="B81" s="2419">
        <v>777400</v>
      </c>
      <c r="C81" s="2419">
        <v>306100</v>
      </c>
      <c r="D81" s="2419">
        <v>166500</v>
      </c>
      <c r="E81" s="2419">
        <v>214900</v>
      </c>
      <c r="F81" s="2419">
        <v>104900</v>
      </c>
      <c r="G81" s="2419">
        <v>84800</v>
      </c>
      <c r="H81" s="2419">
        <v>25200</v>
      </c>
      <c r="I81" s="2419">
        <v>88500</v>
      </c>
      <c r="J81" s="2419">
        <v>12800</v>
      </c>
      <c r="K81" s="2419">
        <v>49400</v>
      </c>
      <c r="L81" s="2419">
        <v>62200</v>
      </c>
      <c r="M81" s="2419">
        <v>12600</v>
      </c>
      <c r="N81" s="2419">
        <v>13800</v>
      </c>
      <c r="O81" s="2419">
        <v>26400</v>
      </c>
      <c r="P81" s="2420">
        <v>1400</v>
      </c>
    </row>
    <row r="82" spans="1:16" ht="15.75" hidden="1" customHeight="1" outlineLevel="1">
      <c r="A82" s="2418" t="s">
        <v>1985</v>
      </c>
      <c r="B82" s="2419">
        <v>786300</v>
      </c>
      <c r="C82" s="2419">
        <v>333300</v>
      </c>
      <c r="D82" s="2419">
        <v>151700</v>
      </c>
      <c r="E82" s="2419">
        <v>211600</v>
      </c>
      <c r="F82" s="2419">
        <v>92700</v>
      </c>
      <c r="G82" s="2419">
        <v>90600</v>
      </c>
      <c r="H82" s="2419">
        <v>28300</v>
      </c>
      <c r="I82" s="2419">
        <v>88400</v>
      </c>
      <c r="J82" s="2419">
        <v>13600</v>
      </c>
      <c r="K82" s="2419">
        <v>48700</v>
      </c>
      <c r="L82" s="2419">
        <v>62300</v>
      </c>
      <c r="M82" s="2419">
        <v>11500</v>
      </c>
      <c r="N82" s="2419">
        <v>14500</v>
      </c>
      <c r="O82" s="2419">
        <v>26000</v>
      </c>
      <c r="P82" s="2420">
        <v>1200</v>
      </c>
    </row>
    <row r="83" spans="1:16" ht="15.75" hidden="1" customHeight="1" outlineLevel="1">
      <c r="A83" s="2418" t="s">
        <v>1986</v>
      </c>
      <c r="B83" s="2419">
        <v>851100</v>
      </c>
      <c r="C83" s="2419">
        <v>344500</v>
      </c>
      <c r="D83" s="2419">
        <v>181000</v>
      </c>
      <c r="E83" s="2419">
        <v>232900</v>
      </c>
      <c r="F83" s="2419">
        <v>111400</v>
      </c>
      <c r="G83" s="2419">
        <v>94000</v>
      </c>
      <c r="H83" s="2419">
        <v>27500</v>
      </c>
      <c r="I83" s="2419">
        <v>91500</v>
      </c>
      <c r="J83" s="2419">
        <v>13900</v>
      </c>
      <c r="K83" s="2419">
        <v>52500</v>
      </c>
      <c r="L83" s="2419">
        <v>66400</v>
      </c>
      <c r="M83" s="2419">
        <v>11400</v>
      </c>
      <c r="N83" s="2419">
        <v>13700</v>
      </c>
      <c r="O83" s="2419">
        <v>25100</v>
      </c>
      <c r="P83" s="2420">
        <v>1200</v>
      </c>
    </row>
    <row r="84" spans="1:16" ht="15.75" hidden="1" customHeight="1" outlineLevel="1">
      <c r="A84" s="2418" t="s">
        <v>1987</v>
      </c>
      <c r="B84" s="2419">
        <v>843300</v>
      </c>
      <c r="C84" s="2419">
        <v>330100</v>
      </c>
      <c r="D84" s="2419">
        <v>182300</v>
      </c>
      <c r="E84" s="2419">
        <v>231100</v>
      </c>
      <c r="F84" s="2419">
        <v>106500</v>
      </c>
      <c r="G84" s="2419">
        <v>103000</v>
      </c>
      <c r="H84" s="2419">
        <v>21600</v>
      </c>
      <c r="I84" s="2419">
        <v>98600</v>
      </c>
      <c r="J84" s="2419">
        <v>12400</v>
      </c>
      <c r="K84" s="2419">
        <v>48900</v>
      </c>
      <c r="L84" s="2419">
        <v>61300</v>
      </c>
      <c r="M84" s="2419">
        <v>18300</v>
      </c>
      <c r="N84" s="2419">
        <v>18900</v>
      </c>
      <c r="O84" s="2419">
        <v>37200</v>
      </c>
      <c r="P84" s="2420">
        <v>1200</v>
      </c>
    </row>
    <row r="85" spans="1:16" ht="15.75" hidden="1" customHeight="1" outlineLevel="1">
      <c r="A85" s="2418" t="s">
        <v>1988</v>
      </c>
      <c r="B85" s="2419">
        <v>829300</v>
      </c>
      <c r="C85" s="2419">
        <v>360900</v>
      </c>
      <c r="D85" s="2419">
        <v>156100</v>
      </c>
      <c r="E85" s="2419">
        <v>211700</v>
      </c>
      <c r="F85" s="2419">
        <v>98800</v>
      </c>
      <c r="G85" s="2419">
        <v>93300</v>
      </c>
      <c r="H85" s="2419">
        <v>19600</v>
      </c>
      <c r="I85" s="2419">
        <v>99300</v>
      </c>
      <c r="J85" s="2419">
        <v>11400</v>
      </c>
      <c r="K85" s="2419">
        <v>51600</v>
      </c>
      <c r="L85" s="2419">
        <v>63000</v>
      </c>
      <c r="M85" s="2419">
        <v>22400</v>
      </c>
      <c r="N85" s="2419">
        <v>14000</v>
      </c>
      <c r="O85" s="2419">
        <v>36400</v>
      </c>
      <c r="P85" s="2420">
        <v>1200</v>
      </c>
    </row>
    <row r="86" spans="1:16" ht="15.75" hidden="1" customHeight="1" outlineLevel="1">
      <c r="A86" s="2418" t="s">
        <v>1989</v>
      </c>
      <c r="B86" s="2419">
        <v>795200</v>
      </c>
      <c r="C86" s="2419">
        <v>377400</v>
      </c>
      <c r="D86" s="2419">
        <v>138600</v>
      </c>
      <c r="E86" s="2419">
        <v>189500</v>
      </c>
      <c r="F86" s="2419">
        <v>89200</v>
      </c>
      <c r="G86" s="2419">
        <v>79000</v>
      </c>
      <c r="H86" s="2419">
        <v>21400</v>
      </c>
      <c r="I86" s="2419">
        <v>88400</v>
      </c>
      <c r="J86" s="2419">
        <v>15100</v>
      </c>
      <c r="K86" s="2419">
        <v>46600</v>
      </c>
      <c r="L86" s="2419">
        <v>61700</v>
      </c>
      <c r="M86" s="2419">
        <v>14100</v>
      </c>
      <c r="N86" s="2419">
        <v>12600</v>
      </c>
      <c r="O86" s="2419">
        <v>26700</v>
      </c>
      <c r="P86" s="2420">
        <v>1300</v>
      </c>
    </row>
    <row r="87" spans="1:16" ht="15.75" hidden="1" customHeight="1" outlineLevel="1">
      <c r="A87" s="2418" t="s">
        <v>1990</v>
      </c>
      <c r="B87" s="2419">
        <v>789800</v>
      </c>
      <c r="C87" s="2419">
        <v>345800</v>
      </c>
      <c r="D87" s="2419">
        <v>138900</v>
      </c>
      <c r="E87" s="2419">
        <v>216700</v>
      </c>
      <c r="F87" s="2419">
        <v>93100</v>
      </c>
      <c r="G87" s="2419">
        <v>96000</v>
      </c>
      <c r="H87" s="2419">
        <v>27600</v>
      </c>
      <c r="I87" s="2419">
        <v>87200</v>
      </c>
      <c r="J87" s="2419">
        <v>11400</v>
      </c>
      <c r="K87" s="2419">
        <v>48400</v>
      </c>
      <c r="L87" s="2419">
        <v>59800</v>
      </c>
      <c r="M87" s="2419">
        <v>14700</v>
      </c>
      <c r="N87" s="2419">
        <v>12700</v>
      </c>
      <c r="O87" s="2419">
        <v>27400</v>
      </c>
      <c r="P87" s="2420">
        <v>1200</v>
      </c>
    </row>
    <row r="88" spans="1:16" ht="15.75" hidden="1" customHeight="1" outlineLevel="1">
      <c r="A88" s="2418" t="s">
        <v>1991</v>
      </c>
      <c r="B88" s="2419">
        <v>771200</v>
      </c>
      <c r="C88" s="2419">
        <v>357500</v>
      </c>
      <c r="D88" s="2419">
        <v>138000</v>
      </c>
      <c r="E88" s="2419">
        <v>190100</v>
      </c>
      <c r="F88" s="2419">
        <v>92300</v>
      </c>
      <c r="G88" s="2419">
        <v>76400</v>
      </c>
      <c r="H88" s="2419">
        <v>21500</v>
      </c>
      <c r="I88" s="2419">
        <v>84500</v>
      </c>
      <c r="J88" s="2419">
        <v>12400</v>
      </c>
      <c r="K88" s="2419">
        <v>45700</v>
      </c>
      <c r="L88" s="2419">
        <v>58100</v>
      </c>
      <c r="M88" s="2419">
        <v>13800</v>
      </c>
      <c r="N88" s="2419">
        <v>12600</v>
      </c>
      <c r="O88" s="2419">
        <v>26400</v>
      </c>
      <c r="P88" s="2420">
        <v>1100</v>
      </c>
    </row>
    <row r="89" spans="1:16" ht="15.75" hidden="1" customHeight="1" outlineLevel="1">
      <c r="A89" s="2418" t="s">
        <v>1992</v>
      </c>
      <c r="B89" s="2419">
        <v>784600</v>
      </c>
      <c r="C89" s="2419">
        <v>319800</v>
      </c>
      <c r="D89" s="2419">
        <v>165700</v>
      </c>
      <c r="E89" s="2419">
        <v>210900</v>
      </c>
      <c r="F89" s="2419">
        <v>99800</v>
      </c>
      <c r="G89" s="2419">
        <v>85200</v>
      </c>
      <c r="H89" s="2419">
        <v>25900</v>
      </c>
      <c r="I89" s="2419">
        <v>86900</v>
      </c>
      <c r="J89" s="2419">
        <v>12800</v>
      </c>
      <c r="K89" s="2419">
        <v>43800</v>
      </c>
      <c r="L89" s="2419">
        <v>56600</v>
      </c>
      <c r="M89" s="2419">
        <v>17700</v>
      </c>
      <c r="N89" s="2419">
        <v>12500</v>
      </c>
      <c r="O89" s="2419">
        <v>30200</v>
      </c>
      <c r="P89" s="2420">
        <v>1400</v>
      </c>
    </row>
    <row r="90" spans="1:16" ht="15.75" hidden="1" customHeight="1" outlineLevel="1">
      <c r="A90" s="2418" t="s">
        <v>1993</v>
      </c>
      <c r="B90" s="2419">
        <v>754500</v>
      </c>
      <c r="C90" s="2419">
        <v>328500</v>
      </c>
      <c r="D90" s="2419">
        <v>147000</v>
      </c>
      <c r="E90" s="2419">
        <v>194000</v>
      </c>
      <c r="F90" s="2419">
        <v>85700</v>
      </c>
      <c r="G90" s="2419">
        <v>87700</v>
      </c>
      <c r="H90" s="2419">
        <v>20600</v>
      </c>
      <c r="I90" s="2419">
        <v>83800</v>
      </c>
      <c r="J90" s="2419">
        <v>12000</v>
      </c>
      <c r="K90" s="2419">
        <v>41500</v>
      </c>
      <c r="L90" s="2419">
        <v>53500</v>
      </c>
      <c r="M90" s="2419">
        <v>17000</v>
      </c>
      <c r="N90" s="2419">
        <v>13200</v>
      </c>
      <c r="O90" s="2419">
        <v>30200</v>
      </c>
      <c r="P90" s="2420">
        <v>1200</v>
      </c>
    </row>
    <row r="91" spans="1:16" ht="15.75" hidden="1" customHeight="1" outlineLevel="1">
      <c r="A91" s="2418" t="s">
        <v>1994</v>
      </c>
      <c r="B91" s="2419">
        <v>751700</v>
      </c>
      <c r="C91" s="2419">
        <v>300500</v>
      </c>
      <c r="D91" s="2419">
        <v>146100</v>
      </c>
      <c r="E91" s="2419">
        <v>205400</v>
      </c>
      <c r="F91" s="2419">
        <v>89700</v>
      </c>
      <c r="G91" s="2419">
        <v>89200</v>
      </c>
      <c r="H91" s="2419">
        <v>26500</v>
      </c>
      <c r="I91" s="2419">
        <v>98600</v>
      </c>
      <c r="J91" s="2419">
        <v>18000</v>
      </c>
      <c r="K91" s="2419">
        <v>40100</v>
      </c>
      <c r="L91" s="2419">
        <v>58100</v>
      </c>
      <c r="M91" s="2419">
        <v>30200</v>
      </c>
      <c r="N91" s="2419">
        <v>10500</v>
      </c>
      <c r="O91" s="2419">
        <v>40700</v>
      </c>
      <c r="P91" s="2420">
        <v>1100</v>
      </c>
    </row>
    <row r="92" spans="1:16" ht="15.75" hidden="1" customHeight="1" outlineLevel="1">
      <c r="A92" s="2418" t="s">
        <v>1995</v>
      </c>
      <c r="B92" s="2419">
        <v>757800</v>
      </c>
      <c r="C92" s="2419">
        <v>320200</v>
      </c>
      <c r="D92" s="2419">
        <v>151700</v>
      </c>
      <c r="E92" s="2419">
        <v>190700</v>
      </c>
      <c r="F92" s="2419">
        <v>82900</v>
      </c>
      <c r="G92" s="2419">
        <v>83900</v>
      </c>
      <c r="H92" s="2419">
        <v>23900</v>
      </c>
      <c r="I92" s="2419">
        <v>94100</v>
      </c>
      <c r="J92" s="2419">
        <v>10900</v>
      </c>
      <c r="K92" s="2419">
        <v>43600</v>
      </c>
      <c r="L92" s="2419">
        <v>54500</v>
      </c>
      <c r="M92" s="2419">
        <v>27100</v>
      </c>
      <c r="N92" s="2419">
        <v>12500</v>
      </c>
      <c r="O92" s="2419">
        <v>39600</v>
      </c>
      <c r="P92" s="2420">
        <v>1100</v>
      </c>
    </row>
    <row r="93" spans="1:16" ht="15.75" hidden="1" customHeight="1" outlineLevel="1">
      <c r="A93" s="2418" t="s">
        <v>1996</v>
      </c>
      <c r="B93" s="2419">
        <v>785100</v>
      </c>
      <c r="C93" s="2419">
        <v>334500</v>
      </c>
      <c r="D93" s="2419">
        <v>150100</v>
      </c>
      <c r="E93" s="2419">
        <v>205800</v>
      </c>
      <c r="F93" s="2419">
        <v>94000</v>
      </c>
      <c r="G93" s="2419">
        <v>82300</v>
      </c>
      <c r="H93" s="2419">
        <v>29500</v>
      </c>
      <c r="I93" s="2419">
        <v>93400</v>
      </c>
      <c r="J93" s="2419">
        <v>11000</v>
      </c>
      <c r="K93" s="2419">
        <v>44100</v>
      </c>
      <c r="L93" s="2419">
        <v>55100</v>
      </c>
      <c r="M93" s="2419">
        <v>26500</v>
      </c>
      <c r="N93" s="2419">
        <v>11800</v>
      </c>
      <c r="O93" s="2419">
        <v>38300</v>
      </c>
      <c r="P93" s="2420">
        <v>0</v>
      </c>
    </row>
    <row r="94" spans="1:16" ht="15.75" hidden="1" customHeight="1" outlineLevel="1">
      <c r="A94" s="2418" t="s">
        <v>1997</v>
      </c>
      <c r="B94" s="2419">
        <v>774600</v>
      </c>
      <c r="C94" s="2419">
        <v>355700</v>
      </c>
      <c r="D94" s="2419">
        <v>141500</v>
      </c>
      <c r="E94" s="2419">
        <v>183300</v>
      </c>
      <c r="F94" s="2419">
        <v>84000</v>
      </c>
      <c r="G94" s="2419">
        <v>74600</v>
      </c>
      <c r="H94" s="2419">
        <v>24700</v>
      </c>
      <c r="I94" s="2419">
        <v>92600</v>
      </c>
      <c r="J94" s="2419">
        <v>10800</v>
      </c>
      <c r="K94" s="2419">
        <v>43000</v>
      </c>
      <c r="L94" s="2419">
        <v>53800</v>
      </c>
      <c r="M94" s="2419">
        <v>26900</v>
      </c>
      <c r="N94" s="2419">
        <v>11900</v>
      </c>
      <c r="O94" s="2419">
        <v>38800</v>
      </c>
      <c r="P94" s="2420">
        <v>0</v>
      </c>
    </row>
    <row r="95" spans="1:16" ht="15.75" hidden="1" customHeight="1" outlineLevel="1">
      <c r="A95" s="2418" t="s">
        <v>1998</v>
      </c>
      <c r="B95" s="2419">
        <v>786900</v>
      </c>
      <c r="C95" s="2419">
        <v>334000</v>
      </c>
      <c r="D95" s="2419">
        <v>143300</v>
      </c>
      <c r="E95" s="2419">
        <v>216600</v>
      </c>
      <c r="F95" s="2419">
        <v>94700</v>
      </c>
      <c r="G95" s="2419">
        <v>82100</v>
      </c>
      <c r="H95" s="2419">
        <v>39800</v>
      </c>
      <c r="I95" s="2419">
        <v>91300</v>
      </c>
      <c r="J95" s="2419">
        <v>12600</v>
      </c>
      <c r="K95" s="2419">
        <v>40500</v>
      </c>
      <c r="L95" s="2419">
        <v>53100</v>
      </c>
      <c r="M95" s="2419">
        <v>25300</v>
      </c>
      <c r="N95" s="2419">
        <v>13000</v>
      </c>
      <c r="O95" s="2419">
        <v>38300</v>
      </c>
      <c r="P95" s="2420">
        <v>0</v>
      </c>
    </row>
    <row r="96" spans="1:16" ht="15.75" hidden="1" customHeight="1" outlineLevel="1">
      <c r="A96" s="2418" t="s">
        <v>1999</v>
      </c>
      <c r="B96" s="2419">
        <v>683600</v>
      </c>
      <c r="C96" s="2419">
        <v>316700</v>
      </c>
      <c r="D96" s="2419">
        <v>128200</v>
      </c>
      <c r="E96" s="2419">
        <v>166300</v>
      </c>
      <c r="F96" s="2419">
        <v>71300</v>
      </c>
      <c r="G96" s="2419">
        <v>71700</v>
      </c>
      <c r="H96" s="2419">
        <v>23300</v>
      </c>
      <c r="I96" s="2419">
        <v>70900</v>
      </c>
      <c r="J96" s="2419">
        <v>9100</v>
      </c>
      <c r="K96" s="2419">
        <v>36300</v>
      </c>
      <c r="L96" s="2419">
        <v>45400</v>
      </c>
      <c r="M96" s="2419">
        <v>15600</v>
      </c>
      <c r="N96" s="2419">
        <v>9900</v>
      </c>
      <c r="O96" s="2419">
        <v>25500</v>
      </c>
      <c r="P96" s="2420">
        <v>0</v>
      </c>
    </row>
    <row r="97" spans="1:16" ht="15.75" hidden="1" customHeight="1" outlineLevel="1">
      <c r="A97" s="2418" t="s">
        <v>2000</v>
      </c>
      <c r="B97" s="2419">
        <v>696100</v>
      </c>
      <c r="C97" s="2419">
        <v>316600</v>
      </c>
      <c r="D97" s="2419">
        <v>120600</v>
      </c>
      <c r="E97" s="2419">
        <v>188600</v>
      </c>
      <c r="F97" s="2419">
        <v>80600</v>
      </c>
      <c r="G97" s="2419">
        <v>71100</v>
      </c>
      <c r="H97" s="2419">
        <v>37000</v>
      </c>
      <c r="I97" s="2419">
        <v>68500</v>
      </c>
      <c r="J97" s="2419">
        <v>9300</v>
      </c>
      <c r="K97" s="2419">
        <v>35900</v>
      </c>
      <c r="L97" s="2419">
        <v>45200</v>
      </c>
      <c r="M97" s="2419">
        <v>13300</v>
      </c>
      <c r="N97" s="2419">
        <v>10000</v>
      </c>
      <c r="O97" s="2419">
        <v>23300</v>
      </c>
      <c r="P97" s="2420">
        <v>0</v>
      </c>
    </row>
    <row r="98" spans="1:16" ht="15.75" hidden="1" customHeight="1" outlineLevel="1">
      <c r="A98" s="2418" t="s">
        <v>2001</v>
      </c>
      <c r="B98" s="2419">
        <v>631200</v>
      </c>
      <c r="C98" s="2419">
        <v>290200</v>
      </c>
      <c r="D98" s="2419">
        <v>112800</v>
      </c>
      <c r="E98" s="2419">
        <v>163100</v>
      </c>
      <c r="F98" s="2419">
        <v>71600</v>
      </c>
      <c r="G98" s="2419">
        <v>69500</v>
      </c>
      <c r="H98" s="2419">
        <v>22000</v>
      </c>
      <c r="I98" s="2419">
        <v>63800</v>
      </c>
      <c r="J98" s="2419">
        <v>9200</v>
      </c>
      <c r="K98" s="2419">
        <v>34300</v>
      </c>
      <c r="L98" s="2419">
        <v>43500</v>
      </c>
      <c r="M98" s="2419">
        <v>10900</v>
      </c>
      <c r="N98" s="2419">
        <v>9400</v>
      </c>
      <c r="O98" s="2419">
        <v>20300</v>
      </c>
      <c r="P98" s="2420">
        <v>0</v>
      </c>
    </row>
    <row r="99" spans="1:16" ht="15.75" hidden="1" customHeight="1" outlineLevel="1">
      <c r="A99" s="2418" t="s">
        <v>2002</v>
      </c>
      <c r="B99" s="2419">
        <v>597500</v>
      </c>
      <c r="C99" s="2419">
        <v>279700</v>
      </c>
      <c r="D99" s="2419">
        <v>97700</v>
      </c>
      <c r="E99" s="2419">
        <v>158800</v>
      </c>
      <c r="F99" s="2419">
        <v>66200</v>
      </c>
      <c r="G99" s="2419">
        <v>65000</v>
      </c>
      <c r="H99" s="2419">
        <v>27600</v>
      </c>
      <c r="I99" s="2419">
        <v>59900</v>
      </c>
      <c r="J99" s="2419">
        <v>8300</v>
      </c>
      <c r="K99" s="2419">
        <v>33000</v>
      </c>
      <c r="L99" s="2419">
        <v>41300</v>
      </c>
      <c r="M99" s="2419">
        <v>11200</v>
      </c>
      <c r="N99" s="2419">
        <v>7500</v>
      </c>
      <c r="O99" s="2419">
        <v>18700</v>
      </c>
      <c r="P99" s="2420">
        <v>0</v>
      </c>
    </row>
    <row r="100" spans="1:16" ht="15.75" hidden="1" customHeight="1" outlineLevel="1">
      <c r="A100" s="2418" t="s">
        <v>2003</v>
      </c>
      <c r="B100" s="2419">
        <v>525400</v>
      </c>
      <c r="C100" s="2419">
        <v>245100</v>
      </c>
      <c r="D100" s="2419">
        <v>89500</v>
      </c>
      <c r="E100" s="2419">
        <v>130000</v>
      </c>
      <c r="F100" s="2419">
        <v>56100</v>
      </c>
      <c r="G100" s="2419">
        <v>54100</v>
      </c>
      <c r="H100" s="2419">
        <v>19800</v>
      </c>
      <c r="I100" s="2419">
        <v>59800</v>
      </c>
      <c r="J100" s="2419">
        <v>8300</v>
      </c>
      <c r="K100" s="2419">
        <v>31700</v>
      </c>
      <c r="L100" s="2419">
        <v>40000</v>
      </c>
      <c r="M100" s="2419">
        <v>0</v>
      </c>
      <c r="N100" s="2419">
        <v>7800</v>
      </c>
      <c r="O100" s="2419">
        <v>7800</v>
      </c>
      <c r="P100" s="2420">
        <v>0</v>
      </c>
    </row>
    <row r="101" spans="1:16" ht="15.75" hidden="1" customHeight="1" outlineLevel="1">
      <c r="A101" s="2418" t="s">
        <v>2004</v>
      </c>
      <c r="B101" s="2419">
        <v>537800</v>
      </c>
      <c r="C101" s="2419">
        <v>257300</v>
      </c>
      <c r="D101" s="2419">
        <v>81000</v>
      </c>
      <c r="E101" s="2419">
        <v>141800</v>
      </c>
      <c r="F101" s="2419">
        <v>65900</v>
      </c>
      <c r="G101" s="2419">
        <v>60000</v>
      </c>
      <c r="H101" s="2419">
        <v>15900</v>
      </c>
      <c r="I101" s="2419">
        <v>56600</v>
      </c>
      <c r="J101" s="2419">
        <v>6600</v>
      </c>
      <c r="K101" s="2419">
        <v>26000</v>
      </c>
      <c r="L101" s="2419">
        <v>32600</v>
      </c>
      <c r="M101" s="2419">
        <v>9900</v>
      </c>
      <c r="N101" s="2419">
        <v>14100</v>
      </c>
      <c r="O101" s="2419">
        <v>24000</v>
      </c>
      <c r="P101" s="2420">
        <v>1100</v>
      </c>
    </row>
    <row r="102" spans="1:16" ht="15.75" customHeight="1" collapsed="1">
      <c r="A102" s="2418" t="s">
        <v>2005</v>
      </c>
      <c r="B102" s="2419">
        <v>517200</v>
      </c>
      <c r="C102" s="2419">
        <v>268200</v>
      </c>
      <c r="D102" s="2419">
        <v>75200</v>
      </c>
      <c r="E102" s="2419">
        <v>115800</v>
      </c>
      <c r="F102" s="2419">
        <v>51100</v>
      </c>
      <c r="G102" s="2419">
        <v>44800</v>
      </c>
      <c r="H102" s="2419">
        <v>19800</v>
      </c>
      <c r="I102" s="2419">
        <v>56900</v>
      </c>
      <c r="J102" s="2419">
        <v>7900</v>
      </c>
      <c r="K102" s="2419">
        <v>30800</v>
      </c>
      <c r="L102" s="2419">
        <v>38700</v>
      </c>
      <c r="M102" s="2419">
        <v>9700</v>
      </c>
      <c r="N102" s="2419">
        <v>8500</v>
      </c>
      <c r="O102" s="2419">
        <v>18200</v>
      </c>
      <c r="P102" s="2420">
        <v>1100</v>
      </c>
    </row>
    <row r="103" spans="1:16" ht="15.75" customHeight="1">
      <c r="A103" s="2418" t="s">
        <v>2006</v>
      </c>
      <c r="B103" s="2419">
        <v>552500</v>
      </c>
      <c r="C103" s="2419">
        <v>263200</v>
      </c>
      <c r="D103" s="2419">
        <v>91500</v>
      </c>
      <c r="E103" s="2419">
        <v>134500</v>
      </c>
      <c r="F103" s="2419">
        <v>60600</v>
      </c>
      <c r="G103" s="2419">
        <v>51800</v>
      </c>
      <c r="H103" s="2419">
        <v>22100</v>
      </c>
      <c r="I103" s="2419">
        <v>62100</v>
      </c>
      <c r="J103" s="2419">
        <v>7900</v>
      </c>
      <c r="K103" s="2419">
        <v>34100</v>
      </c>
      <c r="L103" s="2419">
        <v>42000</v>
      </c>
      <c r="M103" s="2419">
        <v>11900</v>
      </c>
      <c r="N103" s="2419">
        <v>8100</v>
      </c>
      <c r="O103" s="2419">
        <v>20000</v>
      </c>
      <c r="P103" s="2420">
        <v>1200</v>
      </c>
    </row>
    <row r="104" spans="1:16" ht="15.75" customHeight="1">
      <c r="A104" s="2423" t="s">
        <v>2423</v>
      </c>
      <c r="B104" s="2424">
        <v>6.8252126836813618</v>
      </c>
      <c r="C104" s="2424">
        <v>-1.8642803877703209</v>
      </c>
      <c r="D104" s="2424">
        <v>21.675531914893618</v>
      </c>
      <c r="E104" s="2424">
        <v>16.148531951640759</v>
      </c>
      <c r="F104" s="2424">
        <v>18.590998043052835</v>
      </c>
      <c r="G104" s="2424">
        <v>15.625</v>
      </c>
      <c r="H104" s="2424">
        <v>11.616161616161616</v>
      </c>
      <c r="I104" s="2424">
        <v>9.1388400702987695</v>
      </c>
      <c r="J104" s="2424">
        <v>0</v>
      </c>
      <c r="K104" s="2424">
        <v>10.714285714285714</v>
      </c>
      <c r="L104" s="2424">
        <v>8.5271317829457356</v>
      </c>
      <c r="M104" s="2424">
        <v>22.680412371134022</v>
      </c>
      <c r="N104" s="2424">
        <v>-4.7058823529411766</v>
      </c>
      <c r="O104" s="2424">
        <v>9.8901098901098905</v>
      </c>
      <c r="P104" s="2425" t="s">
        <v>109</v>
      </c>
    </row>
    <row r="105" spans="1:16" ht="15.75" customHeight="1">
      <c r="A105" s="2415" t="s">
        <v>188</v>
      </c>
      <c r="B105" s="2416"/>
      <c r="C105" s="2416"/>
      <c r="D105" s="2416"/>
      <c r="E105" s="2416"/>
      <c r="F105" s="2416"/>
      <c r="G105" s="2416"/>
      <c r="H105" s="2416"/>
      <c r="I105" s="2416"/>
      <c r="J105" s="2416"/>
      <c r="K105" s="2416"/>
      <c r="L105" s="2416"/>
      <c r="M105" s="2416"/>
      <c r="N105" s="2416"/>
      <c r="O105" s="2416"/>
      <c r="P105" s="2426"/>
    </row>
    <row r="106" spans="1:16" ht="15.75" hidden="1" customHeight="1" outlineLevel="1">
      <c r="A106" s="2418" t="s">
        <v>1977</v>
      </c>
      <c r="B106" s="2419">
        <v>670200</v>
      </c>
      <c r="C106" s="2419">
        <v>175000</v>
      </c>
      <c r="D106" s="2419">
        <v>154500</v>
      </c>
      <c r="E106" s="2419">
        <v>285100</v>
      </c>
      <c r="F106" s="2419">
        <v>144500</v>
      </c>
      <c r="G106" s="2419">
        <v>118200</v>
      </c>
      <c r="H106" s="2419">
        <v>22400</v>
      </c>
      <c r="I106" s="2419">
        <v>54400</v>
      </c>
      <c r="J106" s="2419">
        <v>6600</v>
      </c>
      <c r="K106" s="2419">
        <v>33100</v>
      </c>
      <c r="L106" s="2419">
        <v>39700</v>
      </c>
      <c r="M106" s="2419">
        <v>5000</v>
      </c>
      <c r="N106" s="2419">
        <v>9600</v>
      </c>
      <c r="O106" s="2419">
        <v>14600</v>
      </c>
      <c r="P106" s="2420">
        <v>1100</v>
      </c>
    </row>
    <row r="107" spans="1:16" ht="15.75" hidden="1" customHeight="1" outlineLevel="1">
      <c r="A107" s="2418" t="s">
        <v>1978</v>
      </c>
      <c r="B107" s="2419">
        <v>674000</v>
      </c>
      <c r="C107" s="2419">
        <v>170300</v>
      </c>
      <c r="D107" s="2419">
        <v>160500</v>
      </c>
      <c r="E107" s="2419">
        <v>288100</v>
      </c>
      <c r="F107" s="2419">
        <v>141100</v>
      </c>
      <c r="G107" s="2419">
        <v>120400</v>
      </c>
      <c r="H107" s="2419">
        <v>26600</v>
      </c>
      <c r="I107" s="2419">
        <v>53900</v>
      </c>
      <c r="J107" s="2419">
        <v>6200</v>
      </c>
      <c r="K107" s="2419">
        <v>33100</v>
      </c>
      <c r="L107" s="2419">
        <v>39300</v>
      </c>
      <c r="M107" s="2419">
        <v>5000</v>
      </c>
      <c r="N107" s="2419">
        <v>9600</v>
      </c>
      <c r="O107" s="2419">
        <v>14600</v>
      </c>
      <c r="P107" s="2420">
        <v>1300</v>
      </c>
    </row>
    <row r="108" spans="1:16" ht="15.75" hidden="1" customHeight="1" outlineLevel="1">
      <c r="A108" s="2418" t="s">
        <v>1979</v>
      </c>
      <c r="B108" s="2419">
        <v>649500</v>
      </c>
      <c r="C108" s="2419">
        <v>181400</v>
      </c>
      <c r="D108" s="2419">
        <v>139700</v>
      </c>
      <c r="E108" s="2419">
        <v>276800</v>
      </c>
      <c r="F108" s="2419">
        <v>137700</v>
      </c>
      <c r="G108" s="2419">
        <v>113800</v>
      </c>
      <c r="H108" s="2419">
        <v>25300</v>
      </c>
      <c r="I108" s="2419">
        <v>50800</v>
      </c>
      <c r="J108" s="2419">
        <v>6400</v>
      </c>
      <c r="K108" s="2419">
        <v>30600</v>
      </c>
      <c r="L108" s="2419">
        <v>37000</v>
      </c>
      <c r="M108" s="2419">
        <v>4600</v>
      </c>
      <c r="N108" s="2419">
        <v>9200</v>
      </c>
      <c r="O108" s="2419">
        <v>13800</v>
      </c>
      <c r="P108" s="2420">
        <v>700</v>
      </c>
    </row>
    <row r="109" spans="1:16" ht="15.75" hidden="1" customHeight="1" outlineLevel="1">
      <c r="A109" s="2418" t="s">
        <v>1980</v>
      </c>
      <c r="B109" s="2419">
        <v>649600</v>
      </c>
      <c r="C109" s="2419">
        <v>180100</v>
      </c>
      <c r="D109" s="2419">
        <v>130200</v>
      </c>
      <c r="E109" s="2419">
        <v>289600</v>
      </c>
      <c r="F109" s="2419">
        <v>137600</v>
      </c>
      <c r="G109" s="2419">
        <v>121600</v>
      </c>
      <c r="H109" s="2419">
        <v>30400</v>
      </c>
      <c r="I109" s="2419">
        <v>48800</v>
      </c>
      <c r="J109" s="2419">
        <v>5500</v>
      </c>
      <c r="K109" s="2419">
        <v>30000</v>
      </c>
      <c r="L109" s="2419">
        <v>35500</v>
      </c>
      <c r="M109" s="2419">
        <v>4500</v>
      </c>
      <c r="N109" s="2419">
        <v>8800</v>
      </c>
      <c r="O109" s="2419">
        <v>13300</v>
      </c>
      <c r="P109" s="2420">
        <v>900</v>
      </c>
    </row>
    <row r="110" spans="1:16" ht="15.75" hidden="1" customHeight="1" outlineLevel="1">
      <c r="A110" s="2418" t="s">
        <v>1981</v>
      </c>
      <c r="B110" s="2419">
        <v>612300</v>
      </c>
      <c r="C110" s="2419">
        <v>172500</v>
      </c>
      <c r="D110" s="2419">
        <v>123500</v>
      </c>
      <c r="E110" s="2419">
        <v>267300</v>
      </c>
      <c r="F110" s="2419">
        <v>131500</v>
      </c>
      <c r="G110" s="2419">
        <v>111100</v>
      </c>
      <c r="H110" s="2419">
        <v>24800</v>
      </c>
      <c r="I110" s="2419">
        <v>48200</v>
      </c>
      <c r="J110" s="2419">
        <v>5700</v>
      </c>
      <c r="K110" s="2419">
        <v>29600</v>
      </c>
      <c r="L110" s="2419">
        <v>35300</v>
      </c>
      <c r="M110" s="2419">
        <v>4100</v>
      </c>
      <c r="N110" s="2419">
        <v>8800</v>
      </c>
      <c r="O110" s="2419">
        <v>12900</v>
      </c>
      <c r="P110" s="2420">
        <v>800</v>
      </c>
    </row>
    <row r="111" spans="1:16" ht="15.75" hidden="1" customHeight="1" outlineLevel="1">
      <c r="A111" s="2418" t="s">
        <v>1982</v>
      </c>
      <c r="B111" s="2419">
        <v>622000</v>
      </c>
      <c r="C111" s="2419">
        <v>171300</v>
      </c>
      <c r="D111" s="2419">
        <v>137400</v>
      </c>
      <c r="E111" s="2419">
        <v>266100</v>
      </c>
      <c r="F111" s="2419">
        <v>133600</v>
      </c>
      <c r="G111" s="2419">
        <v>103100</v>
      </c>
      <c r="H111" s="2419">
        <v>29400</v>
      </c>
      <c r="I111" s="2419">
        <v>45900</v>
      </c>
      <c r="J111" s="2419">
        <v>5500</v>
      </c>
      <c r="K111" s="2419">
        <v>27600</v>
      </c>
      <c r="L111" s="2419">
        <v>33100</v>
      </c>
      <c r="M111" s="2419">
        <v>4200</v>
      </c>
      <c r="N111" s="2419">
        <v>8500</v>
      </c>
      <c r="O111" s="2419">
        <v>12700</v>
      </c>
      <c r="P111" s="2420">
        <v>0</v>
      </c>
    </row>
    <row r="112" spans="1:16" ht="15.75" hidden="1" customHeight="1" outlineLevel="1">
      <c r="A112" s="2418" t="s">
        <v>1983</v>
      </c>
      <c r="B112" s="2419">
        <v>584200</v>
      </c>
      <c r="C112" s="2419">
        <v>166800</v>
      </c>
      <c r="D112" s="2419">
        <v>123800</v>
      </c>
      <c r="E112" s="2419">
        <v>247400</v>
      </c>
      <c r="F112" s="2419">
        <v>120200</v>
      </c>
      <c r="G112" s="2419">
        <v>101900</v>
      </c>
      <c r="H112" s="2419">
        <v>25400</v>
      </c>
      <c r="I112" s="2419">
        <v>45000</v>
      </c>
      <c r="J112" s="2419">
        <v>5600</v>
      </c>
      <c r="K112" s="2419">
        <v>27300</v>
      </c>
      <c r="L112" s="2419">
        <v>32900</v>
      </c>
      <c r="M112" s="2419">
        <v>3900</v>
      </c>
      <c r="N112" s="2419">
        <v>8200</v>
      </c>
      <c r="O112" s="2419">
        <v>12100</v>
      </c>
      <c r="P112" s="2420">
        <v>1100</v>
      </c>
    </row>
    <row r="113" spans="1:16" ht="15.75" hidden="1" customHeight="1" outlineLevel="1">
      <c r="A113" s="2418" t="s">
        <v>1984</v>
      </c>
      <c r="B113" s="2419">
        <v>607900</v>
      </c>
      <c r="C113" s="2419">
        <v>178300</v>
      </c>
      <c r="D113" s="2419">
        <v>120600</v>
      </c>
      <c r="E113" s="2419">
        <v>263500</v>
      </c>
      <c r="F113" s="2419">
        <v>125400</v>
      </c>
      <c r="G113" s="2419">
        <v>108700</v>
      </c>
      <c r="H113" s="2419">
        <v>29300</v>
      </c>
      <c r="I113" s="2419">
        <v>44300</v>
      </c>
      <c r="J113" s="2419">
        <v>5100</v>
      </c>
      <c r="K113" s="2419">
        <v>27300</v>
      </c>
      <c r="L113" s="2419">
        <v>32400</v>
      </c>
      <c r="M113" s="2419">
        <v>4300</v>
      </c>
      <c r="N113" s="2419">
        <v>7600</v>
      </c>
      <c r="O113" s="2419">
        <v>11900</v>
      </c>
      <c r="P113" s="2420">
        <v>0</v>
      </c>
    </row>
    <row r="114" spans="1:16" ht="15.75" hidden="1" customHeight="1" outlineLevel="1">
      <c r="A114" s="2418" t="s">
        <v>1985</v>
      </c>
      <c r="B114" s="2419">
        <v>599700</v>
      </c>
      <c r="C114" s="2419">
        <v>176800</v>
      </c>
      <c r="D114" s="2419">
        <v>119600</v>
      </c>
      <c r="E114" s="2419">
        <v>258800</v>
      </c>
      <c r="F114" s="2419">
        <v>128700</v>
      </c>
      <c r="G114" s="2419">
        <v>105900</v>
      </c>
      <c r="H114" s="2419">
        <v>24200</v>
      </c>
      <c r="I114" s="2419">
        <v>43400</v>
      </c>
      <c r="J114" s="2419">
        <v>5000</v>
      </c>
      <c r="K114" s="2419">
        <v>26400</v>
      </c>
      <c r="L114" s="2419">
        <v>31400</v>
      </c>
      <c r="M114" s="2419">
        <v>4200</v>
      </c>
      <c r="N114" s="2419">
        <v>7700</v>
      </c>
      <c r="O114" s="2419">
        <v>11900</v>
      </c>
      <c r="P114" s="2420">
        <v>0</v>
      </c>
    </row>
    <row r="115" spans="1:16" ht="15.75" hidden="1" customHeight="1" outlineLevel="1">
      <c r="A115" s="2418" t="s">
        <v>1986</v>
      </c>
      <c r="B115" s="2419">
        <v>609100</v>
      </c>
      <c r="C115" s="2419">
        <v>168100</v>
      </c>
      <c r="D115" s="2419">
        <v>126500</v>
      </c>
      <c r="E115" s="2419">
        <v>270600</v>
      </c>
      <c r="F115" s="2419">
        <v>123100</v>
      </c>
      <c r="G115" s="2419">
        <v>118500</v>
      </c>
      <c r="H115" s="2419">
        <v>29000</v>
      </c>
      <c r="I115" s="2419">
        <v>42800</v>
      </c>
      <c r="J115" s="2419">
        <v>4400</v>
      </c>
      <c r="K115" s="2419">
        <v>27100</v>
      </c>
      <c r="L115" s="2419">
        <v>31500</v>
      </c>
      <c r="M115" s="2419">
        <v>3900</v>
      </c>
      <c r="N115" s="2419">
        <v>7400</v>
      </c>
      <c r="O115" s="2419">
        <v>11300</v>
      </c>
      <c r="P115" s="2420">
        <v>0</v>
      </c>
    </row>
    <row r="116" spans="1:16" ht="15.75" hidden="1" customHeight="1" outlineLevel="1">
      <c r="A116" s="2418" t="s">
        <v>1987</v>
      </c>
      <c r="B116" s="2419">
        <v>593100</v>
      </c>
      <c r="C116" s="2419">
        <v>174200</v>
      </c>
      <c r="D116" s="2419">
        <v>112800</v>
      </c>
      <c r="E116" s="2419">
        <v>262300</v>
      </c>
      <c r="F116" s="2419">
        <v>123700</v>
      </c>
      <c r="G116" s="2419">
        <v>115400</v>
      </c>
      <c r="H116" s="2419">
        <v>23200</v>
      </c>
      <c r="I116" s="2419">
        <v>42900</v>
      </c>
      <c r="J116" s="2419">
        <v>4900</v>
      </c>
      <c r="K116" s="2419">
        <v>27000</v>
      </c>
      <c r="L116" s="2419">
        <v>31900</v>
      </c>
      <c r="M116" s="2419">
        <v>3800</v>
      </c>
      <c r="N116" s="2419">
        <v>7200</v>
      </c>
      <c r="O116" s="2419">
        <v>11000</v>
      </c>
      <c r="P116" s="2420">
        <v>0</v>
      </c>
    </row>
    <row r="117" spans="1:16" ht="15.75" hidden="1" customHeight="1" outlineLevel="1">
      <c r="A117" s="2418" t="s">
        <v>1988</v>
      </c>
      <c r="B117" s="2419">
        <v>599900</v>
      </c>
      <c r="C117" s="2419">
        <v>162900</v>
      </c>
      <c r="D117" s="2419">
        <v>126100</v>
      </c>
      <c r="E117" s="2419">
        <v>267500</v>
      </c>
      <c r="F117" s="2419">
        <v>131200</v>
      </c>
      <c r="G117" s="2419">
        <v>106600</v>
      </c>
      <c r="H117" s="2419">
        <v>29700</v>
      </c>
      <c r="I117" s="2419">
        <v>41800</v>
      </c>
      <c r="J117" s="2419">
        <v>4600</v>
      </c>
      <c r="K117" s="2419">
        <v>25800</v>
      </c>
      <c r="L117" s="2419">
        <v>30400</v>
      </c>
      <c r="M117" s="2419">
        <v>4100</v>
      </c>
      <c r="N117" s="2419">
        <v>7300</v>
      </c>
      <c r="O117" s="2419">
        <v>11400</v>
      </c>
      <c r="P117" s="2420">
        <v>0</v>
      </c>
    </row>
    <row r="118" spans="1:16" ht="15.75" hidden="1" customHeight="1" outlineLevel="1">
      <c r="A118" s="2418" t="s">
        <v>1989</v>
      </c>
      <c r="B118" s="2419">
        <v>579200</v>
      </c>
      <c r="C118" s="2419">
        <v>157100</v>
      </c>
      <c r="D118" s="2419">
        <v>115400</v>
      </c>
      <c r="E118" s="2419">
        <v>265700</v>
      </c>
      <c r="F118" s="2419">
        <v>125400</v>
      </c>
      <c r="G118" s="2419">
        <v>112100</v>
      </c>
      <c r="H118" s="2419">
        <v>28200</v>
      </c>
      <c r="I118" s="2419">
        <v>39900</v>
      </c>
      <c r="J118" s="2419">
        <v>4900</v>
      </c>
      <c r="K118" s="2419">
        <v>24600</v>
      </c>
      <c r="L118" s="2419">
        <v>29500</v>
      </c>
      <c r="M118" s="2419">
        <v>3700</v>
      </c>
      <c r="N118" s="2419">
        <v>6800</v>
      </c>
      <c r="O118" s="2419">
        <v>10500</v>
      </c>
      <c r="P118" s="2420">
        <v>0</v>
      </c>
    </row>
    <row r="119" spans="1:16" ht="15.75" hidden="1" customHeight="1" outlineLevel="1">
      <c r="A119" s="2418" t="s">
        <v>1990</v>
      </c>
      <c r="B119" s="2419">
        <v>584900</v>
      </c>
      <c r="C119" s="2419">
        <v>159700</v>
      </c>
      <c r="D119" s="2419">
        <v>116600</v>
      </c>
      <c r="E119" s="2419">
        <v>268200</v>
      </c>
      <c r="F119" s="2419">
        <v>125800</v>
      </c>
      <c r="G119" s="2419">
        <v>116600</v>
      </c>
      <c r="H119" s="2419">
        <v>25800</v>
      </c>
      <c r="I119" s="2419">
        <v>39600</v>
      </c>
      <c r="J119" s="2419">
        <v>4000</v>
      </c>
      <c r="K119" s="2419">
        <v>24100</v>
      </c>
      <c r="L119" s="2419">
        <v>28100</v>
      </c>
      <c r="M119" s="2419">
        <v>4100</v>
      </c>
      <c r="N119" s="2419">
        <v>7400</v>
      </c>
      <c r="O119" s="2419">
        <v>11500</v>
      </c>
      <c r="P119" s="2420">
        <v>0</v>
      </c>
    </row>
    <row r="120" spans="1:16" ht="15.75" hidden="1" customHeight="1" outlineLevel="1">
      <c r="A120" s="2418" t="s">
        <v>1991</v>
      </c>
      <c r="B120" s="2419">
        <v>561400</v>
      </c>
      <c r="C120" s="2419">
        <v>150300</v>
      </c>
      <c r="D120" s="2419">
        <v>115200</v>
      </c>
      <c r="E120" s="2419">
        <v>256200</v>
      </c>
      <c r="F120" s="2419">
        <v>121200</v>
      </c>
      <c r="G120" s="2419">
        <v>111300</v>
      </c>
      <c r="H120" s="2419">
        <v>23700</v>
      </c>
      <c r="I120" s="2419">
        <v>38800</v>
      </c>
      <c r="J120" s="2419">
        <v>4200</v>
      </c>
      <c r="K120" s="2419">
        <v>23800</v>
      </c>
      <c r="L120" s="2419">
        <v>28000</v>
      </c>
      <c r="M120" s="2419">
        <v>3700</v>
      </c>
      <c r="N120" s="2419">
        <v>7100</v>
      </c>
      <c r="O120" s="2419">
        <v>10800</v>
      </c>
      <c r="P120" s="2420">
        <v>0</v>
      </c>
    </row>
    <row r="121" spans="1:16" ht="15.75" hidden="1" customHeight="1" outlineLevel="1">
      <c r="A121" s="2418" t="s">
        <v>1992</v>
      </c>
      <c r="B121" s="2419">
        <v>561900</v>
      </c>
      <c r="C121" s="2419">
        <v>158000</v>
      </c>
      <c r="D121" s="2419">
        <v>108000</v>
      </c>
      <c r="E121" s="2419">
        <v>255900</v>
      </c>
      <c r="F121" s="2419">
        <v>121600</v>
      </c>
      <c r="G121" s="2419">
        <v>106000</v>
      </c>
      <c r="H121" s="2419">
        <v>28300</v>
      </c>
      <c r="I121" s="2419">
        <v>39000</v>
      </c>
      <c r="J121" s="2419">
        <v>4300</v>
      </c>
      <c r="K121" s="2419">
        <v>23300</v>
      </c>
      <c r="L121" s="2419">
        <v>27600</v>
      </c>
      <c r="M121" s="2419">
        <v>4200</v>
      </c>
      <c r="N121" s="2419">
        <v>7200</v>
      </c>
      <c r="O121" s="2419">
        <v>11400</v>
      </c>
      <c r="P121" s="2420">
        <v>0</v>
      </c>
    </row>
    <row r="122" spans="1:16" ht="15.75" hidden="1" customHeight="1" outlineLevel="1">
      <c r="A122" s="2418" t="s">
        <v>1993</v>
      </c>
      <c r="B122" s="2419">
        <v>555100</v>
      </c>
      <c r="C122" s="2419">
        <v>156700</v>
      </c>
      <c r="D122" s="2419">
        <v>105000</v>
      </c>
      <c r="E122" s="2419">
        <v>255100</v>
      </c>
      <c r="F122" s="2419">
        <v>112600</v>
      </c>
      <c r="G122" s="2419">
        <v>117300</v>
      </c>
      <c r="H122" s="2419">
        <v>25300</v>
      </c>
      <c r="I122" s="2419">
        <v>37600</v>
      </c>
      <c r="J122" s="2419">
        <v>4100</v>
      </c>
      <c r="K122" s="2419">
        <v>22500</v>
      </c>
      <c r="L122" s="2419">
        <v>26600</v>
      </c>
      <c r="M122" s="2419">
        <v>4300</v>
      </c>
      <c r="N122" s="2419">
        <v>6600</v>
      </c>
      <c r="O122" s="2419">
        <v>10900</v>
      </c>
      <c r="P122" s="2420">
        <v>0</v>
      </c>
    </row>
    <row r="123" spans="1:16" ht="15.75" hidden="1" customHeight="1" outlineLevel="1">
      <c r="A123" s="2418" t="s">
        <v>1994</v>
      </c>
      <c r="B123" s="2419">
        <v>539400</v>
      </c>
      <c r="C123" s="2419">
        <v>144400</v>
      </c>
      <c r="D123" s="2419">
        <v>101600</v>
      </c>
      <c r="E123" s="2419">
        <v>257400</v>
      </c>
      <c r="F123" s="2419">
        <v>122300</v>
      </c>
      <c r="G123" s="2419">
        <v>108600</v>
      </c>
      <c r="H123" s="2419">
        <v>26600</v>
      </c>
      <c r="I123" s="2419">
        <v>35400</v>
      </c>
      <c r="J123" s="2419">
        <v>3800</v>
      </c>
      <c r="K123" s="2419">
        <v>21200</v>
      </c>
      <c r="L123" s="2419">
        <v>25000</v>
      </c>
      <c r="M123" s="2419">
        <v>4100</v>
      </c>
      <c r="N123" s="2419">
        <v>6300</v>
      </c>
      <c r="O123" s="2419">
        <v>10400</v>
      </c>
      <c r="P123" s="2420">
        <v>0</v>
      </c>
    </row>
    <row r="124" spans="1:16" ht="15.75" hidden="1" customHeight="1" outlineLevel="1">
      <c r="A124" s="2418" t="s">
        <v>1995</v>
      </c>
      <c r="B124" s="2419">
        <v>510700</v>
      </c>
      <c r="C124" s="2419">
        <v>135000</v>
      </c>
      <c r="D124" s="2419">
        <v>102100</v>
      </c>
      <c r="E124" s="2419">
        <v>240700</v>
      </c>
      <c r="F124" s="2419">
        <v>108800</v>
      </c>
      <c r="G124" s="2419">
        <v>105200</v>
      </c>
      <c r="H124" s="2419">
        <v>26800</v>
      </c>
      <c r="I124" s="2419">
        <v>32200</v>
      </c>
      <c r="J124" s="2419">
        <v>3800</v>
      </c>
      <c r="K124" s="2419">
        <v>19800</v>
      </c>
      <c r="L124" s="2419">
        <v>23600</v>
      </c>
      <c r="M124" s="2419">
        <v>2700</v>
      </c>
      <c r="N124" s="2419">
        <v>5900</v>
      </c>
      <c r="O124" s="2419">
        <v>8600</v>
      </c>
      <c r="P124" s="2420">
        <v>0</v>
      </c>
    </row>
    <row r="125" spans="1:16" ht="15.75" hidden="1" customHeight="1" outlineLevel="1">
      <c r="A125" s="2418" t="s">
        <v>1996</v>
      </c>
      <c r="B125" s="2419">
        <v>512800</v>
      </c>
      <c r="C125" s="2419">
        <v>140800</v>
      </c>
      <c r="D125" s="2419">
        <v>88700</v>
      </c>
      <c r="E125" s="2419">
        <v>250400</v>
      </c>
      <c r="F125" s="2419">
        <v>108900</v>
      </c>
      <c r="G125" s="2419">
        <v>112700</v>
      </c>
      <c r="H125" s="2419">
        <v>28800</v>
      </c>
      <c r="I125" s="2419">
        <v>31900</v>
      </c>
      <c r="J125" s="2419">
        <v>3700</v>
      </c>
      <c r="K125" s="2419">
        <v>19800</v>
      </c>
      <c r="L125" s="2419">
        <v>23500</v>
      </c>
      <c r="M125" s="2419">
        <v>2600</v>
      </c>
      <c r="N125" s="2419">
        <v>5800</v>
      </c>
      <c r="O125" s="2419">
        <v>8400</v>
      </c>
      <c r="P125" s="2420">
        <v>0</v>
      </c>
    </row>
    <row r="126" spans="1:16" ht="15.75" hidden="1" customHeight="1" outlineLevel="1">
      <c r="A126" s="2418" t="s">
        <v>1997</v>
      </c>
      <c r="B126" s="2419">
        <v>516600</v>
      </c>
      <c r="C126" s="2419">
        <v>146500</v>
      </c>
      <c r="D126" s="2419">
        <v>89100</v>
      </c>
      <c r="E126" s="2419">
        <v>247200</v>
      </c>
      <c r="F126" s="2419">
        <v>112000</v>
      </c>
      <c r="G126" s="2419">
        <v>108700</v>
      </c>
      <c r="H126" s="2419">
        <v>26500</v>
      </c>
      <c r="I126" s="2419">
        <v>32700</v>
      </c>
      <c r="J126" s="2419">
        <v>3900</v>
      </c>
      <c r="K126" s="2419">
        <v>20100</v>
      </c>
      <c r="L126" s="2419">
        <v>24000</v>
      </c>
      <c r="M126" s="2419">
        <v>3000</v>
      </c>
      <c r="N126" s="2419">
        <v>5700</v>
      </c>
      <c r="O126" s="2419">
        <v>8700</v>
      </c>
      <c r="P126" s="2420">
        <v>0</v>
      </c>
    </row>
    <row r="127" spans="1:16" ht="15.75" hidden="1" customHeight="1" outlineLevel="1">
      <c r="A127" s="2418" t="s">
        <v>1998</v>
      </c>
      <c r="B127" s="2419">
        <v>515300</v>
      </c>
      <c r="C127" s="2419">
        <v>142000</v>
      </c>
      <c r="D127" s="2419">
        <v>100100</v>
      </c>
      <c r="E127" s="2419">
        <v>241200</v>
      </c>
      <c r="F127" s="2419">
        <v>106900</v>
      </c>
      <c r="G127" s="2419">
        <v>102100</v>
      </c>
      <c r="H127" s="2419">
        <v>32100</v>
      </c>
      <c r="I127" s="2419">
        <v>31300</v>
      </c>
      <c r="J127" s="2419">
        <v>3500</v>
      </c>
      <c r="K127" s="2419">
        <v>19700</v>
      </c>
      <c r="L127" s="2419">
        <v>23200</v>
      </c>
      <c r="M127" s="2419">
        <v>2600</v>
      </c>
      <c r="N127" s="2419">
        <v>5500</v>
      </c>
      <c r="O127" s="2419">
        <v>8100</v>
      </c>
      <c r="P127" s="2420">
        <v>0</v>
      </c>
    </row>
    <row r="128" spans="1:16" ht="15.75" hidden="1" customHeight="1" outlineLevel="1">
      <c r="A128" s="2418" t="s">
        <v>1999</v>
      </c>
      <c r="B128" s="2419">
        <v>483900</v>
      </c>
      <c r="C128" s="2419">
        <v>134200</v>
      </c>
      <c r="D128" s="2419">
        <v>87500</v>
      </c>
      <c r="E128" s="2419">
        <v>232400</v>
      </c>
      <c r="F128" s="2419">
        <v>100400</v>
      </c>
      <c r="G128" s="2419">
        <v>105900</v>
      </c>
      <c r="H128" s="2419">
        <v>26100</v>
      </c>
      <c r="I128" s="2419">
        <v>29400</v>
      </c>
      <c r="J128" s="2419">
        <v>3500</v>
      </c>
      <c r="K128" s="2419">
        <v>18100</v>
      </c>
      <c r="L128" s="2419">
        <v>21600</v>
      </c>
      <c r="M128" s="2419">
        <v>2400</v>
      </c>
      <c r="N128" s="2419">
        <v>5300</v>
      </c>
      <c r="O128" s="2419">
        <v>7700</v>
      </c>
      <c r="P128" s="2420">
        <v>0</v>
      </c>
    </row>
    <row r="129" spans="1:16" ht="15.75" hidden="1" customHeight="1" outlineLevel="1">
      <c r="A129" s="2418" t="s">
        <v>2000</v>
      </c>
      <c r="B129" s="2419">
        <v>445900</v>
      </c>
      <c r="C129" s="2419">
        <v>121700</v>
      </c>
      <c r="D129" s="2419">
        <v>79300</v>
      </c>
      <c r="E129" s="2419">
        <v>217600</v>
      </c>
      <c r="F129" s="2419">
        <v>94200</v>
      </c>
      <c r="G129" s="2419">
        <v>94000</v>
      </c>
      <c r="H129" s="2419">
        <v>29500</v>
      </c>
      <c r="I129" s="2419">
        <v>26500</v>
      </c>
      <c r="J129" s="2419">
        <v>2600</v>
      </c>
      <c r="K129" s="2419">
        <v>16100</v>
      </c>
      <c r="L129" s="2419">
        <v>18700</v>
      </c>
      <c r="M129" s="2419">
        <v>2600</v>
      </c>
      <c r="N129" s="2419">
        <v>5300</v>
      </c>
      <c r="O129" s="2419">
        <v>7900</v>
      </c>
      <c r="P129" s="2420">
        <v>0</v>
      </c>
    </row>
    <row r="130" spans="1:16" ht="15.75" hidden="1" customHeight="1" outlineLevel="1">
      <c r="A130" s="2418" t="s">
        <v>2001</v>
      </c>
      <c r="B130" s="2419">
        <v>403800</v>
      </c>
      <c r="C130" s="2419">
        <v>108000</v>
      </c>
      <c r="D130" s="2419">
        <v>75200</v>
      </c>
      <c r="E130" s="2419">
        <v>194900</v>
      </c>
      <c r="F130" s="2419">
        <v>89200</v>
      </c>
      <c r="G130" s="2419">
        <v>82600</v>
      </c>
      <c r="H130" s="2419">
        <v>23100</v>
      </c>
      <c r="I130" s="2419">
        <v>24900</v>
      </c>
      <c r="J130" s="2419">
        <v>2800</v>
      </c>
      <c r="K130" s="2419">
        <v>15300</v>
      </c>
      <c r="L130" s="2419">
        <v>18100</v>
      </c>
      <c r="M130" s="2419">
        <v>2400</v>
      </c>
      <c r="N130" s="2419">
        <v>4400</v>
      </c>
      <c r="O130" s="2419">
        <v>6800</v>
      </c>
      <c r="P130" s="2420">
        <v>0</v>
      </c>
    </row>
    <row r="131" spans="1:16" ht="15.75" hidden="1" customHeight="1" outlineLevel="1">
      <c r="A131" s="2418" t="s">
        <v>2002</v>
      </c>
      <c r="B131" s="2419">
        <v>392100</v>
      </c>
      <c r="C131" s="2419">
        <v>101100</v>
      </c>
      <c r="D131" s="2419">
        <v>66900</v>
      </c>
      <c r="E131" s="2419">
        <v>201100</v>
      </c>
      <c r="F131" s="2419">
        <v>88800</v>
      </c>
      <c r="G131" s="2419">
        <v>88200</v>
      </c>
      <c r="H131" s="2419">
        <v>24100</v>
      </c>
      <c r="I131" s="2419">
        <v>22600</v>
      </c>
      <c r="J131" s="2419">
        <v>2200</v>
      </c>
      <c r="K131" s="2419">
        <v>14100</v>
      </c>
      <c r="L131" s="2419">
        <v>16300</v>
      </c>
      <c r="M131" s="2419">
        <v>1700</v>
      </c>
      <c r="N131" s="2419">
        <v>4500</v>
      </c>
      <c r="O131" s="2419">
        <v>6200</v>
      </c>
      <c r="P131" s="2420">
        <v>0</v>
      </c>
    </row>
    <row r="132" spans="1:16" ht="15.75" hidden="1" customHeight="1" outlineLevel="1">
      <c r="A132" s="2418" t="s">
        <v>2003</v>
      </c>
      <c r="B132" s="2419">
        <v>375400</v>
      </c>
      <c r="C132" s="2419">
        <v>90500</v>
      </c>
      <c r="D132" s="2419">
        <v>75400</v>
      </c>
      <c r="E132" s="2419">
        <v>186900</v>
      </c>
      <c r="F132" s="2419">
        <v>85600</v>
      </c>
      <c r="G132" s="2419">
        <v>79900</v>
      </c>
      <c r="H132" s="2419">
        <v>21400</v>
      </c>
      <c r="I132" s="2419">
        <v>22000</v>
      </c>
      <c r="J132" s="2419">
        <v>2600</v>
      </c>
      <c r="K132" s="2419">
        <v>14100</v>
      </c>
      <c r="L132" s="2419">
        <v>16700</v>
      </c>
      <c r="M132" s="2419">
        <v>1700</v>
      </c>
      <c r="N132" s="2419">
        <v>3600</v>
      </c>
      <c r="O132" s="2419">
        <v>5300</v>
      </c>
      <c r="P132" s="2420">
        <v>0</v>
      </c>
    </row>
    <row r="133" spans="1:16" ht="15.75" hidden="1" customHeight="1" outlineLevel="1">
      <c r="A133" s="2418" t="s">
        <v>2004</v>
      </c>
      <c r="B133" s="2419">
        <v>371200</v>
      </c>
      <c r="C133" s="2419">
        <v>93900</v>
      </c>
      <c r="D133" s="2419">
        <v>65300</v>
      </c>
      <c r="E133" s="2419">
        <v>188600</v>
      </c>
      <c r="F133" s="2419">
        <v>82200</v>
      </c>
      <c r="G133" s="2419">
        <v>81500</v>
      </c>
      <c r="H133" s="2419">
        <v>24800</v>
      </c>
      <c r="I133" s="2419">
        <v>22600</v>
      </c>
      <c r="J133" s="2419">
        <v>2700</v>
      </c>
      <c r="K133" s="2419">
        <v>14000</v>
      </c>
      <c r="L133" s="2419">
        <v>16700</v>
      </c>
      <c r="M133" s="2419">
        <v>2000</v>
      </c>
      <c r="N133" s="2419">
        <v>3900</v>
      </c>
      <c r="O133" s="2419">
        <v>5900</v>
      </c>
      <c r="P133" s="2420">
        <v>0</v>
      </c>
    </row>
    <row r="134" spans="1:16" ht="15.75" customHeight="1" collapsed="1">
      <c r="A134" s="2418" t="s">
        <v>2005</v>
      </c>
      <c r="B134" s="2419">
        <v>369400</v>
      </c>
      <c r="C134" s="2419">
        <v>92800</v>
      </c>
      <c r="D134" s="2419">
        <v>76200</v>
      </c>
      <c r="E134" s="2419">
        <v>177300</v>
      </c>
      <c r="F134" s="2419">
        <v>77500</v>
      </c>
      <c r="G134" s="2419">
        <v>79700</v>
      </c>
      <c r="H134" s="2419">
        <v>20100</v>
      </c>
      <c r="I134" s="2419">
        <v>22400</v>
      </c>
      <c r="J134" s="2419">
        <v>2700</v>
      </c>
      <c r="K134" s="2419">
        <v>13900</v>
      </c>
      <c r="L134" s="2419">
        <v>16600</v>
      </c>
      <c r="M134" s="2419">
        <v>2300</v>
      </c>
      <c r="N134" s="2419">
        <v>3400</v>
      </c>
      <c r="O134" s="2419">
        <v>5700</v>
      </c>
      <c r="P134" s="2420">
        <v>0</v>
      </c>
    </row>
    <row r="135" spans="1:16" ht="15.75" customHeight="1">
      <c r="A135" s="2418" t="s">
        <v>2006</v>
      </c>
      <c r="B135" s="2419">
        <v>372600</v>
      </c>
      <c r="C135" s="2419">
        <v>92400</v>
      </c>
      <c r="D135" s="2419">
        <v>64400</v>
      </c>
      <c r="E135" s="2419">
        <v>194200</v>
      </c>
      <c r="F135" s="2419">
        <v>85700</v>
      </c>
      <c r="G135" s="2419">
        <v>82000</v>
      </c>
      <c r="H135" s="2419">
        <v>26500</v>
      </c>
      <c r="I135" s="2419">
        <v>21200</v>
      </c>
      <c r="J135" s="2419">
        <v>2400</v>
      </c>
      <c r="K135" s="2419">
        <v>13400</v>
      </c>
      <c r="L135" s="2419">
        <v>15800</v>
      </c>
      <c r="M135" s="2419">
        <v>1900</v>
      </c>
      <c r="N135" s="2419">
        <v>3500</v>
      </c>
      <c r="O135" s="2419">
        <v>5400</v>
      </c>
      <c r="P135" s="2420">
        <v>0</v>
      </c>
    </row>
    <row r="136" spans="1:16" ht="15.75" customHeight="1">
      <c r="A136" s="2423" t="s">
        <v>2423</v>
      </c>
      <c r="B136" s="2424">
        <v>0.86626962642122363</v>
      </c>
      <c r="C136" s="2424">
        <v>-0.43103448275862066</v>
      </c>
      <c r="D136" s="2424">
        <v>-15.485564304461944</v>
      </c>
      <c r="E136" s="2424">
        <v>9.5318668922729834</v>
      </c>
      <c r="F136" s="2424">
        <v>10.580645161290322</v>
      </c>
      <c r="G136" s="2424">
        <v>2.8858218318695106</v>
      </c>
      <c r="H136" s="2424">
        <v>31.840796019900498</v>
      </c>
      <c r="I136" s="2424">
        <v>-5.3571428571428568</v>
      </c>
      <c r="J136" s="2424">
        <v>-11.111111111111111</v>
      </c>
      <c r="K136" s="2424">
        <v>-3.5971223021582732</v>
      </c>
      <c r="L136" s="2424">
        <v>-4.8192771084337354</v>
      </c>
      <c r="M136" s="2424">
        <v>-17.391304347826086</v>
      </c>
      <c r="N136" s="2424">
        <v>2.9411764705882351</v>
      </c>
      <c r="O136" s="2424">
        <v>-5.2631578947368416</v>
      </c>
      <c r="P136" s="2425" t="s">
        <v>109</v>
      </c>
    </row>
    <row r="137" spans="1:16" ht="15.75" customHeight="1">
      <c r="A137" s="2429" t="s">
        <v>189</v>
      </c>
      <c r="B137" s="2430"/>
      <c r="C137" s="2430"/>
      <c r="D137" s="2430"/>
      <c r="E137" s="2430"/>
      <c r="F137" s="2430"/>
      <c r="G137" s="2430"/>
      <c r="H137" s="2430"/>
      <c r="I137" s="2430"/>
      <c r="J137" s="2430"/>
      <c r="K137" s="2430"/>
      <c r="L137" s="2430"/>
      <c r="M137" s="2430"/>
      <c r="N137" s="2430"/>
      <c r="O137" s="2430"/>
      <c r="P137" s="2431"/>
    </row>
    <row r="138" spans="1:16" ht="15.75" hidden="1" customHeight="1" outlineLevel="1">
      <c r="A138" s="2418" t="s">
        <v>1977</v>
      </c>
      <c r="B138" s="2419">
        <v>761000</v>
      </c>
      <c r="C138" s="2419">
        <v>233300</v>
      </c>
      <c r="D138" s="2419">
        <v>183300</v>
      </c>
      <c r="E138" s="2419">
        <v>265100</v>
      </c>
      <c r="F138" s="2419">
        <v>130400</v>
      </c>
      <c r="G138" s="2419">
        <v>109400</v>
      </c>
      <c r="H138" s="2419">
        <v>25300</v>
      </c>
      <c r="I138" s="2419">
        <v>78900</v>
      </c>
      <c r="J138" s="2419">
        <v>11300</v>
      </c>
      <c r="K138" s="2419">
        <v>47200</v>
      </c>
      <c r="L138" s="2419">
        <v>58500</v>
      </c>
      <c r="M138" s="2419">
        <v>11400</v>
      </c>
      <c r="N138" s="2419">
        <v>9100</v>
      </c>
      <c r="O138" s="2419">
        <v>20500</v>
      </c>
      <c r="P138" s="2420">
        <v>400</v>
      </c>
    </row>
    <row r="139" spans="1:16" ht="15.75" hidden="1" customHeight="1" outlineLevel="1">
      <c r="A139" s="2418" t="s">
        <v>1978</v>
      </c>
      <c r="B139" s="2419">
        <v>780700</v>
      </c>
      <c r="C139" s="2419">
        <v>248900</v>
      </c>
      <c r="D139" s="2419">
        <v>176100</v>
      </c>
      <c r="E139" s="2419">
        <v>273600</v>
      </c>
      <c r="F139" s="2419">
        <v>125100</v>
      </c>
      <c r="G139" s="2419">
        <v>120000</v>
      </c>
      <c r="H139" s="2419">
        <v>28500</v>
      </c>
      <c r="I139" s="2419">
        <v>81700</v>
      </c>
      <c r="J139" s="2419">
        <v>10800</v>
      </c>
      <c r="K139" s="2419">
        <v>45200</v>
      </c>
      <c r="L139" s="2419">
        <v>56000</v>
      </c>
      <c r="M139" s="2419">
        <v>12900</v>
      </c>
      <c r="N139" s="2419">
        <v>12700</v>
      </c>
      <c r="O139" s="2419">
        <v>25600</v>
      </c>
      <c r="P139" s="2420">
        <v>500</v>
      </c>
    </row>
    <row r="140" spans="1:16" ht="15.75" hidden="1" customHeight="1" outlineLevel="1">
      <c r="A140" s="2418" t="s">
        <v>1979</v>
      </c>
      <c r="B140" s="2419">
        <v>814700</v>
      </c>
      <c r="C140" s="2419">
        <v>277800</v>
      </c>
      <c r="D140" s="2419">
        <v>173600</v>
      </c>
      <c r="E140" s="2419">
        <v>278900</v>
      </c>
      <c r="F140" s="2419">
        <v>128000</v>
      </c>
      <c r="G140" s="2419">
        <v>113100</v>
      </c>
      <c r="H140" s="2419">
        <v>37800</v>
      </c>
      <c r="I140" s="2419">
        <v>84000</v>
      </c>
      <c r="J140" s="2419">
        <v>11600</v>
      </c>
      <c r="K140" s="2419">
        <v>52300</v>
      </c>
      <c r="L140" s="2419">
        <v>63900</v>
      </c>
      <c r="M140" s="2419">
        <v>9500</v>
      </c>
      <c r="N140" s="2419">
        <v>10500</v>
      </c>
      <c r="O140" s="2419">
        <v>20000</v>
      </c>
      <c r="P140" s="2420">
        <v>400</v>
      </c>
    </row>
    <row r="141" spans="1:16" ht="15.75" hidden="1" customHeight="1" outlineLevel="1">
      <c r="A141" s="2418" t="s">
        <v>1980</v>
      </c>
      <c r="B141" s="2419">
        <v>820100</v>
      </c>
      <c r="C141" s="2419">
        <v>279200</v>
      </c>
      <c r="D141" s="2419">
        <v>179500</v>
      </c>
      <c r="E141" s="2419">
        <v>278400</v>
      </c>
      <c r="F141" s="2419">
        <v>120700</v>
      </c>
      <c r="G141" s="2419">
        <v>119200</v>
      </c>
      <c r="H141" s="2419">
        <v>38500</v>
      </c>
      <c r="I141" s="2419">
        <v>82700</v>
      </c>
      <c r="J141" s="2419">
        <v>11900</v>
      </c>
      <c r="K141" s="2419">
        <v>45500</v>
      </c>
      <c r="L141" s="2419">
        <v>57400</v>
      </c>
      <c r="M141" s="2419">
        <v>14300</v>
      </c>
      <c r="N141" s="2419">
        <v>10900</v>
      </c>
      <c r="O141" s="2419">
        <v>25200</v>
      </c>
      <c r="P141" s="2420">
        <v>400</v>
      </c>
    </row>
    <row r="142" spans="1:16" ht="15.75" hidden="1" customHeight="1" outlineLevel="1">
      <c r="A142" s="2418" t="s">
        <v>1981</v>
      </c>
      <c r="B142" s="2419">
        <v>845900</v>
      </c>
      <c r="C142" s="2419">
        <v>291600</v>
      </c>
      <c r="D142" s="2419">
        <v>164300</v>
      </c>
      <c r="E142" s="2419">
        <v>300200</v>
      </c>
      <c r="F142" s="2419">
        <v>132400</v>
      </c>
      <c r="G142" s="2419">
        <v>131800</v>
      </c>
      <c r="H142" s="2419">
        <v>36000</v>
      </c>
      <c r="I142" s="2419">
        <v>89400</v>
      </c>
      <c r="J142" s="2419">
        <v>11800</v>
      </c>
      <c r="K142" s="2419">
        <v>47000</v>
      </c>
      <c r="L142" s="2419">
        <v>58800</v>
      </c>
      <c r="M142" s="2419">
        <v>17300</v>
      </c>
      <c r="N142" s="2419">
        <v>13300</v>
      </c>
      <c r="O142" s="2419">
        <v>30600</v>
      </c>
      <c r="P142" s="2420">
        <v>500</v>
      </c>
    </row>
    <row r="143" spans="1:16" ht="15.75" hidden="1" customHeight="1" outlineLevel="1">
      <c r="A143" s="2418" t="s">
        <v>1982</v>
      </c>
      <c r="B143" s="2419">
        <v>864000</v>
      </c>
      <c r="C143" s="2419">
        <v>326700</v>
      </c>
      <c r="D143" s="2419">
        <v>157600</v>
      </c>
      <c r="E143" s="2419">
        <v>281500</v>
      </c>
      <c r="F143" s="2419">
        <v>137500</v>
      </c>
      <c r="G143" s="2419">
        <v>110900</v>
      </c>
      <c r="H143" s="2419">
        <v>33100</v>
      </c>
      <c r="I143" s="2419">
        <v>97600</v>
      </c>
      <c r="J143" s="2419">
        <v>15200</v>
      </c>
      <c r="K143" s="2419">
        <v>51300</v>
      </c>
      <c r="L143" s="2419">
        <v>66500</v>
      </c>
      <c r="M143" s="2419">
        <v>17300</v>
      </c>
      <c r="N143" s="2419">
        <v>13900</v>
      </c>
      <c r="O143" s="2419">
        <v>31200</v>
      </c>
      <c r="P143" s="2420">
        <v>600</v>
      </c>
    </row>
    <row r="144" spans="1:16" ht="15.75" hidden="1" customHeight="1" outlineLevel="1">
      <c r="A144" s="2418" t="s">
        <v>1983</v>
      </c>
      <c r="B144" s="2419">
        <v>880000</v>
      </c>
      <c r="C144" s="2419">
        <v>321700</v>
      </c>
      <c r="D144" s="2419">
        <v>196000</v>
      </c>
      <c r="E144" s="2419">
        <v>264600</v>
      </c>
      <c r="F144" s="2419">
        <v>127900</v>
      </c>
      <c r="G144" s="2419">
        <v>108100</v>
      </c>
      <c r="H144" s="2419">
        <v>28600</v>
      </c>
      <c r="I144" s="2419">
        <v>96900</v>
      </c>
      <c r="J144" s="2419">
        <v>14000</v>
      </c>
      <c r="K144" s="2419">
        <v>51700</v>
      </c>
      <c r="L144" s="2419">
        <v>65700</v>
      </c>
      <c r="M144" s="2419">
        <v>16800</v>
      </c>
      <c r="N144" s="2419">
        <v>14400</v>
      </c>
      <c r="O144" s="2419">
        <v>31200</v>
      </c>
      <c r="P144" s="2420">
        <v>700</v>
      </c>
    </row>
    <row r="145" spans="1:16" ht="15.75" hidden="1" customHeight="1" outlineLevel="1">
      <c r="A145" s="2418" t="s">
        <v>1984</v>
      </c>
      <c r="B145" s="2419">
        <v>895700</v>
      </c>
      <c r="C145" s="2419">
        <v>330500</v>
      </c>
      <c r="D145" s="2419">
        <v>185200</v>
      </c>
      <c r="E145" s="2419">
        <v>279200</v>
      </c>
      <c r="F145" s="2419">
        <v>130500</v>
      </c>
      <c r="G145" s="2419">
        <v>114800</v>
      </c>
      <c r="H145" s="2419">
        <v>33900</v>
      </c>
      <c r="I145" s="2419">
        <v>100500</v>
      </c>
      <c r="J145" s="2419">
        <v>13300</v>
      </c>
      <c r="K145" s="2419">
        <v>52400</v>
      </c>
      <c r="L145" s="2419">
        <v>65700</v>
      </c>
      <c r="M145" s="2419">
        <v>20100</v>
      </c>
      <c r="N145" s="2419">
        <v>14700</v>
      </c>
      <c r="O145" s="2419">
        <v>34800</v>
      </c>
      <c r="P145" s="2420">
        <v>300</v>
      </c>
    </row>
    <row r="146" spans="1:16" ht="15.75" hidden="1" customHeight="1" outlineLevel="1">
      <c r="A146" s="2418" t="s">
        <v>1985</v>
      </c>
      <c r="B146" s="2419">
        <v>820300</v>
      </c>
      <c r="C146" s="2419">
        <v>307600</v>
      </c>
      <c r="D146" s="2419">
        <v>174300</v>
      </c>
      <c r="E146" s="2419">
        <v>243200</v>
      </c>
      <c r="F146" s="2419">
        <v>114600</v>
      </c>
      <c r="G146" s="2419">
        <v>102900</v>
      </c>
      <c r="H146" s="2419">
        <v>25600</v>
      </c>
      <c r="I146" s="2419">
        <v>94900</v>
      </c>
      <c r="J146" s="2419">
        <v>14600</v>
      </c>
      <c r="K146" s="2419">
        <v>44800</v>
      </c>
      <c r="L146" s="2419">
        <v>59400</v>
      </c>
      <c r="M146" s="2419">
        <v>21600</v>
      </c>
      <c r="N146" s="2419">
        <v>13900</v>
      </c>
      <c r="O146" s="2419">
        <v>35500</v>
      </c>
      <c r="P146" s="2420">
        <v>300</v>
      </c>
    </row>
    <row r="147" spans="1:16" ht="15.75" hidden="1" customHeight="1" outlineLevel="1">
      <c r="A147" s="2418" t="s">
        <v>1986</v>
      </c>
      <c r="B147" s="2419">
        <v>853500</v>
      </c>
      <c r="C147" s="2419">
        <v>310300</v>
      </c>
      <c r="D147" s="2419">
        <v>173300</v>
      </c>
      <c r="E147" s="2419">
        <v>279000</v>
      </c>
      <c r="F147" s="2419">
        <v>129400</v>
      </c>
      <c r="G147" s="2419">
        <v>114900</v>
      </c>
      <c r="H147" s="2419">
        <v>34700</v>
      </c>
      <c r="I147" s="2419">
        <v>90600</v>
      </c>
      <c r="J147" s="2419">
        <v>13400</v>
      </c>
      <c r="K147" s="2419">
        <v>51600</v>
      </c>
      <c r="L147" s="2419">
        <v>65000</v>
      </c>
      <c r="M147" s="2419">
        <v>14700</v>
      </c>
      <c r="N147" s="2419">
        <v>11000</v>
      </c>
      <c r="O147" s="2419">
        <v>25700</v>
      </c>
      <c r="P147" s="2420">
        <v>300</v>
      </c>
    </row>
    <row r="148" spans="1:16" ht="15.75" hidden="1" customHeight="1" outlineLevel="1">
      <c r="A148" s="2418" t="s">
        <v>1987</v>
      </c>
      <c r="B148" s="2419">
        <v>763300</v>
      </c>
      <c r="C148" s="2419">
        <v>290900</v>
      </c>
      <c r="D148" s="2419">
        <v>147800</v>
      </c>
      <c r="E148" s="2419">
        <v>235700</v>
      </c>
      <c r="F148" s="2419">
        <v>112100</v>
      </c>
      <c r="G148" s="2419">
        <v>96900</v>
      </c>
      <c r="H148" s="2419">
        <v>26800</v>
      </c>
      <c r="I148" s="2419">
        <v>88600</v>
      </c>
      <c r="J148" s="2419">
        <v>13000</v>
      </c>
      <c r="K148" s="2419">
        <v>47400</v>
      </c>
      <c r="L148" s="2419">
        <v>60400</v>
      </c>
      <c r="M148" s="2419">
        <v>18100</v>
      </c>
      <c r="N148" s="2419">
        <v>10100</v>
      </c>
      <c r="O148" s="2419">
        <v>28200</v>
      </c>
      <c r="P148" s="2420">
        <v>300</v>
      </c>
    </row>
    <row r="149" spans="1:16" ht="15.75" hidden="1" customHeight="1" outlineLevel="1">
      <c r="A149" s="2418" t="s">
        <v>1988</v>
      </c>
      <c r="B149" s="2419">
        <v>748500</v>
      </c>
      <c r="C149" s="2419">
        <v>301600</v>
      </c>
      <c r="D149" s="2419">
        <v>152600</v>
      </c>
      <c r="E149" s="2419">
        <v>205900</v>
      </c>
      <c r="F149" s="2419">
        <v>93700</v>
      </c>
      <c r="G149" s="2419">
        <v>88100</v>
      </c>
      <c r="H149" s="2419">
        <v>24100</v>
      </c>
      <c r="I149" s="2419">
        <v>87900</v>
      </c>
      <c r="J149" s="2419">
        <v>14400</v>
      </c>
      <c r="K149" s="2419">
        <v>46100</v>
      </c>
      <c r="L149" s="2419">
        <v>60500</v>
      </c>
      <c r="M149" s="2419">
        <v>15000</v>
      </c>
      <c r="N149" s="2419">
        <v>12500</v>
      </c>
      <c r="O149" s="2419">
        <v>27500</v>
      </c>
      <c r="P149" s="2420">
        <v>300</v>
      </c>
    </row>
    <row r="150" spans="1:16" ht="15.75" hidden="1" customHeight="1" outlineLevel="1">
      <c r="A150" s="2418" t="s">
        <v>1989</v>
      </c>
      <c r="B150" s="2419">
        <v>804000</v>
      </c>
      <c r="C150" s="2419">
        <v>295500</v>
      </c>
      <c r="D150" s="2419">
        <v>181800</v>
      </c>
      <c r="E150" s="2419">
        <v>240600</v>
      </c>
      <c r="F150" s="2419">
        <v>114700</v>
      </c>
      <c r="G150" s="2419">
        <v>98100</v>
      </c>
      <c r="H150" s="2419">
        <v>27900</v>
      </c>
      <c r="I150" s="2419">
        <v>85800</v>
      </c>
      <c r="J150" s="2419">
        <v>11600</v>
      </c>
      <c r="K150" s="2419">
        <v>49600</v>
      </c>
      <c r="L150" s="2419">
        <v>61200</v>
      </c>
      <c r="M150" s="2419">
        <v>12700</v>
      </c>
      <c r="N150" s="2419">
        <v>11900</v>
      </c>
      <c r="O150" s="2419">
        <v>24600</v>
      </c>
      <c r="P150" s="2420">
        <v>300</v>
      </c>
    </row>
    <row r="151" spans="1:16" ht="15.75" hidden="1" customHeight="1" outlineLevel="1">
      <c r="A151" s="2418" t="s">
        <v>1990</v>
      </c>
      <c r="B151" s="2419">
        <v>828600</v>
      </c>
      <c r="C151" s="2419">
        <v>323300</v>
      </c>
      <c r="D151" s="2419">
        <v>141900</v>
      </c>
      <c r="E151" s="2419">
        <v>271000</v>
      </c>
      <c r="F151" s="2419">
        <v>115700</v>
      </c>
      <c r="G151" s="2419">
        <v>117600</v>
      </c>
      <c r="H151" s="2419">
        <v>37700</v>
      </c>
      <c r="I151" s="2419">
        <v>91900</v>
      </c>
      <c r="J151" s="2419">
        <v>12200</v>
      </c>
      <c r="K151" s="2419">
        <v>50000</v>
      </c>
      <c r="L151" s="2419">
        <v>62200</v>
      </c>
      <c r="M151" s="2419">
        <v>16000</v>
      </c>
      <c r="N151" s="2419">
        <v>13800</v>
      </c>
      <c r="O151" s="2419">
        <v>29800</v>
      </c>
      <c r="P151" s="2420">
        <v>500</v>
      </c>
    </row>
    <row r="152" spans="1:16" ht="15.75" hidden="1" customHeight="1" outlineLevel="1">
      <c r="A152" s="2418" t="s">
        <v>1991</v>
      </c>
      <c r="B152" s="2419">
        <v>811200</v>
      </c>
      <c r="C152" s="2419">
        <v>259300</v>
      </c>
      <c r="D152" s="2419">
        <v>197200</v>
      </c>
      <c r="E152" s="2419">
        <v>271000</v>
      </c>
      <c r="F152" s="2419">
        <v>125100</v>
      </c>
      <c r="G152" s="2419">
        <v>101700</v>
      </c>
      <c r="H152" s="2419">
        <v>44300</v>
      </c>
      <c r="I152" s="2419">
        <v>83300</v>
      </c>
      <c r="J152" s="2419">
        <v>11700</v>
      </c>
      <c r="K152" s="2419">
        <v>45400</v>
      </c>
      <c r="L152" s="2419">
        <v>57100</v>
      </c>
      <c r="M152" s="2419">
        <v>14200</v>
      </c>
      <c r="N152" s="2419">
        <v>12000</v>
      </c>
      <c r="O152" s="2419">
        <v>26200</v>
      </c>
      <c r="P152" s="2420">
        <v>500</v>
      </c>
    </row>
    <row r="153" spans="1:16" ht="15.75" hidden="1" customHeight="1" outlineLevel="1">
      <c r="A153" s="2418" t="s">
        <v>1992</v>
      </c>
      <c r="B153" s="2419">
        <v>844200</v>
      </c>
      <c r="C153" s="2419">
        <v>291600</v>
      </c>
      <c r="D153" s="2419">
        <v>192600</v>
      </c>
      <c r="E153" s="2419">
        <v>269700</v>
      </c>
      <c r="F153" s="2419">
        <v>120000</v>
      </c>
      <c r="G153" s="2419">
        <v>116700</v>
      </c>
      <c r="H153" s="2419">
        <v>33000</v>
      </c>
      <c r="I153" s="2419">
        <v>89900</v>
      </c>
      <c r="J153" s="2419">
        <v>14800</v>
      </c>
      <c r="K153" s="2419">
        <v>48500</v>
      </c>
      <c r="L153" s="2419">
        <v>63300</v>
      </c>
      <c r="M153" s="2419">
        <v>15700</v>
      </c>
      <c r="N153" s="2419">
        <v>10900</v>
      </c>
      <c r="O153" s="2419">
        <v>26600</v>
      </c>
      <c r="P153" s="2420">
        <v>500</v>
      </c>
    </row>
    <row r="154" spans="1:16" ht="15.75" hidden="1" customHeight="1" outlineLevel="1">
      <c r="A154" s="2418" t="s">
        <v>1993</v>
      </c>
      <c r="B154" s="2419">
        <v>799800</v>
      </c>
      <c r="C154" s="2419">
        <v>275600</v>
      </c>
      <c r="D154" s="2419">
        <v>181400</v>
      </c>
      <c r="E154" s="2419">
        <v>257100</v>
      </c>
      <c r="F154" s="2419">
        <v>138200</v>
      </c>
      <c r="G154" s="2419">
        <v>98400</v>
      </c>
      <c r="H154" s="2419">
        <v>20600</v>
      </c>
      <c r="I154" s="2419">
        <v>85200</v>
      </c>
      <c r="J154" s="2419">
        <v>13000</v>
      </c>
      <c r="K154" s="2419">
        <v>44900</v>
      </c>
      <c r="L154" s="2419">
        <v>57900</v>
      </c>
      <c r="M154" s="2419">
        <v>15400</v>
      </c>
      <c r="N154" s="2419">
        <v>11900</v>
      </c>
      <c r="O154" s="2419">
        <v>27300</v>
      </c>
      <c r="P154" s="2420">
        <v>500</v>
      </c>
    </row>
    <row r="155" spans="1:16" ht="15.75" hidden="1" customHeight="1" outlineLevel="1">
      <c r="A155" s="2418" t="s">
        <v>1994</v>
      </c>
      <c r="B155" s="2419">
        <v>832500</v>
      </c>
      <c r="C155" s="2419">
        <v>281000</v>
      </c>
      <c r="D155" s="2419">
        <v>203400</v>
      </c>
      <c r="E155" s="2419">
        <v>257600</v>
      </c>
      <c r="F155" s="2419">
        <v>123500</v>
      </c>
      <c r="G155" s="2419">
        <v>105500</v>
      </c>
      <c r="H155" s="2419">
        <v>28600</v>
      </c>
      <c r="I155" s="2419">
        <v>90000</v>
      </c>
      <c r="J155" s="2419">
        <v>12400</v>
      </c>
      <c r="K155" s="2419">
        <v>46300</v>
      </c>
      <c r="L155" s="2419">
        <v>58700</v>
      </c>
      <c r="M155" s="2419">
        <v>17000</v>
      </c>
      <c r="N155" s="2419">
        <v>14300</v>
      </c>
      <c r="O155" s="2419">
        <v>31300</v>
      </c>
      <c r="P155" s="2420">
        <v>500</v>
      </c>
    </row>
    <row r="156" spans="1:16" ht="15.75" hidden="1" customHeight="1" outlineLevel="1">
      <c r="A156" s="2418" t="s">
        <v>1995</v>
      </c>
      <c r="B156" s="2419">
        <v>786500</v>
      </c>
      <c r="C156" s="2419">
        <v>287600</v>
      </c>
      <c r="D156" s="2419">
        <v>176300</v>
      </c>
      <c r="E156" s="2419">
        <v>236800</v>
      </c>
      <c r="F156" s="2419">
        <v>113400</v>
      </c>
      <c r="G156" s="2419">
        <v>93900</v>
      </c>
      <c r="H156" s="2419">
        <v>29500</v>
      </c>
      <c r="I156" s="2419">
        <v>85400</v>
      </c>
      <c r="J156" s="2419">
        <v>10900</v>
      </c>
      <c r="K156" s="2419">
        <v>45400</v>
      </c>
      <c r="L156" s="2419">
        <v>56300</v>
      </c>
      <c r="M156" s="2419">
        <v>16700</v>
      </c>
      <c r="N156" s="2419">
        <v>12400</v>
      </c>
      <c r="O156" s="2419">
        <v>29100</v>
      </c>
      <c r="P156" s="2420">
        <v>500</v>
      </c>
    </row>
    <row r="157" spans="1:16" ht="15.75" hidden="1" customHeight="1" outlineLevel="1">
      <c r="A157" s="2418" t="s">
        <v>1996</v>
      </c>
      <c r="B157" s="2419">
        <v>811600</v>
      </c>
      <c r="C157" s="2419">
        <v>308400</v>
      </c>
      <c r="D157" s="2419">
        <v>167700</v>
      </c>
      <c r="E157" s="2419">
        <v>241700</v>
      </c>
      <c r="F157" s="2419">
        <v>123100</v>
      </c>
      <c r="G157" s="2419">
        <v>92800</v>
      </c>
      <c r="H157" s="2419">
        <v>25800</v>
      </c>
      <c r="I157" s="2419">
        <v>93300</v>
      </c>
      <c r="J157" s="2419">
        <v>12600</v>
      </c>
      <c r="K157" s="2419">
        <v>47500</v>
      </c>
      <c r="L157" s="2419">
        <v>60100</v>
      </c>
      <c r="M157" s="2419">
        <v>19500</v>
      </c>
      <c r="N157" s="2419">
        <v>13700</v>
      </c>
      <c r="O157" s="2419">
        <v>33200</v>
      </c>
      <c r="P157" s="2420">
        <v>0</v>
      </c>
    </row>
    <row r="158" spans="1:16" ht="15.75" hidden="1" customHeight="1" outlineLevel="1">
      <c r="A158" s="2418" t="s">
        <v>1997</v>
      </c>
      <c r="B158" s="2419">
        <v>799200</v>
      </c>
      <c r="C158" s="2419">
        <v>292800</v>
      </c>
      <c r="D158" s="2419">
        <v>184700</v>
      </c>
      <c r="E158" s="2419">
        <v>234500</v>
      </c>
      <c r="F158" s="2419">
        <v>110000</v>
      </c>
      <c r="G158" s="2419">
        <v>90800</v>
      </c>
      <c r="H158" s="2419">
        <v>33600</v>
      </c>
      <c r="I158" s="2419">
        <v>86700</v>
      </c>
      <c r="J158" s="2419">
        <v>12500</v>
      </c>
      <c r="K158" s="2419">
        <v>44500</v>
      </c>
      <c r="L158" s="2419">
        <v>57000</v>
      </c>
      <c r="M158" s="2419">
        <v>17800</v>
      </c>
      <c r="N158" s="2419">
        <v>11800</v>
      </c>
      <c r="O158" s="2419">
        <v>29600</v>
      </c>
      <c r="P158" s="2420">
        <v>0</v>
      </c>
    </row>
    <row r="159" spans="1:16" ht="15.75" hidden="1" customHeight="1" outlineLevel="1">
      <c r="A159" s="2418" t="s">
        <v>1998</v>
      </c>
      <c r="B159" s="2419">
        <v>833100</v>
      </c>
      <c r="C159" s="2419">
        <v>296000</v>
      </c>
      <c r="D159" s="2419">
        <v>192900</v>
      </c>
      <c r="E159" s="2419">
        <v>260300</v>
      </c>
      <c r="F159" s="2419">
        <v>118500</v>
      </c>
      <c r="G159" s="2419">
        <v>106000</v>
      </c>
      <c r="H159" s="2419">
        <v>35800</v>
      </c>
      <c r="I159" s="2419">
        <v>83500</v>
      </c>
      <c r="J159" s="2419">
        <v>10900</v>
      </c>
      <c r="K159" s="2419">
        <v>43500</v>
      </c>
      <c r="L159" s="2419">
        <v>54400</v>
      </c>
      <c r="M159" s="2419">
        <v>18500</v>
      </c>
      <c r="N159" s="2419">
        <v>10600</v>
      </c>
      <c r="O159" s="2419">
        <v>29100</v>
      </c>
      <c r="P159" s="2420">
        <v>0</v>
      </c>
    </row>
    <row r="160" spans="1:16" ht="15.75" hidden="1" customHeight="1" outlineLevel="1">
      <c r="A160" s="2418" t="s">
        <v>1999</v>
      </c>
      <c r="B160" s="2419">
        <v>717200</v>
      </c>
      <c r="C160" s="2419">
        <v>230400</v>
      </c>
      <c r="D160" s="2419">
        <v>166800</v>
      </c>
      <c r="E160" s="2419">
        <v>248200</v>
      </c>
      <c r="F160" s="2419">
        <v>102600</v>
      </c>
      <c r="G160" s="2419">
        <v>112400</v>
      </c>
      <c r="H160" s="2419">
        <v>33200</v>
      </c>
      <c r="I160" s="2419">
        <v>71400</v>
      </c>
      <c r="J160" s="2419">
        <v>9800</v>
      </c>
      <c r="K160" s="2419">
        <v>35300</v>
      </c>
      <c r="L160" s="2419">
        <v>45100</v>
      </c>
      <c r="M160" s="2419">
        <v>17100</v>
      </c>
      <c r="N160" s="2419">
        <v>9200</v>
      </c>
      <c r="O160" s="2419">
        <v>26300</v>
      </c>
      <c r="P160" s="2420">
        <v>0</v>
      </c>
    </row>
    <row r="161" spans="1:16" ht="15.75" hidden="1" customHeight="1" outlineLevel="1">
      <c r="A161" s="2418" t="s">
        <v>2000</v>
      </c>
      <c r="B161" s="2419">
        <v>700100</v>
      </c>
      <c r="C161" s="2419">
        <v>249900</v>
      </c>
      <c r="D161" s="2419">
        <v>145800</v>
      </c>
      <c r="E161" s="2419">
        <v>231200</v>
      </c>
      <c r="F161" s="2419">
        <v>96600</v>
      </c>
      <c r="G161" s="2419">
        <v>96800</v>
      </c>
      <c r="H161" s="2419">
        <v>37800</v>
      </c>
      <c r="I161" s="2419">
        <v>72800</v>
      </c>
      <c r="J161" s="2419">
        <v>10500</v>
      </c>
      <c r="K161" s="2419">
        <v>31900</v>
      </c>
      <c r="L161" s="2419">
        <v>42400</v>
      </c>
      <c r="M161" s="2419">
        <v>21300</v>
      </c>
      <c r="N161" s="2419">
        <v>9200</v>
      </c>
      <c r="O161" s="2419">
        <v>30500</v>
      </c>
      <c r="P161" s="2420">
        <v>400</v>
      </c>
    </row>
    <row r="162" spans="1:16" ht="15.75" hidden="1" customHeight="1" outlineLevel="1">
      <c r="A162" s="2418" t="s">
        <v>2001</v>
      </c>
      <c r="B162" s="2419">
        <v>641600</v>
      </c>
      <c r="C162" s="2419">
        <v>208100</v>
      </c>
      <c r="D162" s="2419">
        <v>133900</v>
      </c>
      <c r="E162" s="2419">
        <v>235000</v>
      </c>
      <c r="F162" s="2419">
        <v>100500</v>
      </c>
      <c r="G162" s="2419">
        <v>100800</v>
      </c>
      <c r="H162" s="2419">
        <v>33600</v>
      </c>
      <c r="I162" s="2419">
        <v>64200</v>
      </c>
      <c r="J162" s="2419">
        <v>8900</v>
      </c>
      <c r="K162" s="2419">
        <v>32800</v>
      </c>
      <c r="L162" s="2419">
        <v>41700</v>
      </c>
      <c r="M162" s="2419">
        <v>16400</v>
      </c>
      <c r="N162" s="2419">
        <v>6200</v>
      </c>
      <c r="O162" s="2419">
        <v>22600</v>
      </c>
      <c r="P162" s="2420">
        <v>0</v>
      </c>
    </row>
    <row r="163" spans="1:16" ht="15.75" hidden="1" customHeight="1" outlineLevel="1">
      <c r="A163" s="2418" t="s">
        <v>2002</v>
      </c>
      <c r="B163" s="2419">
        <v>564600</v>
      </c>
      <c r="C163" s="2419">
        <v>212300</v>
      </c>
      <c r="D163" s="2419">
        <v>110600</v>
      </c>
      <c r="E163" s="2419">
        <v>179800</v>
      </c>
      <c r="F163" s="2419">
        <v>75900</v>
      </c>
      <c r="G163" s="2419">
        <v>80000</v>
      </c>
      <c r="H163" s="2419">
        <v>23800</v>
      </c>
      <c r="I163" s="2419">
        <v>61600</v>
      </c>
      <c r="J163" s="2419">
        <v>7700</v>
      </c>
      <c r="K163" s="2419">
        <v>29600</v>
      </c>
      <c r="L163" s="2419">
        <v>37300</v>
      </c>
      <c r="M163" s="2419">
        <v>16800</v>
      </c>
      <c r="N163" s="2419">
        <v>7600</v>
      </c>
      <c r="O163" s="2419">
        <v>24400</v>
      </c>
      <c r="P163" s="2420">
        <v>0</v>
      </c>
    </row>
    <row r="164" spans="1:16" ht="15.75" hidden="1" customHeight="1" outlineLevel="1">
      <c r="A164" s="2418" t="s">
        <v>2003</v>
      </c>
      <c r="B164" s="2419">
        <v>542700</v>
      </c>
      <c r="C164" s="2419">
        <v>176000</v>
      </c>
      <c r="D164" s="2419">
        <v>117400</v>
      </c>
      <c r="E164" s="2419">
        <v>193900</v>
      </c>
      <c r="F164" s="2419">
        <v>85800</v>
      </c>
      <c r="G164" s="2419">
        <v>80800</v>
      </c>
      <c r="H164" s="2419">
        <v>27300</v>
      </c>
      <c r="I164" s="2419">
        <v>55000</v>
      </c>
      <c r="J164" s="2419">
        <v>8600</v>
      </c>
      <c r="K164" s="2419">
        <v>28400</v>
      </c>
      <c r="L164" s="2419">
        <v>37000</v>
      </c>
      <c r="M164" s="2419">
        <v>11500</v>
      </c>
      <c r="N164" s="2419">
        <v>6400</v>
      </c>
      <c r="O164" s="2419">
        <v>17900</v>
      </c>
      <c r="P164" s="2420">
        <v>0</v>
      </c>
    </row>
    <row r="165" spans="1:16" ht="15.75" hidden="1" customHeight="1" outlineLevel="1">
      <c r="A165" s="2418" t="s">
        <v>2004</v>
      </c>
      <c r="B165" s="2419">
        <v>568000</v>
      </c>
      <c r="C165" s="2419">
        <v>194600</v>
      </c>
      <c r="D165" s="2419">
        <v>125300</v>
      </c>
      <c r="E165" s="2419">
        <v>187300</v>
      </c>
      <c r="F165" s="2419">
        <v>85000</v>
      </c>
      <c r="G165" s="2419">
        <v>74500</v>
      </c>
      <c r="H165" s="2419">
        <v>27800</v>
      </c>
      <c r="I165" s="2419">
        <v>60300</v>
      </c>
      <c r="J165" s="2419">
        <v>8400</v>
      </c>
      <c r="K165" s="2419">
        <v>26200</v>
      </c>
      <c r="L165" s="2419">
        <v>34600</v>
      </c>
      <c r="M165" s="2419">
        <v>13700</v>
      </c>
      <c r="N165" s="2419">
        <v>12100</v>
      </c>
      <c r="O165" s="2419">
        <v>25800</v>
      </c>
      <c r="P165" s="2420">
        <v>0</v>
      </c>
    </row>
    <row r="166" spans="1:16" ht="15.75" customHeight="1" collapsed="1">
      <c r="A166" s="2418" t="s">
        <v>2005</v>
      </c>
      <c r="B166" s="2419">
        <v>575100</v>
      </c>
      <c r="C166" s="2419">
        <v>210000</v>
      </c>
      <c r="D166" s="2419">
        <v>109700</v>
      </c>
      <c r="E166" s="2419">
        <v>193000</v>
      </c>
      <c r="F166" s="2419">
        <v>87400</v>
      </c>
      <c r="G166" s="2419">
        <v>78300</v>
      </c>
      <c r="H166" s="2419">
        <v>27300</v>
      </c>
      <c r="I166" s="2419">
        <v>61900</v>
      </c>
      <c r="J166" s="2419">
        <v>8600</v>
      </c>
      <c r="K166" s="2419">
        <v>34400</v>
      </c>
      <c r="L166" s="2419">
        <v>43000</v>
      </c>
      <c r="M166" s="2419">
        <v>11500</v>
      </c>
      <c r="N166" s="2419">
        <v>7400</v>
      </c>
      <c r="O166" s="2419">
        <v>18900</v>
      </c>
      <c r="P166" s="2420">
        <v>0</v>
      </c>
    </row>
    <row r="167" spans="1:16" ht="15.75" customHeight="1">
      <c r="A167" s="2418" t="s">
        <v>2006</v>
      </c>
      <c r="B167" s="2419">
        <v>570400</v>
      </c>
      <c r="C167" s="2419">
        <v>198700</v>
      </c>
      <c r="D167" s="2419">
        <v>118100</v>
      </c>
      <c r="E167" s="2419">
        <v>193800</v>
      </c>
      <c r="F167" s="2419">
        <v>81000</v>
      </c>
      <c r="G167" s="2419">
        <v>85300</v>
      </c>
      <c r="H167" s="2419">
        <v>27400</v>
      </c>
      <c r="I167" s="2419">
        <v>59700</v>
      </c>
      <c r="J167" s="2419">
        <v>8900</v>
      </c>
      <c r="K167" s="2419">
        <v>32600</v>
      </c>
      <c r="L167" s="2419">
        <v>41500</v>
      </c>
      <c r="M167" s="2419">
        <v>10800</v>
      </c>
      <c r="N167" s="2419">
        <v>7400</v>
      </c>
      <c r="O167" s="2419">
        <v>18200</v>
      </c>
      <c r="P167" s="2420">
        <v>200</v>
      </c>
    </row>
    <row r="168" spans="1:16" ht="15.75" customHeight="1">
      <c r="A168" s="2423" t="s">
        <v>2423</v>
      </c>
      <c r="B168" s="2424">
        <v>-0.81724917405668585</v>
      </c>
      <c r="C168" s="2424">
        <v>-5.3809523809523805</v>
      </c>
      <c r="D168" s="2424">
        <v>7.6572470373746579</v>
      </c>
      <c r="E168" s="2424">
        <v>0.41450777202072536</v>
      </c>
      <c r="F168" s="2424">
        <v>-7.3226544622425633</v>
      </c>
      <c r="G168" s="2424">
        <v>8.9399744572158362</v>
      </c>
      <c r="H168" s="2424">
        <v>0.36630036630036628</v>
      </c>
      <c r="I168" s="2424">
        <v>-3.5541195476575123</v>
      </c>
      <c r="J168" s="2424">
        <v>3.4883720930232558</v>
      </c>
      <c r="K168" s="2424">
        <v>-5.2325581395348841</v>
      </c>
      <c r="L168" s="2424">
        <v>-3.4883720930232558</v>
      </c>
      <c r="M168" s="2424">
        <v>-6.0869565217391308</v>
      </c>
      <c r="N168" s="2424">
        <v>0</v>
      </c>
      <c r="O168" s="2424">
        <v>-3.7037037037037033</v>
      </c>
      <c r="P168" s="2425" t="s">
        <v>109</v>
      </c>
    </row>
    <row r="169" spans="1:16" ht="15.75" customHeight="1">
      <c r="A169" s="2432" t="s">
        <v>226</v>
      </c>
      <c r="B169" s="2416"/>
      <c r="C169" s="2416"/>
      <c r="D169" s="2416"/>
      <c r="E169" s="2416"/>
      <c r="F169" s="2416"/>
      <c r="G169" s="2416"/>
      <c r="H169" s="2416"/>
      <c r="I169" s="2416"/>
      <c r="J169" s="2416"/>
      <c r="K169" s="2416"/>
      <c r="L169" s="2416"/>
      <c r="M169" s="2416"/>
      <c r="N169" s="2416"/>
      <c r="O169" s="2416"/>
      <c r="P169" s="2426"/>
    </row>
    <row r="170" spans="1:16" ht="15.75" hidden="1" customHeight="1" outlineLevel="1">
      <c r="A170" s="2418" t="s">
        <v>1977</v>
      </c>
      <c r="B170" s="2419">
        <v>8035300</v>
      </c>
      <c r="C170" s="2419">
        <v>2059300</v>
      </c>
      <c r="D170" s="2419">
        <v>1678900</v>
      </c>
      <c r="E170" s="2419">
        <v>3716200</v>
      </c>
      <c r="F170" s="2419">
        <v>1725100</v>
      </c>
      <c r="G170" s="2419">
        <v>1736500</v>
      </c>
      <c r="H170" s="2419">
        <v>254600</v>
      </c>
      <c r="I170" s="2419">
        <v>574600</v>
      </c>
      <c r="J170" s="2419">
        <v>68200</v>
      </c>
      <c r="K170" s="2419">
        <v>346800</v>
      </c>
      <c r="L170" s="2419">
        <v>415000</v>
      </c>
      <c r="M170" s="2419">
        <v>60200</v>
      </c>
      <c r="N170" s="2419">
        <v>99300</v>
      </c>
      <c r="O170" s="2419">
        <v>159500</v>
      </c>
      <c r="P170" s="2420">
        <v>6200</v>
      </c>
    </row>
    <row r="171" spans="1:16" ht="15.75" hidden="1" customHeight="1" outlineLevel="1">
      <c r="A171" s="2418" t="s">
        <v>1978</v>
      </c>
      <c r="B171" s="2419">
        <v>8307700</v>
      </c>
      <c r="C171" s="2419">
        <v>1930500</v>
      </c>
      <c r="D171" s="2419">
        <v>2031200</v>
      </c>
      <c r="E171" s="2419">
        <v>3772500</v>
      </c>
      <c r="F171" s="2419">
        <v>1765900</v>
      </c>
      <c r="G171" s="2419">
        <v>1705000</v>
      </c>
      <c r="H171" s="2419">
        <v>301700</v>
      </c>
      <c r="I171" s="2419">
        <v>565500</v>
      </c>
      <c r="J171" s="2419">
        <v>67500</v>
      </c>
      <c r="K171" s="2419">
        <v>345500</v>
      </c>
      <c r="L171" s="2419">
        <v>413000</v>
      </c>
      <c r="M171" s="2419">
        <v>57300</v>
      </c>
      <c r="N171" s="2419">
        <v>95200</v>
      </c>
      <c r="O171" s="2419">
        <v>152500</v>
      </c>
      <c r="P171" s="2420">
        <v>0</v>
      </c>
    </row>
    <row r="172" spans="1:16" ht="15.75" hidden="1" customHeight="1" outlineLevel="1">
      <c r="A172" s="2418" t="s">
        <v>1979</v>
      </c>
      <c r="B172" s="2419">
        <v>8058400</v>
      </c>
      <c r="C172" s="2419">
        <v>2040400</v>
      </c>
      <c r="D172" s="2419">
        <v>1668800</v>
      </c>
      <c r="E172" s="2419">
        <v>3798300</v>
      </c>
      <c r="F172" s="2419">
        <v>1791600</v>
      </c>
      <c r="G172" s="2419">
        <v>1687200</v>
      </c>
      <c r="H172" s="2419">
        <v>319400</v>
      </c>
      <c r="I172" s="2419">
        <v>542900</v>
      </c>
      <c r="J172" s="2419">
        <v>62900</v>
      </c>
      <c r="K172" s="2419">
        <v>349500</v>
      </c>
      <c r="L172" s="2419">
        <v>412400</v>
      </c>
      <c r="M172" s="2419">
        <v>40800</v>
      </c>
      <c r="N172" s="2419">
        <v>89600</v>
      </c>
      <c r="O172" s="2419">
        <v>130400</v>
      </c>
      <c r="P172" s="2420">
        <v>0</v>
      </c>
    </row>
    <row r="173" spans="1:16" ht="15.75" hidden="1" customHeight="1" outlineLevel="1">
      <c r="A173" s="2418" t="s">
        <v>1980</v>
      </c>
      <c r="B173" s="2419">
        <v>8718100</v>
      </c>
      <c r="C173" s="2419">
        <v>2196800</v>
      </c>
      <c r="D173" s="2419">
        <v>1745400</v>
      </c>
      <c r="E173" s="2419">
        <v>4217300</v>
      </c>
      <c r="F173" s="2419">
        <v>1910500</v>
      </c>
      <c r="G173" s="2419">
        <v>1932000</v>
      </c>
      <c r="H173" s="2419">
        <v>374800</v>
      </c>
      <c r="I173" s="2419">
        <v>554500</v>
      </c>
      <c r="J173" s="2419">
        <v>62200</v>
      </c>
      <c r="K173" s="2419">
        <v>347200</v>
      </c>
      <c r="L173" s="2419">
        <v>409400</v>
      </c>
      <c r="M173" s="2419">
        <v>47900</v>
      </c>
      <c r="N173" s="2419">
        <v>97300</v>
      </c>
      <c r="O173" s="2419">
        <v>145200</v>
      </c>
      <c r="P173" s="2420">
        <v>4000</v>
      </c>
    </row>
    <row r="174" spans="1:16" ht="15.75" hidden="1" customHeight="1" outlineLevel="1">
      <c r="A174" s="2418" t="s">
        <v>1981</v>
      </c>
      <c r="B174" s="2419">
        <v>9137600</v>
      </c>
      <c r="C174" s="2419">
        <v>2319900</v>
      </c>
      <c r="D174" s="2419">
        <v>1850900</v>
      </c>
      <c r="E174" s="2419">
        <v>4403600</v>
      </c>
      <c r="F174" s="2419">
        <v>2130300</v>
      </c>
      <c r="G174" s="2419">
        <v>1891100</v>
      </c>
      <c r="H174" s="2419">
        <v>382100</v>
      </c>
      <c r="I174" s="2419">
        <v>559100</v>
      </c>
      <c r="J174" s="2419">
        <v>63500</v>
      </c>
      <c r="K174" s="2419">
        <v>357500</v>
      </c>
      <c r="L174" s="2419">
        <v>421000</v>
      </c>
      <c r="M174" s="2419">
        <v>46700</v>
      </c>
      <c r="N174" s="2419">
        <v>91400</v>
      </c>
      <c r="O174" s="2419">
        <v>138100</v>
      </c>
      <c r="P174" s="2420">
        <v>4200</v>
      </c>
    </row>
    <row r="175" spans="1:16" ht="15.75" hidden="1" customHeight="1" outlineLevel="1">
      <c r="A175" s="2418" t="s">
        <v>1982</v>
      </c>
      <c r="B175" s="2419">
        <v>9013400</v>
      </c>
      <c r="C175" s="2419">
        <v>2272000</v>
      </c>
      <c r="D175" s="2419">
        <v>1771700</v>
      </c>
      <c r="E175" s="2419">
        <v>4420000</v>
      </c>
      <c r="F175" s="2419">
        <v>2072500</v>
      </c>
      <c r="G175" s="2419">
        <v>1983500</v>
      </c>
      <c r="H175" s="2419">
        <v>364100</v>
      </c>
      <c r="I175" s="2419">
        <v>541900</v>
      </c>
      <c r="J175" s="2419">
        <v>61400</v>
      </c>
      <c r="K175" s="2419">
        <v>338900</v>
      </c>
      <c r="L175" s="2419">
        <v>400300</v>
      </c>
      <c r="M175" s="2419">
        <v>50100</v>
      </c>
      <c r="N175" s="2419">
        <v>91500</v>
      </c>
      <c r="O175" s="2419">
        <v>141600</v>
      </c>
      <c r="P175" s="2420">
        <v>0</v>
      </c>
    </row>
    <row r="176" spans="1:16" ht="15.75" hidden="1" customHeight="1" outlineLevel="1">
      <c r="A176" s="2418" t="s">
        <v>1983</v>
      </c>
      <c r="B176" s="2419">
        <v>8704000</v>
      </c>
      <c r="C176" s="2419">
        <v>2285900</v>
      </c>
      <c r="D176" s="2419">
        <v>1507700</v>
      </c>
      <c r="E176" s="2419">
        <v>4377800</v>
      </c>
      <c r="F176" s="2419">
        <v>2109600</v>
      </c>
      <c r="G176" s="2419">
        <v>1928100</v>
      </c>
      <c r="H176" s="2419">
        <v>340100</v>
      </c>
      <c r="I176" s="2419">
        <v>523600</v>
      </c>
      <c r="J176" s="2419">
        <v>58100</v>
      </c>
      <c r="K176" s="2419">
        <v>323500</v>
      </c>
      <c r="L176" s="2419">
        <v>381600</v>
      </c>
      <c r="M176" s="2419">
        <v>58200</v>
      </c>
      <c r="N176" s="2419">
        <v>83800</v>
      </c>
      <c r="O176" s="2419">
        <v>142000</v>
      </c>
      <c r="P176" s="2420">
        <v>0</v>
      </c>
    </row>
    <row r="177" spans="1:16" ht="15.75" hidden="1" customHeight="1" outlineLevel="1">
      <c r="A177" s="2418" t="s">
        <v>1984</v>
      </c>
      <c r="B177" s="2419">
        <v>8760600</v>
      </c>
      <c r="C177" s="2419">
        <v>2318200</v>
      </c>
      <c r="D177" s="2419">
        <v>1605100</v>
      </c>
      <c r="E177" s="2419">
        <v>4316200</v>
      </c>
      <c r="F177" s="2419">
        <v>1998100</v>
      </c>
      <c r="G177" s="2419">
        <v>1963300</v>
      </c>
      <c r="H177" s="2419">
        <v>354800</v>
      </c>
      <c r="I177" s="2419">
        <v>517400</v>
      </c>
      <c r="J177" s="2419">
        <v>59700</v>
      </c>
      <c r="K177" s="2419">
        <v>319800</v>
      </c>
      <c r="L177" s="2419">
        <v>379500</v>
      </c>
      <c r="M177" s="2419">
        <v>51300</v>
      </c>
      <c r="N177" s="2419">
        <v>86600</v>
      </c>
      <c r="O177" s="2419">
        <v>137900</v>
      </c>
      <c r="P177" s="2420">
        <v>3700</v>
      </c>
    </row>
    <row r="178" spans="1:16" ht="15.75" hidden="1" customHeight="1" outlineLevel="1">
      <c r="A178" s="2418" t="s">
        <v>1985</v>
      </c>
      <c r="B178" s="2419">
        <v>8824300</v>
      </c>
      <c r="C178" s="2419">
        <v>2258800</v>
      </c>
      <c r="D178" s="2419">
        <v>1744000</v>
      </c>
      <c r="E178" s="2419">
        <v>4278900</v>
      </c>
      <c r="F178" s="2419">
        <v>2024200</v>
      </c>
      <c r="G178" s="2419">
        <v>1884000</v>
      </c>
      <c r="H178" s="2419">
        <v>370700</v>
      </c>
      <c r="I178" s="2419">
        <v>537400</v>
      </c>
      <c r="J178" s="2419">
        <v>59500</v>
      </c>
      <c r="K178" s="2419">
        <v>341500</v>
      </c>
      <c r="L178" s="2419">
        <v>401000</v>
      </c>
      <c r="M178" s="2419">
        <v>51500</v>
      </c>
      <c r="N178" s="2419">
        <v>84900</v>
      </c>
      <c r="O178" s="2419">
        <v>136400</v>
      </c>
      <c r="P178" s="2420">
        <v>5200</v>
      </c>
    </row>
    <row r="179" spans="1:16" ht="15.75" hidden="1" customHeight="1" outlineLevel="1">
      <c r="A179" s="2418" t="s">
        <v>1986</v>
      </c>
      <c r="B179" s="2419">
        <v>8826900</v>
      </c>
      <c r="C179" s="2419">
        <v>2208600</v>
      </c>
      <c r="D179" s="2419">
        <v>1827300</v>
      </c>
      <c r="E179" s="2419">
        <v>4267900</v>
      </c>
      <c r="F179" s="2419">
        <v>1914400</v>
      </c>
      <c r="G179" s="2419">
        <v>1964100</v>
      </c>
      <c r="H179" s="2419">
        <v>389400</v>
      </c>
      <c r="I179" s="2419">
        <v>519200</v>
      </c>
      <c r="J179" s="2419">
        <v>59000</v>
      </c>
      <c r="K179" s="2419">
        <v>324400</v>
      </c>
      <c r="L179" s="2419">
        <v>383400</v>
      </c>
      <c r="M179" s="2419">
        <v>47900</v>
      </c>
      <c r="N179" s="2419">
        <v>87900</v>
      </c>
      <c r="O179" s="2419">
        <v>135800</v>
      </c>
      <c r="P179" s="2420">
        <v>3900</v>
      </c>
    </row>
    <row r="180" spans="1:16" ht="15.75" hidden="1" customHeight="1" outlineLevel="1">
      <c r="A180" s="2418" t="s">
        <v>1987</v>
      </c>
      <c r="B180" s="2419">
        <v>8793400</v>
      </c>
      <c r="C180" s="2419">
        <v>2271100</v>
      </c>
      <c r="D180" s="2419">
        <v>1772800</v>
      </c>
      <c r="E180" s="2419">
        <v>4235100</v>
      </c>
      <c r="F180" s="2419">
        <v>2003700</v>
      </c>
      <c r="G180" s="2419">
        <v>1915200</v>
      </c>
      <c r="H180" s="2419">
        <v>316200</v>
      </c>
      <c r="I180" s="2419">
        <v>511100</v>
      </c>
      <c r="J180" s="2419">
        <v>56000</v>
      </c>
      <c r="K180" s="2419">
        <v>319100</v>
      </c>
      <c r="L180" s="2419">
        <v>375100</v>
      </c>
      <c r="M180" s="2419">
        <v>51300</v>
      </c>
      <c r="N180" s="2419">
        <v>84700</v>
      </c>
      <c r="O180" s="2419">
        <v>136000</v>
      </c>
      <c r="P180" s="2420">
        <v>3300</v>
      </c>
    </row>
    <row r="181" spans="1:16" ht="15.75" hidden="1" customHeight="1" outlineLevel="1">
      <c r="A181" s="2418" t="s">
        <v>1988</v>
      </c>
      <c r="B181" s="2419">
        <v>8730900</v>
      </c>
      <c r="C181" s="2419">
        <v>2212400</v>
      </c>
      <c r="D181" s="2419">
        <v>1768100</v>
      </c>
      <c r="E181" s="2419">
        <v>4243500</v>
      </c>
      <c r="F181" s="2419">
        <v>1966000</v>
      </c>
      <c r="G181" s="2419">
        <v>1923100</v>
      </c>
      <c r="H181" s="2419">
        <v>354400</v>
      </c>
      <c r="I181" s="2419">
        <v>500900</v>
      </c>
      <c r="J181" s="2419">
        <v>55600</v>
      </c>
      <c r="K181" s="2419">
        <v>316100</v>
      </c>
      <c r="L181" s="2419">
        <v>371700</v>
      </c>
      <c r="M181" s="2419">
        <v>48500</v>
      </c>
      <c r="N181" s="2419">
        <v>80700</v>
      </c>
      <c r="O181" s="2419">
        <v>129200</v>
      </c>
      <c r="P181" s="2420">
        <v>0</v>
      </c>
    </row>
    <row r="182" spans="1:16" ht="15.75" hidden="1" customHeight="1" outlineLevel="1">
      <c r="A182" s="2418" t="s">
        <v>1989</v>
      </c>
      <c r="B182" s="2419">
        <v>8465100</v>
      </c>
      <c r="C182" s="2419">
        <v>2161500</v>
      </c>
      <c r="D182" s="2419">
        <v>1679100</v>
      </c>
      <c r="E182" s="2419">
        <v>4134200</v>
      </c>
      <c r="F182" s="2419">
        <v>1892900</v>
      </c>
      <c r="G182" s="2419">
        <v>1883900</v>
      </c>
      <c r="H182" s="2419">
        <v>357400</v>
      </c>
      <c r="I182" s="2419">
        <v>486300</v>
      </c>
      <c r="J182" s="2419">
        <v>54800</v>
      </c>
      <c r="K182" s="2419">
        <v>306300</v>
      </c>
      <c r="L182" s="2419">
        <v>361100</v>
      </c>
      <c r="M182" s="2419">
        <v>45400</v>
      </c>
      <c r="N182" s="2419">
        <v>79800</v>
      </c>
      <c r="O182" s="2419">
        <v>125200</v>
      </c>
      <c r="P182" s="2420">
        <v>4000</v>
      </c>
    </row>
    <row r="183" spans="1:16" ht="15.75" hidden="1" customHeight="1" outlineLevel="1">
      <c r="A183" s="2418" t="s">
        <v>1990</v>
      </c>
      <c r="B183" s="2419">
        <v>8595200</v>
      </c>
      <c r="C183" s="2419">
        <v>2141800</v>
      </c>
      <c r="D183" s="2419">
        <v>1720700</v>
      </c>
      <c r="E183" s="2419">
        <v>4253600</v>
      </c>
      <c r="F183" s="2419">
        <v>1938700</v>
      </c>
      <c r="G183" s="2419">
        <v>1933200</v>
      </c>
      <c r="H183" s="2419">
        <v>381800</v>
      </c>
      <c r="I183" s="2419">
        <v>471600</v>
      </c>
      <c r="J183" s="2419">
        <v>52400</v>
      </c>
      <c r="K183" s="2419">
        <v>296400</v>
      </c>
      <c r="L183" s="2419">
        <v>348800</v>
      </c>
      <c r="M183" s="2419">
        <v>45100</v>
      </c>
      <c r="N183" s="2419">
        <v>77600</v>
      </c>
      <c r="O183" s="2419">
        <v>122700</v>
      </c>
      <c r="P183" s="2420">
        <v>0</v>
      </c>
    </row>
    <row r="184" spans="1:16" ht="15.75" hidden="1" customHeight="1" outlineLevel="1">
      <c r="A184" s="2418" t="s">
        <v>1991</v>
      </c>
      <c r="B184" s="2419">
        <v>8513500</v>
      </c>
      <c r="C184" s="2419">
        <v>2144800</v>
      </c>
      <c r="D184" s="2419">
        <v>1735900</v>
      </c>
      <c r="E184" s="2419">
        <v>4152300</v>
      </c>
      <c r="F184" s="2419">
        <v>1916000</v>
      </c>
      <c r="G184" s="2419">
        <v>1860100</v>
      </c>
      <c r="H184" s="2419">
        <v>376300</v>
      </c>
      <c r="I184" s="2419">
        <v>476200</v>
      </c>
      <c r="J184" s="2419">
        <v>52600</v>
      </c>
      <c r="K184" s="2419">
        <v>301600</v>
      </c>
      <c r="L184" s="2419">
        <v>354200</v>
      </c>
      <c r="M184" s="2419">
        <v>46300</v>
      </c>
      <c r="N184" s="2419">
        <v>75700</v>
      </c>
      <c r="O184" s="2419">
        <v>122000</v>
      </c>
      <c r="P184" s="2420">
        <v>4300</v>
      </c>
    </row>
    <row r="185" spans="1:16" ht="15.75" hidden="1" customHeight="1" outlineLevel="1">
      <c r="A185" s="2418" t="s">
        <v>1992</v>
      </c>
      <c r="B185" s="2419">
        <v>8715300</v>
      </c>
      <c r="C185" s="2419">
        <v>2269300</v>
      </c>
      <c r="D185" s="2419">
        <v>1684400</v>
      </c>
      <c r="E185" s="2419">
        <v>4262800</v>
      </c>
      <c r="F185" s="2419">
        <v>1891500</v>
      </c>
      <c r="G185" s="2419">
        <v>1979400</v>
      </c>
      <c r="H185" s="2419">
        <v>391800</v>
      </c>
      <c r="I185" s="2419">
        <v>492300</v>
      </c>
      <c r="J185" s="2419">
        <v>52200</v>
      </c>
      <c r="K185" s="2419">
        <v>302900</v>
      </c>
      <c r="L185" s="2419">
        <v>355100</v>
      </c>
      <c r="M185" s="2419">
        <v>52800</v>
      </c>
      <c r="N185" s="2419">
        <v>84400</v>
      </c>
      <c r="O185" s="2419">
        <v>137200</v>
      </c>
      <c r="P185" s="2420">
        <v>0</v>
      </c>
    </row>
    <row r="186" spans="1:16" ht="15.75" hidden="1" customHeight="1" outlineLevel="1">
      <c r="A186" s="2418" t="s">
        <v>1993</v>
      </c>
      <c r="B186" s="2419">
        <v>8500100</v>
      </c>
      <c r="C186" s="2419">
        <v>2229400</v>
      </c>
      <c r="D186" s="2419">
        <v>1600700</v>
      </c>
      <c r="E186" s="2419">
        <v>4208600</v>
      </c>
      <c r="F186" s="2419">
        <v>1961700</v>
      </c>
      <c r="G186" s="2419">
        <v>1878300</v>
      </c>
      <c r="H186" s="2419">
        <v>368500</v>
      </c>
      <c r="I186" s="2419">
        <v>458500</v>
      </c>
      <c r="J186" s="2419">
        <v>50600</v>
      </c>
      <c r="K186" s="2419">
        <v>295300</v>
      </c>
      <c r="L186" s="2419">
        <v>345900</v>
      </c>
      <c r="M186" s="2419">
        <v>38500</v>
      </c>
      <c r="N186" s="2419">
        <v>74100</v>
      </c>
      <c r="O186" s="2419">
        <v>112600</v>
      </c>
      <c r="P186" s="2420">
        <v>3000</v>
      </c>
    </row>
    <row r="187" spans="1:16" ht="15.75" hidden="1" customHeight="1" outlineLevel="1">
      <c r="A187" s="2418" t="s">
        <v>1994</v>
      </c>
      <c r="B187" s="2419">
        <v>8366500</v>
      </c>
      <c r="C187" s="2419">
        <v>2160500</v>
      </c>
      <c r="D187" s="2419">
        <v>1604900</v>
      </c>
      <c r="E187" s="2419">
        <v>4129700</v>
      </c>
      <c r="F187" s="2419">
        <v>1815800</v>
      </c>
      <c r="G187" s="2419">
        <v>1924700</v>
      </c>
      <c r="H187" s="2419">
        <v>389100</v>
      </c>
      <c r="I187" s="2419">
        <v>468000</v>
      </c>
      <c r="J187" s="2419">
        <v>49100</v>
      </c>
      <c r="K187" s="2419">
        <v>291700</v>
      </c>
      <c r="L187" s="2419">
        <v>340800</v>
      </c>
      <c r="M187" s="2419">
        <v>50800</v>
      </c>
      <c r="N187" s="2419">
        <v>76300</v>
      </c>
      <c r="O187" s="2419">
        <v>127100</v>
      </c>
      <c r="P187" s="2420">
        <v>3400</v>
      </c>
    </row>
    <row r="188" spans="1:16" ht="15.75" hidden="1" customHeight="1" outlineLevel="1">
      <c r="A188" s="2418" t="s">
        <v>1995</v>
      </c>
      <c r="B188" s="2419">
        <v>8245200</v>
      </c>
      <c r="C188" s="2419">
        <v>2191200</v>
      </c>
      <c r="D188" s="2419">
        <v>1588300</v>
      </c>
      <c r="E188" s="2419">
        <v>4003800</v>
      </c>
      <c r="F188" s="2419">
        <v>1845800</v>
      </c>
      <c r="G188" s="2419">
        <v>1795800</v>
      </c>
      <c r="H188" s="2419">
        <v>362200</v>
      </c>
      <c r="I188" s="2419">
        <v>456300</v>
      </c>
      <c r="J188" s="2419">
        <v>50700</v>
      </c>
      <c r="K188" s="2419">
        <v>288200</v>
      </c>
      <c r="L188" s="2419">
        <v>338900</v>
      </c>
      <c r="M188" s="2419">
        <v>42900</v>
      </c>
      <c r="N188" s="2419">
        <v>74500</v>
      </c>
      <c r="O188" s="2419">
        <v>117400</v>
      </c>
      <c r="P188" s="2420">
        <v>0</v>
      </c>
    </row>
    <row r="189" spans="1:16" ht="15.75" hidden="1" customHeight="1" outlineLevel="1">
      <c r="A189" s="2418" t="s">
        <v>1996</v>
      </c>
      <c r="B189" s="2419">
        <v>8305600</v>
      </c>
      <c r="C189" s="2419">
        <v>2133300</v>
      </c>
      <c r="D189" s="2419">
        <v>1541400</v>
      </c>
      <c r="E189" s="2419">
        <v>4184000</v>
      </c>
      <c r="F189" s="2419">
        <v>1939100</v>
      </c>
      <c r="G189" s="2419">
        <v>1812700</v>
      </c>
      <c r="H189" s="2419">
        <v>432100</v>
      </c>
      <c r="I189" s="2419">
        <v>444200</v>
      </c>
      <c r="J189" s="2419">
        <v>50100</v>
      </c>
      <c r="K189" s="2419">
        <v>279700</v>
      </c>
      <c r="L189" s="2419">
        <v>329800</v>
      </c>
      <c r="M189" s="2419">
        <v>38000</v>
      </c>
      <c r="N189" s="2419">
        <v>76400</v>
      </c>
      <c r="O189" s="2419">
        <v>114400</v>
      </c>
      <c r="P189" s="2420">
        <v>2800</v>
      </c>
    </row>
    <row r="190" spans="1:16" ht="15.75" hidden="1" customHeight="1" outlineLevel="1">
      <c r="A190" s="2418" t="s">
        <v>1997</v>
      </c>
      <c r="B190" s="2419">
        <v>8081800</v>
      </c>
      <c r="C190" s="2419">
        <v>2223100</v>
      </c>
      <c r="D190" s="2419">
        <v>1494000</v>
      </c>
      <c r="E190" s="2419">
        <v>3909900</v>
      </c>
      <c r="F190" s="2419">
        <v>1797100</v>
      </c>
      <c r="G190" s="2419">
        <v>1670100</v>
      </c>
      <c r="H190" s="2419">
        <v>442600</v>
      </c>
      <c r="I190" s="2419">
        <v>451300</v>
      </c>
      <c r="J190" s="2419">
        <v>52100</v>
      </c>
      <c r="K190" s="2419">
        <v>281800</v>
      </c>
      <c r="L190" s="2419">
        <v>333900</v>
      </c>
      <c r="M190" s="2419">
        <v>41500</v>
      </c>
      <c r="N190" s="2419">
        <v>76000</v>
      </c>
      <c r="O190" s="2419">
        <v>117500</v>
      </c>
      <c r="P190" s="2420">
        <v>0</v>
      </c>
    </row>
    <row r="191" spans="1:16" ht="15.75" hidden="1" customHeight="1" outlineLevel="1">
      <c r="A191" s="2418" t="s">
        <v>1998</v>
      </c>
      <c r="B191" s="2419">
        <v>8411900</v>
      </c>
      <c r="C191" s="2419">
        <v>2095100</v>
      </c>
      <c r="D191" s="2419">
        <v>1516900</v>
      </c>
      <c r="E191" s="2419">
        <v>4361000</v>
      </c>
      <c r="F191" s="2419">
        <v>1794200</v>
      </c>
      <c r="G191" s="2419">
        <v>1946600</v>
      </c>
      <c r="H191" s="2419">
        <v>620100</v>
      </c>
      <c r="I191" s="2419">
        <v>435500</v>
      </c>
      <c r="J191" s="2419">
        <v>48400</v>
      </c>
      <c r="K191" s="2419">
        <v>281000</v>
      </c>
      <c r="L191" s="2419">
        <v>329400</v>
      </c>
      <c r="M191" s="2419">
        <v>35900</v>
      </c>
      <c r="N191" s="2419">
        <v>70200</v>
      </c>
      <c r="O191" s="2419">
        <v>106100</v>
      </c>
      <c r="P191" s="2420">
        <v>0</v>
      </c>
    </row>
    <row r="192" spans="1:16" ht="15.75" hidden="1" customHeight="1" outlineLevel="1">
      <c r="A192" s="2418" t="s">
        <v>1999</v>
      </c>
      <c r="B192" s="2419">
        <v>8194900</v>
      </c>
      <c r="C192" s="2419">
        <v>2180200</v>
      </c>
      <c r="D192" s="2419">
        <v>1371700</v>
      </c>
      <c r="E192" s="2419">
        <v>4189900</v>
      </c>
      <c r="F192" s="2419">
        <v>1943700</v>
      </c>
      <c r="G192" s="2419">
        <v>1805600</v>
      </c>
      <c r="H192" s="2419">
        <v>440600</v>
      </c>
      <c r="I192" s="2419">
        <v>448600</v>
      </c>
      <c r="J192" s="2419">
        <v>49900</v>
      </c>
      <c r="K192" s="2419">
        <v>285300</v>
      </c>
      <c r="L192" s="2419">
        <v>335200</v>
      </c>
      <c r="M192" s="2419">
        <v>41400</v>
      </c>
      <c r="N192" s="2419">
        <v>72000</v>
      </c>
      <c r="O192" s="2419">
        <v>113400</v>
      </c>
      <c r="P192" s="2420">
        <v>0</v>
      </c>
    </row>
    <row r="193" spans="1:16" ht="15.75" hidden="1" customHeight="1" outlineLevel="1">
      <c r="A193" s="2418" t="s">
        <v>2000</v>
      </c>
      <c r="B193" s="2419">
        <v>7757300</v>
      </c>
      <c r="C193" s="2419">
        <v>2040000</v>
      </c>
      <c r="D193" s="2419">
        <v>1315300</v>
      </c>
      <c r="E193" s="2419">
        <v>3973100</v>
      </c>
      <c r="F193" s="2419">
        <v>1741600</v>
      </c>
      <c r="G193" s="2419">
        <v>1760500</v>
      </c>
      <c r="H193" s="2419">
        <v>470900</v>
      </c>
      <c r="I193" s="2419">
        <v>425700</v>
      </c>
      <c r="J193" s="2419">
        <v>46200</v>
      </c>
      <c r="K193" s="2419">
        <v>267200</v>
      </c>
      <c r="L193" s="2419">
        <v>313400</v>
      </c>
      <c r="M193" s="2419">
        <v>41300</v>
      </c>
      <c r="N193" s="2419">
        <v>71100</v>
      </c>
      <c r="O193" s="2419">
        <v>112400</v>
      </c>
      <c r="P193" s="2420">
        <v>0</v>
      </c>
    </row>
    <row r="194" spans="1:16" ht="15.75" hidden="1" customHeight="1" outlineLevel="1">
      <c r="A194" s="2418" t="s">
        <v>2001</v>
      </c>
      <c r="B194" s="2419">
        <v>7378000</v>
      </c>
      <c r="C194" s="2419">
        <v>1912500</v>
      </c>
      <c r="D194" s="2419">
        <v>1221900</v>
      </c>
      <c r="E194" s="2419">
        <v>3846500</v>
      </c>
      <c r="F194" s="2419">
        <v>1739100</v>
      </c>
      <c r="G194" s="2419">
        <v>1689000</v>
      </c>
      <c r="H194" s="2419">
        <v>418400</v>
      </c>
      <c r="I194" s="2419">
        <v>395000</v>
      </c>
      <c r="J194" s="2419">
        <v>41900</v>
      </c>
      <c r="K194" s="2419">
        <v>252200</v>
      </c>
      <c r="L194" s="2419">
        <v>294100</v>
      </c>
      <c r="M194" s="2419">
        <v>38900</v>
      </c>
      <c r="N194" s="2419">
        <v>62000</v>
      </c>
      <c r="O194" s="2419">
        <v>100900</v>
      </c>
      <c r="P194" s="2420">
        <v>2100</v>
      </c>
    </row>
    <row r="195" spans="1:16" ht="15.75" hidden="1" customHeight="1" outlineLevel="1">
      <c r="A195" s="2418" t="s">
        <v>2002</v>
      </c>
      <c r="B195" s="2419">
        <v>7079900</v>
      </c>
      <c r="C195" s="2419">
        <v>1828200</v>
      </c>
      <c r="D195" s="2419">
        <v>1247400</v>
      </c>
      <c r="E195" s="2419">
        <v>3638900</v>
      </c>
      <c r="F195" s="2419">
        <v>1591000</v>
      </c>
      <c r="G195" s="2419">
        <v>1656100</v>
      </c>
      <c r="H195" s="2419">
        <v>391800</v>
      </c>
      <c r="I195" s="2419">
        <v>363400</v>
      </c>
      <c r="J195" s="2419">
        <v>37500</v>
      </c>
      <c r="K195" s="2419">
        <v>227600</v>
      </c>
      <c r="L195" s="2419">
        <v>265100</v>
      </c>
      <c r="M195" s="2419">
        <v>34300</v>
      </c>
      <c r="N195" s="2419">
        <v>64100</v>
      </c>
      <c r="O195" s="2419">
        <v>98400</v>
      </c>
      <c r="P195" s="2420">
        <v>1900</v>
      </c>
    </row>
    <row r="196" spans="1:16" ht="15.75" hidden="1" customHeight="1" outlineLevel="1">
      <c r="A196" s="2418" t="s">
        <v>2003</v>
      </c>
      <c r="B196" s="2419">
        <v>7062100</v>
      </c>
      <c r="C196" s="2419">
        <v>1741100</v>
      </c>
      <c r="D196" s="2419">
        <v>1292300</v>
      </c>
      <c r="E196" s="2419">
        <v>3657800</v>
      </c>
      <c r="F196" s="2419">
        <v>1609900</v>
      </c>
      <c r="G196" s="2419">
        <v>1690800</v>
      </c>
      <c r="H196" s="2419">
        <v>357100</v>
      </c>
      <c r="I196" s="2419">
        <v>368700</v>
      </c>
      <c r="J196" s="2419">
        <v>42700</v>
      </c>
      <c r="K196" s="2419">
        <v>235600</v>
      </c>
      <c r="L196" s="2419">
        <v>278300</v>
      </c>
      <c r="M196" s="2419">
        <v>32700</v>
      </c>
      <c r="N196" s="2419">
        <v>57800</v>
      </c>
      <c r="O196" s="2419">
        <v>90500</v>
      </c>
      <c r="P196" s="2420">
        <v>2100</v>
      </c>
    </row>
    <row r="197" spans="1:16" ht="15.75" hidden="1" customHeight="1" outlineLevel="1">
      <c r="A197" s="2418" t="s">
        <v>2004</v>
      </c>
      <c r="B197" s="2419">
        <v>7037800</v>
      </c>
      <c r="C197" s="2419">
        <v>1822700</v>
      </c>
      <c r="D197" s="2419">
        <v>1306000</v>
      </c>
      <c r="E197" s="2419">
        <v>3545200</v>
      </c>
      <c r="F197" s="2419">
        <v>1568900</v>
      </c>
      <c r="G197" s="2419">
        <v>1553200</v>
      </c>
      <c r="H197" s="2419">
        <v>423200</v>
      </c>
      <c r="I197" s="2419">
        <v>361800</v>
      </c>
      <c r="J197" s="2419">
        <v>41000</v>
      </c>
      <c r="K197" s="2419">
        <v>229100</v>
      </c>
      <c r="L197" s="2419">
        <v>270100</v>
      </c>
      <c r="M197" s="2419">
        <v>34300</v>
      </c>
      <c r="N197" s="2419">
        <v>57400</v>
      </c>
      <c r="O197" s="2419">
        <v>91700</v>
      </c>
      <c r="P197" s="2420">
        <v>2100</v>
      </c>
    </row>
    <row r="198" spans="1:16" ht="15.75" customHeight="1" collapsed="1">
      <c r="A198" s="2418" t="s">
        <v>2005</v>
      </c>
      <c r="B198" s="2419">
        <v>7125200</v>
      </c>
      <c r="C198" s="2419">
        <v>1814300</v>
      </c>
      <c r="D198" s="2419">
        <v>1335900</v>
      </c>
      <c r="E198" s="2419">
        <v>3598500</v>
      </c>
      <c r="F198" s="2419">
        <v>1620600</v>
      </c>
      <c r="G198" s="2419">
        <v>1619700</v>
      </c>
      <c r="H198" s="2419">
        <v>358100</v>
      </c>
      <c r="I198" s="2419">
        <v>372700</v>
      </c>
      <c r="J198" s="2419">
        <v>45200</v>
      </c>
      <c r="K198" s="2419">
        <v>234400</v>
      </c>
      <c r="L198" s="2419">
        <v>279600</v>
      </c>
      <c r="M198" s="2419">
        <v>36200</v>
      </c>
      <c r="N198" s="2419">
        <v>56800</v>
      </c>
      <c r="O198" s="2419">
        <v>93000</v>
      </c>
      <c r="P198" s="2420">
        <v>0</v>
      </c>
    </row>
    <row r="199" spans="1:16" ht="15.75" customHeight="1">
      <c r="A199" s="2418" t="s">
        <v>2006</v>
      </c>
      <c r="B199" s="2419">
        <v>7047800</v>
      </c>
      <c r="C199" s="2419">
        <v>1767700</v>
      </c>
      <c r="D199" s="2419">
        <v>1242000</v>
      </c>
      <c r="E199" s="2419">
        <v>3669700</v>
      </c>
      <c r="F199" s="2419">
        <v>1663700</v>
      </c>
      <c r="G199" s="2419">
        <v>1544700</v>
      </c>
      <c r="H199" s="2419">
        <v>461300</v>
      </c>
      <c r="I199" s="2419">
        <v>358700</v>
      </c>
      <c r="J199" s="2419">
        <v>42000</v>
      </c>
      <c r="K199" s="2419">
        <v>227300</v>
      </c>
      <c r="L199" s="2419">
        <v>269300</v>
      </c>
      <c r="M199" s="2419">
        <v>34000</v>
      </c>
      <c r="N199" s="2419">
        <v>55500</v>
      </c>
      <c r="O199" s="2419">
        <v>89500</v>
      </c>
      <c r="P199" s="2420">
        <v>0</v>
      </c>
    </row>
    <row r="200" spans="1:16" ht="15.75" customHeight="1">
      <c r="A200" s="2423" t="s">
        <v>2423</v>
      </c>
      <c r="B200" s="2424">
        <v>-1.0862852972548138</v>
      </c>
      <c r="C200" s="2424">
        <v>-2.5684837127266711</v>
      </c>
      <c r="D200" s="2424">
        <v>-7.0289692342241183</v>
      </c>
      <c r="E200" s="2424">
        <v>1.9786021953591777</v>
      </c>
      <c r="F200" s="2424">
        <v>2.6595088238923856</v>
      </c>
      <c r="G200" s="2424">
        <v>-4.6304871272457859</v>
      </c>
      <c r="H200" s="2424">
        <v>28.81876570790282</v>
      </c>
      <c r="I200" s="2424">
        <v>-3.7563724174939632</v>
      </c>
      <c r="J200" s="2424">
        <v>-7.0796460176991154</v>
      </c>
      <c r="K200" s="2424">
        <v>-3.0290102389078499</v>
      </c>
      <c r="L200" s="2424">
        <v>-3.6838340486409153</v>
      </c>
      <c r="M200" s="2424">
        <v>-6.0773480662983426</v>
      </c>
      <c r="N200" s="2424">
        <v>-2.2887323943661975</v>
      </c>
      <c r="O200" s="2424">
        <v>-3.763440860215054</v>
      </c>
      <c r="P200" s="2425" t="s">
        <v>109</v>
      </c>
    </row>
    <row r="201" spans="1:16" ht="15.75" customHeight="1">
      <c r="A201" s="2415" t="s">
        <v>1438</v>
      </c>
      <c r="B201" s="2416"/>
      <c r="C201" s="2416"/>
      <c r="D201" s="2416"/>
      <c r="E201" s="2416"/>
      <c r="F201" s="2416"/>
      <c r="G201" s="2416"/>
      <c r="H201" s="2416"/>
      <c r="I201" s="2416"/>
      <c r="J201" s="2416"/>
      <c r="K201" s="2416"/>
      <c r="L201" s="2416"/>
      <c r="M201" s="2416"/>
      <c r="N201" s="2416"/>
      <c r="O201" s="2416"/>
      <c r="P201" s="2426"/>
    </row>
    <row r="202" spans="1:16" ht="15.75" hidden="1" customHeight="1" outlineLevel="1">
      <c r="A202" s="2418" t="s">
        <v>1977</v>
      </c>
      <c r="B202" s="2419">
        <v>6370100</v>
      </c>
      <c r="C202" s="2419">
        <v>1558500</v>
      </c>
      <c r="D202" s="2419">
        <v>1395000</v>
      </c>
      <c r="E202" s="2419">
        <v>2938700</v>
      </c>
      <c r="F202" s="2419">
        <v>1411700</v>
      </c>
      <c r="G202" s="2419">
        <v>1250600</v>
      </c>
      <c r="H202" s="2419">
        <v>276500</v>
      </c>
      <c r="I202" s="2419">
        <v>469600</v>
      </c>
      <c r="J202" s="2419">
        <v>54700</v>
      </c>
      <c r="K202" s="2419">
        <v>294100</v>
      </c>
      <c r="L202" s="2419">
        <v>348800</v>
      </c>
      <c r="M202" s="2419">
        <v>39200</v>
      </c>
      <c r="N202" s="2419">
        <v>81600</v>
      </c>
      <c r="O202" s="2419">
        <v>120800</v>
      </c>
      <c r="P202" s="2420">
        <v>0</v>
      </c>
    </row>
    <row r="203" spans="1:16" ht="15.75" hidden="1" customHeight="1" outlineLevel="1">
      <c r="A203" s="2418" t="s">
        <v>1978</v>
      </c>
      <c r="B203" s="2419">
        <v>6369000</v>
      </c>
      <c r="C203" s="2419">
        <v>1526900</v>
      </c>
      <c r="D203" s="2419">
        <v>1422200</v>
      </c>
      <c r="E203" s="2419">
        <v>2948200</v>
      </c>
      <c r="F203" s="2419">
        <v>1384600</v>
      </c>
      <c r="G203" s="2419">
        <v>1274200</v>
      </c>
      <c r="H203" s="2419">
        <v>289400</v>
      </c>
      <c r="I203" s="2419">
        <v>463200</v>
      </c>
      <c r="J203" s="2419">
        <v>55600</v>
      </c>
      <c r="K203" s="2419">
        <v>286500</v>
      </c>
      <c r="L203" s="2419">
        <v>342100</v>
      </c>
      <c r="M203" s="2419">
        <v>39600</v>
      </c>
      <c r="N203" s="2419">
        <v>81500</v>
      </c>
      <c r="O203" s="2419">
        <v>121100</v>
      </c>
      <c r="P203" s="2420">
        <v>0</v>
      </c>
    </row>
    <row r="204" spans="1:16" ht="15.75" hidden="1" customHeight="1" outlineLevel="1">
      <c r="A204" s="2418" t="s">
        <v>1979</v>
      </c>
      <c r="B204" s="2419">
        <v>6428300</v>
      </c>
      <c r="C204" s="2419">
        <v>1708900</v>
      </c>
      <c r="D204" s="2419">
        <v>1332600</v>
      </c>
      <c r="E204" s="2419">
        <v>2926100</v>
      </c>
      <c r="F204" s="2419">
        <v>1339000</v>
      </c>
      <c r="G204" s="2419">
        <v>1321100</v>
      </c>
      <c r="H204" s="2419">
        <v>266100</v>
      </c>
      <c r="I204" s="2419">
        <v>455800</v>
      </c>
      <c r="J204" s="2419">
        <v>55300</v>
      </c>
      <c r="K204" s="2419">
        <v>285900</v>
      </c>
      <c r="L204" s="2419">
        <v>341200</v>
      </c>
      <c r="M204" s="2419">
        <v>36600</v>
      </c>
      <c r="N204" s="2419">
        <v>77900</v>
      </c>
      <c r="O204" s="2419">
        <v>114500</v>
      </c>
      <c r="P204" s="2420">
        <v>5000</v>
      </c>
    </row>
    <row r="205" spans="1:16" ht="15.75" hidden="1" customHeight="1" outlineLevel="1">
      <c r="A205" s="2418" t="s">
        <v>1980</v>
      </c>
      <c r="B205" s="2419">
        <v>6387200</v>
      </c>
      <c r="C205" s="2419">
        <v>1711500</v>
      </c>
      <c r="D205" s="2419">
        <v>1232700</v>
      </c>
      <c r="E205" s="2419">
        <v>2985600</v>
      </c>
      <c r="F205" s="2419">
        <v>1350400</v>
      </c>
      <c r="G205" s="2419">
        <v>1319300</v>
      </c>
      <c r="H205" s="2419">
        <v>315900</v>
      </c>
      <c r="I205" s="2419">
        <v>449500</v>
      </c>
      <c r="J205" s="2419">
        <v>48800</v>
      </c>
      <c r="K205" s="2419">
        <v>285000</v>
      </c>
      <c r="L205" s="2419">
        <v>333800</v>
      </c>
      <c r="M205" s="2419">
        <v>39200</v>
      </c>
      <c r="N205" s="2419">
        <v>76400</v>
      </c>
      <c r="O205" s="2419">
        <v>115600</v>
      </c>
      <c r="P205" s="2420">
        <v>0</v>
      </c>
    </row>
    <row r="206" spans="1:16" ht="15.75" hidden="1" customHeight="1" outlineLevel="1">
      <c r="A206" s="2418" t="s">
        <v>1981</v>
      </c>
      <c r="B206" s="2419">
        <v>6820000</v>
      </c>
      <c r="C206" s="2419">
        <v>1813400</v>
      </c>
      <c r="D206" s="2419">
        <v>1382000</v>
      </c>
      <c r="E206" s="2419">
        <v>3163500</v>
      </c>
      <c r="F206" s="2419">
        <v>1503000</v>
      </c>
      <c r="G206" s="2419">
        <v>1356500</v>
      </c>
      <c r="H206" s="2419">
        <v>304100</v>
      </c>
      <c r="I206" s="2419">
        <v>453300</v>
      </c>
      <c r="J206" s="2419">
        <v>55100</v>
      </c>
      <c r="K206" s="2419">
        <v>284300</v>
      </c>
      <c r="L206" s="2419">
        <v>339400</v>
      </c>
      <c r="M206" s="2419">
        <v>37000</v>
      </c>
      <c r="N206" s="2419">
        <v>76900</v>
      </c>
      <c r="O206" s="2419">
        <v>113900</v>
      </c>
      <c r="P206" s="2420">
        <v>0</v>
      </c>
    </row>
    <row r="207" spans="1:16" ht="15.75" hidden="1" customHeight="1" outlineLevel="1">
      <c r="A207" s="2418" t="s">
        <v>1982</v>
      </c>
      <c r="B207" s="2419">
        <v>7133000</v>
      </c>
      <c r="C207" s="2419">
        <v>1819200</v>
      </c>
      <c r="D207" s="2419">
        <v>1473400</v>
      </c>
      <c r="E207" s="2419">
        <v>3392400</v>
      </c>
      <c r="F207" s="2419">
        <v>1577500</v>
      </c>
      <c r="G207" s="2419">
        <v>1485000</v>
      </c>
      <c r="H207" s="2419">
        <v>329900</v>
      </c>
      <c r="I207" s="2419">
        <v>443500</v>
      </c>
      <c r="J207" s="2419">
        <v>50800</v>
      </c>
      <c r="K207" s="2419">
        <v>277200</v>
      </c>
      <c r="L207" s="2419">
        <v>328000</v>
      </c>
      <c r="M207" s="2419">
        <v>36400</v>
      </c>
      <c r="N207" s="2419">
        <v>79000</v>
      </c>
      <c r="O207" s="2419">
        <v>115400</v>
      </c>
      <c r="P207" s="2420">
        <v>4400</v>
      </c>
    </row>
    <row r="208" spans="1:16" ht="15.75" hidden="1" customHeight="1" outlineLevel="1">
      <c r="A208" s="2418" t="s">
        <v>1983</v>
      </c>
      <c r="B208" s="2419">
        <v>7083100</v>
      </c>
      <c r="C208" s="2419">
        <v>1862800</v>
      </c>
      <c r="D208" s="2419">
        <v>1466700</v>
      </c>
      <c r="E208" s="2419">
        <v>3311100</v>
      </c>
      <c r="F208" s="2419">
        <v>1588800</v>
      </c>
      <c r="G208" s="2419">
        <v>1414300</v>
      </c>
      <c r="H208" s="2419">
        <v>308000</v>
      </c>
      <c r="I208" s="2419">
        <v>435800</v>
      </c>
      <c r="J208" s="2419">
        <v>51400</v>
      </c>
      <c r="K208" s="2419">
        <v>268600</v>
      </c>
      <c r="L208" s="2419">
        <v>320000</v>
      </c>
      <c r="M208" s="2419">
        <v>42400</v>
      </c>
      <c r="N208" s="2419">
        <v>73400</v>
      </c>
      <c r="O208" s="2419">
        <v>115800</v>
      </c>
      <c r="P208" s="2420">
        <v>0</v>
      </c>
    </row>
    <row r="209" spans="1:16" ht="15.75" hidden="1" customHeight="1" outlineLevel="1">
      <c r="A209" s="2418" t="s">
        <v>1984</v>
      </c>
      <c r="B209" s="2419">
        <v>7374400</v>
      </c>
      <c r="C209" s="2419">
        <v>1876100</v>
      </c>
      <c r="D209" s="2419">
        <v>1482600</v>
      </c>
      <c r="E209" s="2419">
        <v>3566100</v>
      </c>
      <c r="F209" s="2419">
        <v>1688700</v>
      </c>
      <c r="G209" s="2419">
        <v>1526300</v>
      </c>
      <c r="H209" s="2419">
        <v>351100</v>
      </c>
      <c r="I209" s="2419">
        <v>441900</v>
      </c>
      <c r="J209" s="2419">
        <v>53200</v>
      </c>
      <c r="K209" s="2419">
        <v>274400</v>
      </c>
      <c r="L209" s="2419">
        <v>327600</v>
      </c>
      <c r="M209" s="2419">
        <v>41200</v>
      </c>
      <c r="N209" s="2419">
        <v>73200</v>
      </c>
      <c r="O209" s="2419">
        <v>114400</v>
      </c>
      <c r="P209" s="2420">
        <v>0</v>
      </c>
    </row>
    <row r="210" spans="1:16" ht="15.75" hidden="1" customHeight="1" outlineLevel="1">
      <c r="A210" s="2418" t="s">
        <v>1985</v>
      </c>
      <c r="B210" s="2419">
        <v>7382300</v>
      </c>
      <c r="C210" s="2419">
        <v>1948300</v>
      </c>
      <c r="D210" s="2419">
        <v>1572600</v>
      </c>
      <c r="E210" s="2419">
        <v>3410400</v>
      </c>
      <c r="F210" s="2419">
        <v>1621000</v>
      </c>
      <c r="G210" s="2419">
        <v>1484900</v>
      </c>
      <c r="H210" s="2419">
        <v>304500</v>
      </c>
      <c r="I210" s="2419">
        <v>447700</v>
      </c>
      <c r="J210" s="2419">
        <v>52000</v>
      </c>
      <c r="K210" s="2419">
        <v>276900</v>
      </c>
      <c r="L210" s="2419">
        <v>328900</v>
      </c>
      <c r="M210" s="2419">
        <v>46500</v>
      </c>
      <c r="N210" s="2419">
        <v>72300</v>
      </c>
      <c r="O210" s="2419">
        <v>118800</v>
      </c>
      <c r="P210" s="2420">
        <v>3200</v>
      </c>
    </row>
    <row r="211" spans="1:16" ht="15.75" hidden="1" customHeight="1" outlineLevel="1">
      <c r="A211" s="2418" t="s">
        <v>1986</v>
      </c>
      <c r="B211" s="2419">
        <v>7357700</v>
      </c>
      <c r="C211" s="2419">
        <v>1883500</v>
      </c>
      <c r="D211" s="2419">
        <v>1484000</v>
      </c>
      <c r="E211" s="2419">
        <v>3546100</v>
      </c>
      <c r="F211" s="2419">
        <v>1628400</v>
      </c>
      <c r="G211" s="2419">
        <v>1583100</v>
      </c>
      <c r="H211" s="2419">
        <v>334600</v>
      </c>
      <c r="I211" s="2419">
        <v>436100</v>
      </c>
      <c r="J211" s="2419">
        <v>49500</v>
      </c>
      <c r="K211" s="2419">
        <v>273900</v>
      </c>
      <c r="L211" s="2419">
        <v>323400</v>
      </c>
      <c r="M211" s="2419">
        <v>39400</v>
      </c>
      <c r="N211" s="2419">
        <v>73400</v>
      </c>
      <c r="O211" s="2419">
        <v>112800</v>
      </c>
      <c r="P211" s="2420">
        <v>0</v>
      </c>
    </row>
    <row r="212" spans="1:16" ht="15.75" hidden="1" customHeight="1" outlineLevel="1">
      <c r="A212" s="2418" t="s">
        <v>1987</v>
      </c>
      <c r="B212" s="2419">
        <v>7379700</v>
      </c>
      <c r="C212" s="2419">
        <v>1952500</v>
      </c>
      <c r="D212" s="2419">
        <v>1491900</v>
      </c>
      <c r="E212" s="2419">
        <v>3484300</v>
      </c>
      <c r="F212" s="2419">
        <v>1630900</v>
      </c>
      <c r="G212" s="2419">
        <v>1561200</v>
      </c>
      <c r="H212" s="2419">
        <v>292100</v>
      </c>
      <c r="I212" s="2419">
        <v>444400</v>
      </c>
      <c r="J212" s="2419">
        <v>48800</v>
      </c>
      <c r="K212" s="2419">
        <v>291000</v>
      </c>
      <c r="L212" s="2419">
        <v>339800</v>
      </c>
      <c r="M212" s="2419">
        <v>33800</v>
      </c>
      <c r="N212" s="2419">
        <v>70800</v>
      </c>
      <c r="O212" s="2419">
        <v>104600</v>
      </c>
      <c r="P212" s="2420">
        <v>0</v>
      </c>
    </row>
    <row r="213" spans="1:16" ht="15.75" hidden="1" customHeight="1" outlineLevel="1">
      <c r="A213" s="2418" t="s">
        <v>1988</v>
      </c>
      <c r="B213" s="2419">
        <v>7308100</v>
      </c>
      <c r="C213" s="2419">
        <v>1942300</v>
      </c>
      <c r="D213" s="2419">
        <v>1517800</v>
      </c>
      <c r="E213" s="2419">
        <v>3416900</v>
      </c>
      <c r="F213" s="2419">
        <v>1570000</v>
      </c>
      <c r="G213" s="2419">
        <v>1546700</v>
      </c>
      <c r="H213" s="2419">
        <v>300200</v>
      </c>
      <c r="I213" s="2419">
        <v>424400</v>
      </c>
      <c r="J213" s="2419">
        <v>46600</v>
      </c>
      <c r="K213" s="2419">
        <v>271800</v>
      </c>
      <c r="L213" s="2419">
        <v>318400</v>
      </c>
      <c r="M213" s="2419">
        <v>35700</v>
      </c>
      <c r="N213" s="2419">
        <v>70400</v>
      </c>
      <c r="O213" s="2419">
        <v>106100</v>
      </c>
      <c r="P213" s="2420">
        <v>0</v>
      </c>
    </row>
    <row r="214" spans="1:16" ht="15.75" hidden="1" customHeight="1" outlineLevel="1">
      <c r="A214" s="2418" t="s">
        <v>1989</v>
      </c>
      <c r="B214" s="2419">
        <v>7161300</v>
      </c>
      <c r="C214" s="2419">
        <v>1953900</v>
      </c>
      <c r="D214" s="2419">
        <v>1447200</v>
      </c>
      <c r="E214" s="2419">
        <v>3333900</v>
      </c>
      <c r="F214" s="2419">
        <v>1531100</v>
      </c>
      <c r="G214" s="2419">
        <v>1534500</v>
      </c>
      <c r="H214" s="2419">
        <v>268300</v>
      </c>
      <c r="I214" s="2419">
        <v>420000</v>
      </c>
      <c r="J214" s="2419">
        <v>45200</v>
      </c>
      <c r="K214" s="2419">
        <v>273600</v>
      </c>
      <c r="L214" s="2419">
        <v>318800</v>
      </c>
      <c r="M214" s="2419">
        <v>33300</v>
      </c>
      <c r="N214" s="2419">
        <v>67900</v>
      </c>
      <c r="O214" s="2419">
        <v>101200</v>
      </c>
      <c r="P214" s="2420">
        <v>0</v>
      </c>
    </row>
    <row r="215" spans="1:16" ht="15.75" hidden="1" customHeight="1" outlineLevel="1">
      <c r="A215" s="2418" t="s">
        <v>1990</v>
      </c>
      <c r="B215" s="2419">
        <v>7227100</v>
      </c>
      <c r="C215" s="2419">
        <v>1925300</v>
      </c>
      <c r="D215" s="2419">
        <v>1311100</v>
      </c>
      <c r="E215" s="2419">
        <v>3563200</v>
      </c>
      <c r="F215" s="2419">
        <v>1551500</v>
      </c>
      <c r="G215" s="2419">
        <v>1633100</v>
      </c>
      <c r="H215" s="2419">
        <v>378500</v>
      </c>
      <c r="I215" s="2419">
        <v>420800</v>
      </c>
      <c r="J215" s="2419">
        <v>45700</v>
      </c>
      <c r="K215" s="2419">
        <v>268700</v>
      </c>
      <c r="L215" s="2419">
        <v>314400</v>
      </c>
      <c r="M215" s="2419">
        <v>38900</v>
      </c>
      <c r="N215" s="2419">
        <v>67500</v>
      </c>
      <c r="O215" s="2419">
        <v>106400</v>
      </c>
      <c r="P215" s="2420">
        <v>0</v>
      </c>
    </row>
    <row r="216" spans="1:16" ht="15.75" hidden="1" customHeight="1" outlineLevel="1">
      <c r="A216" s="2418" t="s">
        <v>1991</v>
      </c>
      <c r="B216" s="2419">
        <v>7239500</v>
      </c>
      <c r="C216" s="2419">
        <v>1901600</v>
      </c>
      <c r="D216" s="2419">
        <v>1491800</v>
      </c>
      <c r="E216" s="2419">
        <v>3414500</v>
      </c>
      <c r="F216" s="2419">
        <v>1542500</v>
      </c>
      <c r="G216" s="2419">
        <v>1539700</v>
      </c>
      <c r="H216" s="2419">
        <v>332300</v>
      </c>
      <c r="I216" s="2419">
        <v>424800</v>
      </c>
      <c r="J216" s="2419">
        <v>46700</v>
      </c>
      <c r="K216" s="2419">
        <v>272200</v>
      </c>
      <c r="L216" s="2419">
        <v>318900</v>
      </c>
      <c r="M216" s="2419">
        <v>36400</v>
      </c>
      <c r="N216" s="2419">
        <v>69600</v>
      </c>
      <c r="O216" s="2419">
        <v>106000</v>
      </c>
      <c r="P216" s="2420">
        <v>0</v>
      </c>
    </row>
    <row r="217" spans="1:16" ht="15.75" hidden="1" customHeight="1" outlineLevel="1">
      <c r="A217" s="2418" t="s">
        <v>1992</v>
      </c>
      <c r="B217" s="2419">
        <v>7275800</v>
      </c>
      <c r="C217" s="2419">
        <v>1963900</v>
      </c>
      <c r="D217" s="2419">
        <v>1407800</v>
      </c>
      <c r="E217" s="2419">
        <v>3480900</v>
      </c>
      <c r="F217" s="2419">
        <v>1536000</v>
      </c>
      <c r="G217" s="2419">
        <v>1588700</v>
      </c>
      <c r="H217" s="2419">
        <v>356100</v>
      </c>
      <c r="I217" s="2419">
        <v>417500</v>
      </c>
      <c r="J217" s="2419">
        <v>44300</v>
      </c>
      <c r="K217" s="2419">
        <v>261700</v>
      </c>
      <c r="L217" s="2419">
        <v>306000</v>
      </c>
      <c r="M217" s="2419">
        <v>41000</v>
      </c>
      <c r="N217" s="2419">
        <v>70500</v>
      </c>
      <c r="O217" s="2419">
        <v>111500</v>
      </c>
      <c r="P217" s="2420">
        <v>0</v>
      </c>
    </row>
    <row r="218" spans="1:16" ht="15.75" hidden="1" customHeight="1" outlineLevel="1">
      <c r="A218" s="2418" t="s">
        <v>1993</v>
      </c>
      <c r="B218" s="2419">
        <v>7144300</v>
      </c>
      <c r="C218" s="2419">
        <v>1953300</v>
      </c>
      <c r="D218" s="2419">
        <v>1402200</v>
      </c>
      <c r="E218" s="2419">
        <v>3358900</v>
      </c>
      <c r="F218" s="2419">
        <v>1549100</v>
      </c>
      <c r="G218" s="2419">
        <v>1481700</v>
      </c>
      <c r="H218" s="2419">
        <v>328000</v>
      </c>
      <c r="I218" s="2419">
        <v>424600</v>
      </c>
      <c r="J218" s="2419">
        <v>46400</v>
      </c>
      <c r="K218" s="2419">
        <v>271900</v>
      </c>
      <c r="L218" s="2419">
        <v>318300</v>
      </c>
      <c r="M218" s="2419">
        <v>36700</v>
      </c>
      <c r="N218" s="2419">
        <v>69600</v>
      </c>
      <c r="O218" s="2419">
        <v>106300</v>
      </c>
      <c r="P218" s="2420">
        <v>0</v>
      </c>
    </row>
    <row r="219" spans="1:16" ht="15.75" hidden="1" customHeight="1" outlineLevel="1">
      <c r="A219" s="2418" t="s">
        <v>1994</v>
      </c>
      <c r="B219" s="2419">
        <v>6955800</v>
      </c>
      <c r="C219" s="2419">
        <v>1857500</v>
      </c>
      <c r="D219" s="2419">
        <v>1274100</v>
      </c>
      <c r="E219" s="2419">
        <v>3420000</v>
      </c>
      <c r="F219" s="2419">
        <v>1532500</v>
      </c>
      <c r="G219" s="2419">
        <v>1522100</v>
      </c>
      <c r="H219" s="2419">
        <v>365400</v>
      </c>
      <c r="I219" s="2419">
        <v>398600</v>
      </c>
      <c r="J219" s="2419">
        <v>41800</v>
      </c>
      <c r="K219" s="2419">
        <v>257900</v>
      </c>
      <c r="L219" s="2419">
        <v>299700</v>
      </c>
      <c r="M219" s="2419">
        <v>29500</v>
      </c>
      <c r="N219" s="2419">
        <v>69400</v>
      </c>
      <c r="O219" s="2419">
        <v>98900</v>
      </c>
      <c r="P219" s="2420">
        <v>0</v>
      </c>
    </row>
    <row r="220" spans="1:16" ht="15.75" hidden="1" customHeight="1" outlineLevel="1">
      <c r="A220" s="2418" t="s">
        <v>1995</v>
      </c>
      <c r="B220" s="2419">
        <v>6936800</v>
      </c>
      <c r="C220" s="2419">
        <v>1932900</v>
      </c>
      <c r="D220" s="2419">
        <v>1295700</v>
      </c>
      <c r="E220" s="2419">
        <v>3304800</v>
      </c>
      <c r="F220" s="2419">
        <v>1484600</v>
      </c>
      <c r="G220" s="2419">
        <v>1476000</v>
      </c>
      <c r="H220" s="2419">
        <v>344300</v>
      </c>
      <c r="I220" s="2419">
        <v>397400</v>
      </c>
      <c r="J220" s="2419">
        <v>46100</v>
      </c>
      <c r="K220" s="2419">
        <v>251600</v>
      </c>
      <c r="L220" s="2419">
        <v>297700</v>
      </c>
      <c r="M220" s="2419">
        <v>31500</v>
      </c>
      <c r="N220" s="2419">
        <v>68300</v>
      </c>
      <c r="O220" s="2419">
        <v>99800</v>
      </c>
      <c r="P220" s="2420">
        <v>0</v>
      </c>
    </row>
    <row r="221" spans="1:16" ht="15.75" hidden="1" customHeight="1" outlineLevel="1">
      <c r="A221" s="2418" t="s">
        <v>1996</v>
      </c>
      <c r="B221" s="2419">
        <v>6927700</v>
      </c>
      <c r="C221" s="2419">
        <v>1866100</v>
      </c>
      <c r="D221" s="2419">
        <v>1309600</v>
      </c>
      <c r="E221" s="2419">
        <v>3354300</v>
      </c>
      <c r="F221" s="2419">
        <v>1434600</v>
      </c>
      <c r="G221" s="2419">
        <v>1525200</v>
      </c>
      <c r="H221" s="2419">
        <v>394500</v>
      </c>
      <c r="I221" s="2419">
        <v>392000</v>
      </c>
      <c r="J221" s="2419">
        <v>43900</v>
      </c>
      <c r="K221" s="2419">
        <v>253100</v>
      </c>
      <c r="L221" s="2419">
        <v>297000</v>
      </c>
      <c r="M221" s="2419">
        <v>31100</v>
      </c>
      <c r="N221" s="2419">
        <v>63900</v>
      </c>
      <c r="O221" s="2419">
        <v>95000</v>
      </c>
      <c r="P221" s="2420">
        <v>0</v>
      </c>
    </row>
    <row r="222" spans="1:16" ht="15.75" hidden="1" customHeight="1" outlineLevel="1">
      <c r="A222" s="2418" t="s">
        <v>1997</v>
      </c>
      <c r="B222" s="2419">
        <v>6690700</v>
      </c>
      <c r="C222" s="2419">
        <v>1937800</v>
      </c>
      <c r="D222" s="2419">
        <v>1255600</v>
      </c>
      <c r="E222" s="2419">
        <v>3103600</v>
      </c>
      <c r="F222" s="2419">
        <v>1453400</v>
      </c>
      <c r="G222" s="2419">
        <v>1324200</v>
      </c>
      <c r="H222" s="2419">
        <v>326000</v>
      </c>
      <c r="I222" s="2419">
        <v>388300</v>
      </c>
      <c r="J222" s="2419">
        <v>44800</v>
      </c>
      <c r="K222" s="2419">
        <v>239500</v>
      </c>
      <c r="L222" s="2419">
        <v>284300</v>
      </c>
      <c r="M222" s="2419">
        <v>38100</v>
      </c>
      <c r="N222" s="2419">
        <v>66000</v>
      </c>
      <c r="O222" s="2419">
        <v>104100</v>
      </c>
      <c r="P222" s="2420">
        <v>0</v>
      </c>
    </row>
    <row r="223" spans="1:16" ht="15.75" hidden="1" customHeight="1" outlineLevel="1">
      <c r="A223" s="2418" t="s">
        <v>1998</v>
      </c>
      <c r="B223" s="2419">
        <v>6839600</v>
      </c>
      <c r="C223" s="2419">
        <v>1909100</v>
      </c>
      <c r="D223" s="2419">
        <v>1200000</v>
      </c>
      <c r="E223" s="2419">
        <v>3358700</v>
      </c>
      <c r="F223" s="2419">
        <v>1473000</v>
      </c>
      <c r="G223" s="2419">
        <v>1433400</v>
      </c>
      <c r="H223" s="2419">
        <v>452300</v>
      </c>
      <c r="I223" s="2419">
        <v>366100</v>
      </c>
      <c r="J223" s="2419">
        <v>38300</v>
      </c>
      <c r="K223" s="2419">
        <v>233300</v>
      </c>
      <c r="L223" s="2419">
        <v>271600</v>
      </c>
      <c r="M223" s="2419">
        <v>32700</v>
      </c>
      <c r="N223" s="2419">
        <v>61800</v>
      </c>
      <c r="O223" s="2419">
        <v>94500</v>
      </c>
      <c r="P223" s="2420">
        <v>0</v>
      </c>
    </row>
    <row r="224" spans="1:16" ht="15.75" hidden="1" customHeight="1" outlineLevel="1">
      <c r="A224" s="2418" t="s">
        <v>1999</v>
      </c>
      <c r="B224" s="2419">
        <v>6619500</v>
      </c>
      <c r="C224" s="2419">
        <v>1833200</v>
      </c>
      <c r="D224" s="2419">
        <v>1257900</v>
      </c>
      <c r="E224" s="2419">
        <v>3165900</v>
      </c>
      <c r="F224" s="2419">
        <v>1455700</v>
      </c>
      <c r="G224" s="2419">
        <v>1340500</v>
      </c>
      <c r="H224" s="2419">
        <v>369700</v>
      </c>
      <c r="I224" s="2419">
        <v>356000</v>
      </c>
      <c r="J224" s="2419">
        <v>40300</v>
      </c>
      <c r="K224" s="2419">
        <v>228800</v>
      </c>
      <c r="L224" s="2419">
        <v>269100</v>
      </c>
      <c r="M224" s="2419">
        <v>27300</v>
      </c>
      <c r="N224" s="2419">
        <v>59600</v>
      </c>
      <c r="O224" s="2419">
        <v>86900</v>
      </c>
      <c r="P224" s="2420">
        <v>0</v>
      </c>
    </row>
    <row r="225" spans="1:16" ht="15.75" hidden="1" customHeight="1" outlineLevel="1">
      <c r="A225" s="2418" t="s">
        <v>2000</v>
      </c>
      <c r="B225" s="2419">
        <v>6288200</v>
      </c>
      <c r="C225" s="2419">
        <v>1689900</v>
      </c>
      <c r="D225" s="2419">
        <v>1118500</v>
      </c>
      <c r="E225" s="2419">
        <v>3130200</v>
      </c>
      <c r="F225" s="2419">
        <v>1332800</v>
      </c>
      <c r="G225" s="2419">
        <v>1432500</v>
      </c>
      <c r="H225" s="2419">
        <v>364900</v>
      </c>
      <c r="I225" s="2419">
        <v>344800</v>
      </c>
      <c r="J225" s="2419">
        <v>38300</v>
      </c>
      <c r="K225" s="2419">
        <v>223200</v>
      </c>
      <c r="L225" s="2419">
        <v>261500</v>
      </c>
      <c r="M225" s="2419">
        <v>27100</v>
      </c>
      <c r="N225" s="2419">
        <v>56100</v>
      </c>
      <c r="O225" s="2419">
        <v>83200</v>
      </c>
      <c r="P225" s="2420">
        <v>0</v>
      </c>
    </row>
    <row r="226" spans="1:16" ht="15.75" hidden="1" customHeight="1" outlineLevel="1">
      <c r="A226" s="2418" t="s">
        <v>2001</v>
      </c>
      <c r="B226" s="2419">
        <v>6079700</v>
      </c>
      <c r="C226" s="2419">
        <v>1780400</v>
      </c>
      <c r="D226" s="2419">
        <v>995900</v>
      </c>
      <c r="E226" s="2419">
        <v>2955200</v>
      </c>
      <c r="F226" s="2419">
        <v>1343500</v>
      </c>
      <c r="G226" s="2419">
        <v>1280100</v>
      </c>
      <c r="H226" s="2419">
        <v>331600</v>
      </c>
      <c r="I226" s="2419">
        <v>343100</v>
      </c>
      <c r="J226" s="2419">
        <v>38200</v>
      </c>
      <c r="K226" s="2419">
        <v>220000</v>
      </c>
      <c r="L226" s="2419">
        <v>258200</v>
      </c>
      <c r="M226" s="2419">
        <v>28200</v>
      </c>
      <c r="N226" s="2419">
        <v>56700</v>
      </c>
      <c r="O226" s="2419">
        <v>84900</v>
      </c>
      <c r="P226" s="2420">
        <v>0</v>
      </c>
    </row>
    <row r="227" spans="1:16" ht="15.75" hidden="1" customHeight="1" outlineLevel="1">
      <c r="A227" s="2418" t="s">
        <v>2002</v>
      </c>
      <c r="B227" s="2419">
        <v>5786500</v>
      </c>
      <c r="C227" s="2419">
        <v>1625800</v>
      </c>
      <c r="D227" s="2419">
        <v>1070500</v>
      </c>
      <c r="E227" s="2419">
        <v>2756500</v>
      </c>
      <c r="F227" s="2419">
        <v>1155200</v>
      </c>
      <c r="G227" s="2419">
        <v>1242800</v>
      </c>
      <c r="H227" s="2419">
        <v>358600</v>
      </c>
      <c r="I227" s="2419">
        <v>329200</v>
      </c>
      <c r="J227" s="2419">
        <v>35100</v>
      </c>
      <c r="K227" s="2419">
        <v>212400</v>
      </c>
      <c r="L227" s="2419">
        <v>247500</v>
      </c>
      <c r="M227" s="2419">
        <v>27600</v>
      </c>
      <c r="N227" s="2419">
        <v>54200</v>
      </c>
      <c r="O227" s="2419">
        <v>81800</v>
      </c>
      <c r="P227" s="2420">
        <v>0</v>
      </c>
    </row>
    <row r="228" spans="1:16" ht="15.75" hidden="1" customHeight="1" outlineLevel="1">
      <c r="A228" s="2418" t="s">
        <v>2003</v>
      </c>
      <c r="B228" s="2419">
        <v>5703700</v>
      </c>
      <c r="C228" s="2419">
        <v>1537400</v>
      </c>
      <c r="D228" s="2419">
        <v>1025100</v>
      </c>
      <c r="E228" s="2419">
        <v>2822500</v>
      </c>
      <c r="F228" s="2419">
        <v>1297600</v>
      </c>
      <c r="G228" s="2419">
        <v>1202700</v>
      </c>
      <c r="H228" s="2419">
        <v>322100</v>
      </c>
      <c r="I228" s="2419">
        <v>314600</v>
      </c>
      <c r="J228" s="2419">
        <v>34100</v>
      </c>
      <c r="K228" s="2419">
        <v>203200</v>
      </c>
      <c r="L228" s="2419">
        <v>237300</v>
      </c>
      <c r="M228" s="2419">
        <v>24600</v>
      </c>
      <c r="N228" s="2419">
        <v>52700</v>
      </c>
      <c r="O228" s="2419">
        <v>77300</v>
      </c>
      <c r="P228" s="2420">
        <v>0</v>
      </c>
    </row>
    <row r="229" spans="1:16" ht="15.75" hidden="1" customHeight="1" outlineLevel="1">
      <c r="A229" s="2418" t="s">
        <v>2004</v>
      </c>
      <c r="B229" s="2419">
        <v>5851000</v>
      </c>
      <c r="C229" s="2419">
        <v>1656500</v>
      </c>
      <c r="D229" s="2419">
        <v>1096400</v>
      </c>
      <c r="E229" s="2419">
        <v>2761200</v>
      </c>
      <c r="F229" s="2419">
        <v>1183000</v>
      </c>
      <c r="G229" s="2419">
        <v>1242000</v>
      </c>
      <c r="H229" s="2419">
        <v>336200</v>
      </c>
      <c r="I229" s="2419">
        <v>332300</v>
      </c>
      <c r="J229" s="2419">
        <v>34600</v>
      </c>
      <c r="K229" s="2419">
        <v>209100</v>
      </c>
      <c r="L229" s="2419">
        <v>243700</v>
      </c>
      <c r="M229" s="2419">
        <v>0</v>
      </c>
      <c r="N229" s="2419">
        <v>53600</v>
      </c>
      <c r="O229" s="2419">
        <v>53600</v>
      </c>
      <c r="P229" s="2420">
        <v>0</v>
      </c>
    </row>
    <row r="230" spans="1:16" ht="15.75" customHeight="1" collapsed="1">
      <c r="A230" s="2418" t="s">
        <v>2005</v>
      </c>
      <c r="B230" s="2419">
        <v>5761500</v>
      </c>
      <c r="C230" s="2419">
        <v>1587000</v>
      </c>
      <c r="D230" s="2419">
        <v>1086900</v>
      </c>
      <c r="E230" s="2419">
        <v>2756100</v>
      </c>
      <c r="F230" s="2419">
        <v>1248400</v>
      </c>
      <c r="G230" s="2419">
        <v>1222000</v>
      </c>
      <c r="H230" s="2419">
        <v>285700</v>
      </c>
      <c r="I230" s="2419">
        <v>319300</v>
      </c>
      <c r="J230" s="2419">
        <v>33500</v>
      </c>
      <c r="K230" s="2419">
        <v>205400</v>
      </c>
      <c r="L230" s="2419">
        <v>238900</v>
      </c>
      <c r="M230" s="2419">
        <v>26800</v>
      </c>
      <c r="N230" s="2419">
        <v>53600</v>
      </c>
      <c r="O230" s="2419">
        <v>80400</v>
      </c>
      <c r="P230" s="2420">
        <v>0</v>
      </c>
    </row>
    <row r="231" spans="1:16" ht="15.75" customHeight="1">
      <c r="A231" s="2418" t="s">
        <v>2006</v>
      </c>
      <c r="B231" s="2419">
        <v>5866600</v>
      </c>
      <c r="C231" s="2419">
        <v>1641700</v>
      </c>
      <c r="D231" s="2419">
        <v>1016700</v>
      </c>
      <c r="E231" s="2419">
        <v>2880300</v>
      </c>
      <c r="F231" s="2419">
        <v>1259500</v>
      </c>
      <c r="G231" s="2419">
        <v>1281700</v>
      </c>
      <c r="H231" s="2419">
        <v>339100</v>
      </c>
      <c r="I231" s="2419">
        <v>322700</v>
      </c>
      <c r="J231" s="2419">
        <v>34200</v>
      </c>
      <c r="K231" s="2419">
        <v>203300</v>
      </c>
      <c r="L231" s="2419">
        <v>237500</v>
      </c>
      <c r="M231" s="2419">
        <v>32000</v>
      </c>
      <c r="N231" s="2419">
        <v>53300</v>
      </c>
      <c r="O231" s="2419">
        <v>85300</v>
      </c>
      <c r="P231" s="2420">
        <v>0</v>
      </c>
    </row>
    <row r="232" spans="1:16" ht="15.75" customHeight="1">
      <c r="A232" s="2423" t="s">
        <v>2423</v>
      </c>
      <c r="B232" s="2424">
        <v>1.8241777314935346</v>
      </c>
      <c r="C232" s="2424">
        <v>3.4467548834278516</v>
      </c>
      <c r="D232" s="2424">
        <v>-6.4587358542644218</v>
      </c>
      <c r="E232" s="2424">
        <v>4.5063676934799171</v>
      </c>
      <c r="F232" s="2424">
        <v>0.8891380967638578</v>
      </c>
      <c r="G232" s="2424">
        <v>4.885433715220949</v>
      </c>
      <c r="H232" s="2424">
        <v>18.690934546727338</v>
      </c>
      <c r="I232" s="2424">
        <v>1.0648293141246477</v>
      </c>
      <c r="J232" s="2424">
        <v>2.0895522388059704</v>
      </c>
      <c r="K232" s="2424">
        <v>-1.0223953261927945</v>
      </c>
      <c r="L232" s="2424">
        <v>-0.58601925491837581</v>
      </c>
      <c r="M232" s="2424">
        <v>19.402985074626866</v>
      </c>
      <c r="N232" s="2424">
        <v>-0.55970149253731338</v>
      </c>
      <c r="O232" s="2424">
        <v>6.0945273631840795</v>
      </c>
      <c r="P232" s="2425" t="s">
        <v>109</v>
      </c>
    </row>
    <row r="233" spans="1:16" ht="15.75" customHeight="1">
      <c r="A233" s="2415" t="s">
        <v>225</v>
      </c>
      <c r="B233" s="2416"/>
      <c r="C233" s="2416"/>
      <c r="D233" s="2416"/>
      <c r="E233" s="2416"/>
      <c r="F233" s="2416"/>
      <c r="G233" s="2416"/>
      <c r="H233" s="2416"/>
      <c r="I233" s="2416"/>
      <c r="J233" s="2416"/>
      <c r="K233" s="2416"/>
      <c r="L233" s="2416"/>
      <c r="M233" s="2416"/>
      <c r="N233" s="2416"/>
      <c r="O233" s="2416"/>
      <c r="P233" s="2426"/>
    </row>
    <row r="234" spans="1:16" ht="15.75" hidden="1" customHeight="1" outlineLevel="1">
      <c r="A234" s="2418" t="s">
        <v>1977</v>
      </c>
      <c r="B234" s="2419">
        <v>243400</v>
      </c>
      <c r="C234" s="2419">
        <v>66400</v>
      </c>
      <c r="D234" s="2419">
        <v>53000</v>
      </c>
      <c r="E234" s="2419">
        <v>104400</v>
      </c>
      <c r="F234" s="2419">
        <v>54300</v>
      </c>
      <c r="G234" s="2419">
        <v>42900</v>
      </c>
      <c r="H234" s="2419">
        <v>7100</v>
      </c>
      <c r="I234" s="2419">
        <v>19300</v>
      </c>
      <c r="J234" s="2419">
        <v>2200</v>
      </c>
      <c r="K234" s="2419">
        <v>11200</v>
      </c>
      <c r="L234" s="2419">
        <v>13400</v>
      </c>
      <c r="M234" s="2419">
        <v>1900</v>
      </c>
      <c r="N234" s="2419">
        <v>4000</v>
      </c>
      <c r="O234" s="2419">
        <v>5900</v>
      </c>
      <c r="P234" s="2420">
        <v>400</v>
      </c>
    </row>
    <row r="235" spans="1:16" ht="15.75" hidden="1" customHeight="1" outlineLevel="1">
      <c r="A235" s="2418" t="s">
        <v>1978</v>
      </c>
      <c r="B235" s="2419">
        <v>245300</v>
      </c>
      <c r="C235" s="2419">
        <v>63100</v>
      </c>
      <c r="D235" s="2419">
        <v>58700</v>
      </c>
      <c r="E235" s="2419">
        <v>103900</v>
      </c>
      <c r="F235" s="2419">
        <v>52300</v>
      </c>
      <c r="G235" s="2419">
        <v>43900</v>
      </c>
      <c r="H235" s="2419">
        <v>7600</v>
      </c>
      <c r="I235" s="2419">
        <v>19300</v>
      </c>
      <c r="J235" s="2419">
        <v>1900</v>
      </c>
      <c r="K235" s="2419">
        <v>11500</v>
      </c>
      <c r="L235" s="2419">
        <v>13400</v>
      </c>
      <c r="M235" s="2419">
        <v>1800</v>
      </c>
      <c r="N235" s="2419">
        <v>4100</v>
      </c>
      <c r="O235" s="2419">
        <v>5900</v>
      </c>
      <c r="P235" s="2420">
        <v>300</v>
      </c>
    </row>
    <row r="236" spans="1:16" ht="15.75" hidden="1" customHeight="1" outlineLevel="1">
      <c r="A236" s="2418" t="s">
        <v>1979</v>
      </c>
      <c r="B236" s="2419">
        <v>236400</v>
      </c>
      <c r="C236" s="2419">
        <v>68400</v>
      </c>
      <c r="D236" s="2419">
        <v>48200</v>
      </c>
      <c r="E236" s="2419">
        <v>101300</v>
      </c>
      <c r="F236" s="2419">
        <v>52700</v>
      </c>
      <c r="G236" s="2419">
        <v>41100</v>
      </c>
      <c r="H236" s="2419">
        <v>7500</v>
      </c>
      <c r="I236" s="2419">
        <v>18100</v>
      </c>
      <c r="J236" s="2419">
        <v>1800</v>
      </c>
      <c r="K236" s="2419">
        <v>11000</v>
      </c>
      <c r="L236" s="2419">
        <v>12800</v>
      </c>
      <c r="M236" s="2419">
        <v>1500</v>
      </c>
      <c r="N236" s="2419">
        <v>3800</v>
      </c>
      <c r="O236" s="2419">
        <v>5300</v>
      </c>
      <c r="P236" s="2420">
        <v>400</v>
      </c>
    </row>
    <row r="237" spans="1:16" ht="15.75" hidden="1" customHeight="1" outlineLevel="1">
      <c r="A237" s="2418" t="s">
        <v>1980</v>
      </c>
      <c r="B237" s="2419">
        <v>242500</v>
      </c>
      <c r="C237" s="2419">
        <v>68300</v>
      </c>
      <c r="D237" s="2419">
        <v>54700</v>
      </c>
      <c r="E237" s="2419">
        <v>102300</v>
      </c>
      <c r="F237" s="2419">
        <v>45100</v>
      </c>
      <c r="G237" s="2419">
        <v>44500</v>
      </c>
      <c r="H237" s="2419">
        <v>12700</v>
      </c>
      <c r="I237" s="2419">
        <v>16800</v>
      </c>
      <c r="J237" s="2419">
        <v>1500</v>
      </c>
      <c r="K237" s="2419">
        <v>10200</v>
      </c>
      <c r="L237" s="2419">
        <v>11700</v>
      </c>
      <c r="M237" s="2419">
        <v>1400</v>
      </c>
      <c r="N237" s="2419">
        <v>3700</v>
      </c>
      <c r="O237" s="2419">
        <v>5100</v>
      </c>
      <c r="P237" s="2420">
        <v>300</v>
      </c>
    </row>
    <row r="238" spans="1:16" ht="15.75" hidden="1" customHeight="1" outlineLevel="1">
      <c r="A238" s="2418" t="s">
        <v>1981</v>
      </c>
      <c r="B238" s="2419">
        <v>230700</v>
      </c>
      <c r="C238" s="2419">
        <v>71300</v>
      </c>
      <c r="D238" s="2419">
        <v>44400</v>
      </c>
      <c r="E238" s="2419">
        <v>98700</v>
      </c>
      <c r="F238" s="2419">
        <v>49800</v>
      </c>
      <c r="G238" s="2419">
        <v>41100</v>
      </c>
      <c r="H238" s="2419">
        <v>7800</v>
      </c>
      <c r="I238" s="2419">
        <v>16100</v>
      </c>
      <c r="J238" s="2419">
        <v>1800</v>
      </c>
      <c r="K238" s="2419">
        <v>9700</v>
      </c>
      <c r="L238" s="2419">
        <v>11500</v>
      </c>
      <c r="M238" s="2419">
        <v>1200</v>
      </c>
      <c r="N238" s="2419">
        <v>3400</v>
      </c>
      <c r="O238" s="2419">
        <v>4600</v>
      </c>
      <c r="P238" s="2420">
        <v>300</v>
      </c>
    </row>
    <row r="239" spans="1:16" ht="15.75" hidden="1" customHeight="1" outlineLevel="1">
      <c r="A239" s="2418" t="s">
        <v>1982</v>
      </c>
      <c r="B239" s="2419">
        <v>215800</v>
      </c>
      <c r="C239" s="2419">
        <v>61200</v>
      </c>
      <c r="D239" s="2419">
        <v>45800</v>
      </c>
      <c r="E239" s="2419">
        <v>93200</v>
      </c>
      <c r="F239" s="2419">
        <v>45700</v>
      </c>
      <c r="G239" s="2419">
        <v>40300</v>
      </c>
      <c r="H239" s="2419">
        <v>7200</v>
      </c>
      <c r="I239" s="2419">
        <v>15400</v>
      </c>
      <c r="J239" s="2419">
        <v>1400</v>
      </c>
      <c r="K239" s="2419">
        <v>9400</v>
      </c>
      <c r="L239" s="2419">
        <v>10800</v>
      </c>
      <c r="M239" s="2419">
        <v>1200</v>
      </c>
      <c r="N239" s="2419">
        <v>3400</v>
      </c>
      <c r="O239" s="2419">
        <v>4600</v>
      </c>
      <c r="P239" s="2420">
        <v>200</v>
      </c>
    </row>
    <row r="240" spans="1:16" ht="15.75" hidden="1" customHeight="1" outlineLevel="1">
      <c r="A240" s="2418" t="s">
        <v>1983</v>
      </c>
      <c r="B240" s="2419">
        <v>207700</v>
      </c>
      <c r="C240" s="2419">
        <v>63900</v>
      </c>
      <c r="D240" s="2419">
        <v>42700</v>
      </c>
      <c r="E240" s="2419">
        <v>85800</v>
      </c>
      <c r="F240" s="2419">
        <v>40100</v>
      </c>
      <c r="G240" s="2419">
        <v>35600</v>
      </c>
      <c r="H240" s="2419">
        <v>10100</v>
      </c>
      <c r="I240" s="2419">
        <v>15100</v>
      </c>
      <c r="J240" s="2419">
        <v>1600</v>
      </c>
      <c r="K240" s="2419">
        <v>9300</v>
      </c>
      <c r="L240" s="2419">
        <v>10900</v>
      </c>
      <c r="M240" s="2419">
        <v>1200</v>
      </c>
      <c r="N240" s="2419">
        <v>2900</v>
      </c>
      <c r="O240" s="2419">
        <v>4100</v>
      </c>
      <c r="P240" s="2420">
        <v>200</v>
      </c>
    </row>
    <row r="241" spans="1:16" ht="15.75" hidden="1" customHeight="1" outlineLevel="1">
      <c r="A241" s="2418" t="s">
        <v>1984</v>
      </c>
      <c r="B241" s="2419">
        <v>204700</v>
      </c>
      <c r="C241" s="2419">
        <v>62300</v>
      </c>
      <c r="D241" s="2419">
        <v>41800</v>
      </c>
      <c r="E241" s="2419">
        <v>85600</v>
      </c>
      <c r="F241" s="2419">
        <v>40800</v>
      </c>
      <c r="G241" s="2419">
        <v>37800</v>
      </c>
      <c r="H241" s="2419">
        <v>6900</v>
      </c>
      <c r="I241" s="2419">
        <v>14800</v>
      </c>
      <c r="J241" s="2419">
        <v>1300</v>
      </c>
      <c r="K241" s="2419">
        <v>9100</v>
      </c>
      <c r="L241" s="2419">
        <v>10400</v>
      </c>
      <c r="M241" s="2419">
        <v>1200</v>
      </c>
      <c r="N241" s="2419">
        <v>3100</v>
      </c>
      <c r="O241" s="2419">
        <v>4300</v>
      </c>
      <c r="P241" s="2420">
        <v>0</v>
      </c>
    </row>
    <row r="242" spans="1:16" ht="15.75" hidden="1" customHeight="1" outlineLevel="1">
      <c r="A242" s="2418" t="s">
        <v>1985</v>
      </c>
      <c r="B242" s="2419">
        <v>200000</v>
      </c>
      <c r="C242" s="2419">
        <v>57600</v>
      </c>
      <c r="D242" s="2419">
        <v>44300</v>
      </c>
      <c r="E242" s="2419">
        <v>83400</v>
      </c>
      <c r="F242" s="2419">
        <v>42400</v>
      </c>
      <c r="G242" s="2419">
        <v>34400</v>
      </c>
      <c r="H242" s="2419">
        <v>6600</v>
      </c>
      <c r="I242" s="2419">
        <v>14400</v>
      </c>
      <c r="J242" s="2419">
        <v>1700</v>
      </c>
      <c r="K242" s="2419">
        <v>8300</v>
      </c>
      <c r="L242" s="2419">
        <v>10000</v>
      </c>
      <c r="M242" s="2419">
        <v>1200</v>
      </c>
      <c r="N242" s="2419">
        <v>3200</v>
      </c>
      <c r="O242" s="2419">
        <v>4400</v>
      </c>
      <c r="P242" s="2420">
        <v>0</v>
      </c>
    </row>
    <row r="243" spans="1:16" ht="15.75" hidden="1" customHeight="1" outlineLevel="1">
      <c r="A243" s="2418" t="s">
        <v>1986</v>
      </c>
      <c r="B243" s="2419">
        <v>203900</v>
      </c>
      <c r="C243" s="2419">
        <v>57600</v>
      </c>
      <c r="D243" s="2419">
        <v>45100</v>
      </c>
      <c r="E243" s="2419">
        <v>86600</v>
      </c>
      <c r="F243" s="2419">
        <v>38900</v>
      </c>
      <c r="G243" s="2419">
        <v>40400</v>
      </c>
      <c r="H243" s="2419">
        <v>7300</v>
      </c>
      <c r="I243" s="2419">
        <v>14400</v>
      </c>
      <c r="J243" s="2419">
        <v>1500</v>
      </c>
      <c r="K243" s="2419">
        <v>8700</v>
      </c>
      <c r="L243" s="2419">
        <v>10200</v>
      </c>
      <c r="M243" s="2419">
        <v>1300</v>
      </c>
      <c r="N243" s="2419">
        <v>2800</v>
      </c>
      <c r="O243" s="2419">
        <v>4100</v>
      </c>
      <c r="P243" s="2420">
        <v>200</v>
      </c>
    </row>
    <row r="244" spans="1:16" ht="15.75" hidden="1" customHeight="1" outlineLevel="1">
      <c r="A244" s="2418" t="s">
        <v>1987</v>
      </c>
      <c r="B244" s="2419">
        <v>200600</v>
      </c>
      <c r="C244" s="2419">
        <v>57100</v>
      </c>
      <c r="D244" s="2419">
        <v>44300</v>
      </c>
      <c r="E244" s="2419">
        <v>85100</v>
      </c>
      <c r="F244" s="2419">
        <v>40000</v>
      </c>
      <c r="G244" s="2419">
        <v>38000</v>
      </c>
      <c r="H244" s="2419">
        <v>7200</v>
      </c>
      <c r="I244" s="2419">
        <v>13900</v>
      </c>
      <c r="J244" s="2419">
        <v>1500</v>
      </c>
      <c r="K244" s="2419">
        <v>8500</v>
      </c>
      <c r="L244" s="2419">
        <v>10000</v>
      </c>
      <c r="M244" s="2419">
        <v>1100</v>
      </c>
      <c r="N244" s="2419">
        <v>2900</v>
      </c>
      <c r="O244" s="2419">
        <v>4000</v>
      </c>
      <c r="P244" s="2420">
        <v>200</v>
      </c>
    </row>
    <row r="245" spans="1:16" ht="15.75" hidden="1" customHeight="1" outlineLevel="1">
      <c r="A245" s="2418" t="s">
        <v>1988</v>
      </c>
      <c r="B245" s="2419">
        <v>192000</v>
      </c>
      <c r="C245" s="2419">
        <v>55700</v>
      </c>
      <c r="D245" s="2419">
        <v>40700</v>
      </c>
      <c r="E245" s="2419">
        <v>82400</v>
      </c>
      <c r="F245" s="2419">
        <v>41300</v>
      </c>
      <c r="G245" s="2419">
        <v>34800</v>
      </c>
      <c r="H245" s="2419">
        <v>6400</v>
      </c>
      <c r="I245" s="2419">
        <v>13000</v>
      </c>
      <c r="J245" s="2419">
        <v>1300</v>
      </c>
      <c r="K245" s="2419">
        <v>8200</v>
      </c>
      <c r="L245" s="2419">
        <v>9500</v>
      </c>
      <c r="M245" s="2419">
        <v>1100</v>
      </c>
      <c r="N245" s="2419">
        <v>2400</v>
      </c>
      <c r="O245" s="2419">
        <v>3500</v>
      </c>
      <c r="P245" s="2420">
        <v>200</v>
      </c>
    </row>
    <row r="246" spans="1:16" ht="15.75" hidden="1" customHeight="1" outlineLevel="1">
      <c r="A246" s="2418" t="s">
        <v>1989</v>
      </c>
      <c r="B246" s="2419">
        <v>178000</v>
      </c>
      <c r="C246" s="2419">
        <v>51100</v>
      </c>
      <c r="D246" s="2419">
        <v>35500</v>
      </c>
      <c r="E246" s="2419">
        <v>79800</v>
      </c>
      <c r="F246" s="2419">
        <v>38900</v>
      </c>
      <c r="G246" s="2419">
        <v>34600</v>
      </c>
      <c r="H246" s="2419">
        <v>6200</v>
      </c>
      <c r="I246" s="2419">
        <v>11400</v>
      </c>
      <c r="J246" s="2419">
        <v>1100</v>
      </c>
      <c r="K246" s="2419">
        <v>7200</v>
      </c>
      <c r="L246" s="2419">
        <v>8300</v>
      </c>
      <c r="M246" s="2419">
        <v>1000</v>
      </c>
      <c r="N246" s="2419">
        <v>2100</v>
      </c>
      <c r="O246" s="2419">
        <v>3100</v>
      </c>
      <c r="P246" s="2420">
        <v>200</v>
      </c>
    </row>
    <row r="247" spans="1:16" ht="15.75" hidden="1" customHeight="1" outlineLevel="1">
      <c r="A247" s="2418" t="s">
        <v>1990</v>
      </c>
      <c r="B247" s="2419">
        <v>183300</v>
      </c>
      <c r="C247" s="2419">
        <v>52800</v>
      </c>
      <c r="D247" s="2419">
        <v>38000</v>
      </c>
      <c r="E247" s="2419">
        <v>81000</v>
      </c>
      <c r="F247" s="2419">
        <v>37600</v>
      </c>
      <c r="G247" s="2419">
        <v>36600</v>
      </c>
      <c r="H247" s="2419">
        <v>6800</v>
      </c>
      <c r="I247" s="2419">
        <v>11400</v>
      </c>
      <c r="J247" s="2419">
        <v>1200</v>
      </c>
      <c r="K247" s="2419">
        <v>7000</v>
      </c>
      <c r="L247" s="2419">
        <v>8200</v>
      </c>
      <c r="M247" s="2419">
        <v>900</v>
      </c>
      <c r="N247" s="2419">
        <v>2200</v>
      </c>
      <c r="O247" s="2419">
        <v>3100</v>
      </c>
      <c r="P247" s="2420">
        <v>200</v>
      </c>
    </row>
    <row r="248" spans="1:16" ht="15.75" hidden="1" customHeight="1" outlineLevel="1">
      <c r="A248" s="2418" t="s">
        <v>1991</v>
      </c>
      <c r="B248" s="2419">
        <v>175900</v>
      </c>
      <c r="C248" s="2419">
        <v>48800</v>
      </c>
      <c r="D248" s="2419">
        <v>36400</v>
      </c>
      <c r="E248" s="2419">
        <v>79400</v>
      </c>
      <c r="F248" s="2419">
        <v>39600</v>
      </c>
      <c r="G248" s="2419">
        <v>32000</v>
      </c>
      <c r="H248" s="2419">
        <v>7800</v>
      </c>
      <c r="I248" s="2419">
        <v>11000</v>
      </c>
      <c r="J248" s="2419">
        <v>1200</v>
      </c>
      <c r="K248" s="2419">
        <v>6800</v>
      </c>
      <c r="L248" s="2419">
        <v>8000</v>
      </c>
      <c r="M248" s="2419">
        <v>800</v>
      </c>
      <c r="N248" s="2419">
        <v>2200</v>
      </c>
      <c r="O248" s="2419">
        <v>3000</v>
      </c>
      <c r="P248" s="2420">
        <v>200</v>
      </c>
    </row>
    <row r="249" spans="1:16" ht="15.75" hidden="1" customHeight="1" outlineLevel="1">
      <c r="A249" s="2418" t="s">
        <v>1992</v>
      </c>
      <c r="B249" s="2419">
        <v>170400</v>
      </c>
      <c r="C249" s="2419">
        <v>48400</v>
      </c>
      <c r="D249" s="2419">
        <v>34000</v>
      </c>
      <c r="E249" s="2419">
        <v>77000</v>
      </c>
      <c r="F249" s="2419">
        <v>36000</v>
      </c>
      <c r="G249" s="2419">
        <v>31300</v>
      </c>
      <c r="H249" s="2419">
        <v>9600</v>
      </c>
      <c r="I249" s="2419">
        <v>10800</v>
      </c>
      <c r="J249" s="2419">
        <v>1200</v>
      </c>
      <c r="K249" s="2419">
        <v>6500</v>
      </c>
      <c r="L249" s="2419">
        <v>7700</v>
      </c>
      <c r="M249" s="2419">
        <v>800</v>
      </c>
      <c r="N249" s="2419">
        <v>2200</v>
      </c>
      <c r="O249" s="2419">
        <v>3000</v>
      </c>
      <c r="P249" s="2420">
        <v>200</v>
      </c>
    </row>
    <row r="250" spans="1:16" ht="15.75" hidden="1" customHeight="1" outlineLevel="1">
      <c r="A250" s="2418" t="s">
        <v>1993</v>
      </c>
      <c r="B250" s="2419">
        <v>166200</v>
      </c>
      <c r="C250" s="2419">
        <v>44400</v>
      </c>
      <c r="D250" s="2419">
        <v>34600</v>
      </c>
      <c r="E250" s="2419">
        <v>76700</v>
      </c>
      <c r="F250" s="2419">
        <v>36800</v>
      </c>
      <c r="G250" s="2419">
        <v>31400</v>
      </c>
      <c r="H250" s="2419">
        <v>8500</v>
      </c>
      <c r="I250" s="2419">
        <v>10300</v>
      </c>
      <c r="J250" s="2419">
        <v>1200</v>
      </c>
      <c r="K250" s="2419">
        <v>6100</v>
      </c>
      <c r="L250" s="2419">
        <v>7300</v>
      </c>
      <c r="M250" s="2419">
        <v>800</v>
      </c>
      <c r="N250" s="2419">
        <v>2200</v>
      </c>
      <c r="O250" s="2419">
        <v>3000</v>
      </c>
      <c r="P250" s="2420">
        <v>200</v>
      </c>
    </row>
    <row r="251" spans="1:16" ht="15.75" hidden="1" customHeight="1" outlineLevel="1">
      <c r="A251" s="2418" t="s">
        <v>1994</v>
      </c>
      <c r="B251" s="2419">
        <v>155500</v>
      </c>
      <c r="C251" s="2419">
        <v>39600</v>
      </c>
      <c r="D251" s="2419">
        <v>28700</v>
      </c>
      <c r="E251" s="2419">
        <v>77000</v>
      </c>
      <c r="F251" s="2419">
        <v>34900</v>
      </c>
      <c r="G251" s="2419">
        <v>34800</v>
      </c>
      <c r="H251" s="2419">
        <v>7300</v>
      </c>
      <c r="I251" s="2419">
        <v>10000</v>
      </c>
      <c r="J251" s="2419">
        <v>1000</v>
      </c>
      <c r="K251" s="2419">
        <v>6400</v>
      </c>
      <c r="L251" s="2419">
        <v>7400</v>
      </c>
      <c r="M251" s="2419">
        <v>1000</v>
      </c>
      <c r="N251" s="2419">
        <v>1700</v>
      </c>
      <c r="O251" s="2419">
        <v>2700</v>
      </c>
      <c r="P251" s="2420">
        <v>200</v>
      </c>
    </row>
    <row r="252" spans="1:16" ht="15.75" hidden="1" customHeight="1" outlineLevel="1">
      <c r="A252" s="2418" t="s">
        <v>1995</v>
      </c>
      <c r="B252" s="2419">
        <v>147100</v>
      </c>
      <c r="C252" s="2419">
        <v>37500</v>
      </c>
      <c r="D252" s="2419">
        <v>25300</v>
      </c>
      <c r="E252" s="2419">
        <v>74600</v>
      </c>
      <c r="F252" s="2419">
        <v>35500</v>
      </c>
      <c r="G252" s="2419">
        <v>31600</v>
      </c>
      <c r="H252" s="2419">
        <v>7600</v>
      </c>
      <c r="I252" s="2419">
        <v>9600</v>
      </c>
      <c r="J252" s="2419">
        <v>1200</v>
      </c>
      <c r="K252" s="2419">
        <v>6200</v>
      </c>
      <c r="L252" s="2419">
        <v>7400</v>
      </c>
      <c r="M252" s="2419">
        <v>700</v>
      </c>
      <c r="N252" s="2419">
        <v>1500</v>
      </c>
      <c r="O252" s="2419">
        <v>2200</v>
      </c>
      <c r="P252" s="2420">
        <v>200</v>
      </c>
    </row>
    <row r="253" spans="1:16" ht="15.75" hidden="1" customHeight="1" outlineLevel="1">
      <c r="A253" s="2418" t="s">
        <v>1996</v>
      </c>
      <c r="B253" s="2419">
        <v>151900</v>
      </c>
      <c r="C253" s="2419">
        <v>39500</v>
      </c>
      <c r="D253" s="2419">
        <v>32000</v>
      </c>
      <c r="E253" s="2419">
        <v>71100</v>
      </c>
      <c r="F253" s="2419">
        <v>31800</v>
      </c>
      <c r="G253" s="2419">
        <v>30300</v>
      </c>
      <c r="H253" s="2419">
        <v>9000</v>
      </c>
      <c r="I253" s="2419">
        <v>9100</v>
      </c>
      <c r="J253" s="2419">
        <v>800</v>
      </c>
      <c r="K253" s="2419">
        <v>5700</v>
      </c>
      <c r="L253" s="2419">
        <v>6500</v>
      </c>
      <c r="M253" s="2419">
        <v>700</v>
      </c>
      <c r="N253" s="2419">
        <v>1900</v>
      </c>
      <c r="O253" s="2419">
        <v>2600</v>
      </c>
      <c r="P253" s="2420">
        <v>100</v>
      </c>
    </row>
    <row r="254" spans="1:16" ht="15.75" hidden="1" customHeight="1" outlineLevel="1">
      <c r="A254" s="2418" t="s">
        <v>1997</v>
      </c>
      <c r="B254" s="2419">
        <v>147600</v>
      </c>
      <c r="C254" s="2419">
        <v>38500</v>
      </c>
      <c r="D254" s="2419">
        <v>33700</v>
      </c>
      <c r="E254" s="2419">
        <v>66200</v>
      </c>
      <c r="F254" s="2419">
        <v>31000</v>
      </c>
      <c r="G254" s="2419">
        <v>27300</v>
      </c>
      <c r="H254" s="2419">
        <v>7900</v>
      </c>
      <c r="I254" s="2419">
        <v>9100</v>
      </c>
      <c r="J254" s="2419">
        <v>1100</v>
      </c>
      <c r="K254" s="2419">
        <v>5400</v>
      </c>
      <c r="L254" s="2419">
        <v>6500</v>
      </c>
      <c r="M254" s="2419">
        <v>900</v>
      </c>
      <c r="N254" s="2419">
        <v>1800</v>
      </c>
      <c r="O254" s="2419">
        <v>2700</v>
      </c>
      <c r="P254" s="2420">
        <v>100</v>
      </c>
    </row>
    <row r="255" spans="1:16" ht="15.75" hidden="1" customHeight="1" outlineLevel="1">
      <c r="A255" s="2418" t="s">
        <v>1998</v>
      </c>
      <c r="B255" s="2419">
        <v>144200</v>
      </c>
      <c r="C255" s="2419">
        <v>39000</v>
      </c>
      <c r="D255" s="2419">
        <v>28900</v>
      </c>
      <c r="E255" s="2419">
        <v>67400</v>
      </c>
      <c r="F255" s="2419">
        <v>30500</v>
      </c>
      <c r="G255" s="2419">
        <v>28800</v>
      </c>
      <c r="H255" s="2419">
        <v>8100</v>
      </c>
      <c r="I255" s="2419">
        <v>8800</v>
      </c>
      <c r="J255" s="2419">
        <v>900</v>
      </c>
      <c r="K255" s="2419">
        <v>5500</v>
      </c>
      <c r="L255" s="2419">
        <v>6400</v>
      </c>
      <c r="M255" s="2419">
        <v>800</v>
      </c>
      <c r="N255" s="2419">
        <v>1700</v>
      </c>
      <c r="O255" s="2419">
        <v>2500</v>
      </c>
      <c r="P255" s="2420">
        <v>100</v>
      </c>
    </row>
    <row r="256" spans="1:16" ht="15.75" hidden="1" customHeight="1" outlineLevel="1">
      <c r="A256" s="2418" t="s">
        <v>1999</v>
      </c>
      <c r="B256" s="2419">
        <v>135400</v>
      </c>
      <c r="C256" s="2419">
        <v>34900</v>
      </c>
      <c r="D256" s="2419">
        <v>26700</v>
      </c>
      <c r="E256" s="2419">
        <v>65600</v>
      </c>
      <c r="F256" s="2419">
        <v>33800</v>
      </c>
      <c r="G256" s="2419">
        <v>24900</v>
      </c>
      <c r="H256" s="2419">
        <v>6800</v>
      </c>
      <c r="I256" s="2419">
        <v>8100</v>
      </c>
      <c r="J256" s="2419">
        <v>800</v>
      </c>
      <c r="K256" s="2419">
        <v>4900</v>
      </c>
      <c r="L256" s="2419">
        <v>5700</v>
      </c>
      <c r="M256" s="2419">
        <v>700</v>
      </c>
      <c r="N256" s="2419">
        <v>1700</v>
      </c>
      <c r="O256" s="2419">
        <v>2400</v>
      </c>
      <c r="P256" s="2420">
        <v>100</v>
      </c>
    </row>
    <row r="257" spans="1:16" ht="15.75" hidden="1" customHeight="1" outlineLevel="1">
      <c r="A257" s="2418" t="s">
        <v>2000</v>
      </c>
      <c r="B257" s="2419">
        <v>122800</v>
      </c>
      <c r="C257" s="2419">
        <v>29900</v>
      </c>
      <c r="D257" s="2419">
        <v>23400</v>
      </c>
      <c r="E257" s="2419">
        <v>62500</v>
      </c>
      <c r="F257" s="2419">
        <v>29400</v>
      </c>
      <c r="G257" s="2419">
        <v>24900</v>
      </c>
      <c r="H257" s="2419">
        <v>8200</v>
      </c>
      <c r="I257" s="2419">
        <v>6900</v>
      </c>
      <c r="J257" s="2419">
        <v>600</v>
      </c>
      <c r="K257" s="2419">
        <v>4100</v>
      </c>
      <c r="L257" s="2419">
        <v>4700</v>
      </c>
      <c r="M257" s="2419">
        <v>600</v>
      </c>
      <c r="N257" s="2419">
        <v>1600</v>
      </c>
      <c r="O257" s="2419">
        <v>2200</v>
      </c>
      <c r="P257" s="2420">
        <v>100</v>
      </c>
    </row>
    <row r="258" spans="1:16" ht="15.75" hidden="1" customHeight="1" outlineLevel="1">
      <c r="A258" s="2418" t="s">
        <v>2001</v>
      </c>
      <c r="B258" s="2419">
        <v>108900</v>
      </c>
      <c r="C258" s="2419">
        <v>29500</v>
      </c>
      <c r="D258" s="2419">
        <v>20200</v>
      </c>
      <c r="E258" s="2419">
        <v>52800</v>
      </c>
      <c r="F258" s="2419">
        <v>21900</v>
      </c>
      <c r="G258" s="2419">
        <v>24400</v>
      </c>
      <c r="H258" s="2419">
        <v>6500</v>
      </c>
      <c r="I258" s="2419">
        <v>6300</v>
      </c>
      <c r="J258" s="2419">
        <v>600</v>
      </c>
      <c r="K258" s="2419">
        <v>3900</v>
      </c>
      <c r="L258" s="2419">
        <v>4500</v>
      </c>
      <c r="M258" s="2419">
        <v>600</v>
      </c>
      <c r="N258" s="2419">
        <v>1300</v>
      </c>
      <c r="O258" s="2419">
        <v>1900</v>
      </c>
      <c r="P258" s="2420">
        <v>100</v>
      </c>
    </row>
    <row r="259" spans="1:16" ht="15.75" hidden="1" customHeight="1" outlineLevel="1">
      <c r="A259" s="2418" t="s">
        <v>2002</v>
      </c>
      <c r="B259" s="2419">
        <v>101000</v>
      </c>
      <c r="C259" s="2419">
        <v>24900</v>
      </c>
      <c r="D259" s="2419">
        <v>22900</v>
      </c>
      <c r="E259" s="2419">
        <v>47100</v>
      </c>
      <c r="F259" s="2419">
        <v>23500</v>
      </c>
      <c r="G259" s="2419">
        <v>18300</v>
      </c>
      <c r="H259" s="2419">
        <v>5400</v>
      </c>
      <c r="I259" s="2419">
        <v>6000</v>
      </c>
      <c r="J259" s="2419">
        <v>500</v>
      </c>
      <c r="K259" s="2419">
        <v>3500</v>
      </c>
      <c r="L259" s="2419">
        <v>4000</v>
      </c>
      <c r="M259" s="2419">
        <v>600</v>
      </c>
      <c r="N259" s="2419">
        <v>1300</v>
      </c>
      <c r="O259" s="2419">
        <v>1900</v>
      </c>
      <c r="P259" s="2420">
        <v>100</v>
      </c>
    </row>
    <row r="260" spans="1:16" ht="15.75" hidden="1" customHeight="1" outlineLevel="1">
      <c r="A260" s="2418" t="s">
        <v>2003</v>
      </c>
      <c r="B260" s="2419">
        <v>93700</v>
      </c>
      <c r="C260" s="2419">
        <v>27300</v>
      </c>
      <c r="D260" s="2419">
        <v>18300</v>
      </c>
      <c r="E260" s="2419">
        <v>42000</v>
      </c>
      <c r="F260" s="2419">
        <v>20000</v>
      </c>
      <c r="G260" s="2419">
        <v>16900</v>
      </c>
      <c r="H260" s="2419">
        <v>5100</v>
      </c>
      <c r="I260" s="2419">
        <v>6000</v>
      </c>
      <c r="J260" s="2419">
        <v>700</v>
      </c>
      <c r="K260" s="2419">
        <v>3500</v>
      </c>
      <c r="L260" s="2419">
        <v>4200</v>
      </c>
      <c r="M260" s="2419">
        <v>600</v>
      </c>
      <c r="N260" s="2419">
        <v>1200</v>
      </c>
      <c r="O260" s="2419">
        <v>1800</v>
      </c>
      <c r="P260" s="2420">
        <v>100</v>
      </c>
    </row>
    <row r="261" spans="1:16" ht="15.75" hidden="1" customHeight="1" outlineLevel="1">
      <c r="A261" s="2418" t="s">
        <v>2004</v>
      </c>
      <c r="B261" s="2419">
        <v>93200</v>
      </c>
      <c r="C261" s="2419">
        <v>24500</v>
      </c>
      <c r="D261" s="2419">
        <v>18100</v>
      </c>
      <c r="E261" s="2419">
        <v>44900</v>
      </c>
      <c r="F261" s="2419">
        <v>21000</v>
      </c>
      <c r="G261" s="2419">
        <v>18300</v>
      </c>
      <c r="H261" s="2419">
        <v>5500</v>
      </c>
      <c r="I261" s="2419">
        <v>5600</v>
      </c>
      <c r="J261" s="2419">
        <v>700</v>
      </c>
      <c r="K261" s="2419">
        <v>3200</v>
      </c>
      <c r="L261" s="2419">
        <v>3900</v>
      </c>
      <c r="M261" s="2419">
        <v>500</v>
      </c>
      <c r="N261" s="2419">
        <v>1200</v>
      </c>
      <c r="O261" s="2419">
        <v>1700</v>
      </c>
      <c r="P261" s="2420">
        <v>100</v>
      </c>
    </row>
    <row r="262" spans="1:16" ht="15.75" customHeight="1" collapsed="1">
      <c r="A262" s="2418" t="s">
        <v>2005</v>
      </c>
      <c r="B262" s="2419">
        <v>90600</v>
      </c>
      <c r="C262" s="2419">
        <v>26100</v>
      </c>
      <c r="D262" s="2419">
        <v>19400</v>
      </c>
      <c r="E262" s="2419">
        <v>39300</v>
      </c>
      <c r="F262" s="2419">
        <v>18000</v>
      </c>
      <c r="G262" s="2419">
        <v>16100</v>
      </c>
      <c r="H262" s="2419">
        <v>5100</v>
      </c>
      <c r="I262" s="2419">
        <v>5800</v>
      </c>
      <c r="J262" s="2419">
        <v>700</v>
      </c>
      <c r="K262" s="2419">
        <v>3400</v>
      </c>
      <c r="L262" s="2419">
        <v>4100</v>
      </c>
      <c r="M262" s="2419">
        <v>500</v>
      </c>
      <c r="N262" s="2419">
        <v>1100</v>
      </c>
      <c r="O262" s="2419">
        <v>1600</v>
      </c>
      <c r="P262" s="2420">
        <v>100</v>
      </c>
    </row>
    <row r="263" spans="1:16" ht="15.75" customHeight="1">
      <c r="A263" s="2418" t="s">
        <v>2006</v>
      </c>
      <c r="B263" s="2419">
        <v>93600</v>
      </c>
      <c r="C263" s="2419">
        <v>27300</v>
      </c>
      <c r="D263" s="2419">
        <v>14000</v>
      </c>
      <c r="E263" s="2419">
        <v>46100</v>
      </c>
      <c r="F263" s="2419">
        <v>22700</v>
      </c>
      <c r="G263" s="2419">
        <v>18200</v>
      </c>
      <c r="H263" s="2419">
        <v>5200</v>
      </c>
      <c r="I263" s="2419">
        <v>6000</v>
      </c>
      <c r="J263" s="2419">
        <v>700</v>
      </c>
      <c r="K263" s="2419">
        <v>3100</v>
      </c>
      <c r="L263" s="2419">
        <v>3800</v>
      </c>
      <c r="M263" s="2419">
        <v>900</v>
      </c>
      <c r="N263" s="2419">
        <v>1400</v>
      </c>
      <c r="O263" s="2419">
        <v>2300</v>
      </c>
      <c r="P263" s="2420">
        <v>100</v>
      </c>
    </row>
    <row r="264" spans="1:16" ht="15.75" customHeight="1">
      <c r="A264" s="2423" t="s">
        <v>2423</v>
      </c>
      <c r="B264" s="2424">
        <v>3.3112582781456954</v>
      </c>
      <c r="C264" s="2424">
        <v>4.5977011494252871</v>
      </c>
      <c r="D264" s="2424">
        <v>-27.835051546391753</v>
      </c>
      <c r="E264" s="2424">
        <v>17.302798982188293</v>
      </c>
      <c r="F264" s="2424">
        <v>26.111111111111114</v>
      </c>
      <c r="G264" s="2424">
        <v>13.043478260869565</v>
      </c>
      <c r="H264" s="2424">
        <v>1.9607843137254901</v>
      </c>
      <c r="I264" s="2424">
        <v>3.4482758620689653</v>
      </c>
      <c r="J264" s="2424">
        <v>0</v>
      </c>
      <c r="K264" s="2424">
        <v>-8.8235294117647065</v>
      </c>
      <c r="L264" s="2424">
        <v>-7.3170731707317067</v>
      </c>
      <c r="M264" s="2424">
        <v>80</v>
      </c>
      <c r="N264" s="2424">
        <v>27.27272727272727</v>
      </c>
      <c r="O264" s="2424">
        <v>43.75</v>
      </c>
      <c r="P264" s="2433">
        <v>0</v>
      </c>
    </row>
    <row r="265" spans="1:16" ht="15.75" customHeight="1">
      <c r="A265" s="2415" t="s">
        <v>224</v>
      </c>
      <c r="B265" s="2427"/>
      <c r="C265" s="2427"/>
      <c r="D265" s="2427"/>
      <c r="E265" s="2427"/>
      <c r="F265" s="2427"/>
      <c r="G265" s="2427"/>
      <c r="H265" s="2427"/>
      <c r="I265" s="2427"/>
      <c r="J265" s="2427"/>
      <c r="K265" s="2427"/>
      <c r="L265" s="2427"/>
      <c r="M265" s="2427"/>
      <c r="N265" s="2427"/>
      <c r="O265" s="2427"/>
      <c r="P265" s="2428"/>
    </row>
    <row r="266" spans="1:16" ht="15.75" hidden="1" customHeight="1" outlineLevel="1">
      <c r="A266" s="2418" t="s">
        <v>1977</v>
      </c>
      <c r="B266" s="2419">
        <v>10300</v>
      </c>
      <c r="C266" s="2419">
        <v>1800</v>
      </c>
      <c r="D266" s="2419">
        <v>2100</v>
      </c>
      <c r="E266" s="2419">
        <v>5600</v>
      </c>
      <c r="F266" s="2419">
        <v>3200</v>
      </c>
      <c r="G266" s="2419">
        <v>2200</v>
      </c>
      <c r="H266" s="2419">
        <v>300</v>
      </c>
      <c r="I266" s="2419">
        <v>700</v>
      </c>
      <c r="J266" s="2419">
        <v>100</v>
      </c>
      <c r="K266" s="2419">
        <v>500</v>
      </c>
      <c r="L266" s="2419">
        <v>600</v>
      </c>
      <c r="M266" s="2419">
        <v>100</v>
      </c>
      <c r="N266" s="2419">
        <v>100</v>
      </c>
      <c r="O266" s="2419">
        <v>200</v>
      </c>
      <c r="P266" s="2420">
        <v>0</v>
      </c>
    </row>
    <row r="267" spans="1:16" ht="15.75" hidden="1" customHeight="1" outlineLevel="1">
      <c r="A267" s="2418" t="s">
        <v>1978</v>
      </c>
      <c r="B267" s="2419">
        <v>8300</v>
      </c>
      <c r="C267" s="2419">
        <v>1400</v>
      </c>
      <c r="D267" s="2419">
        <v>2400</v>
      </c>
      <c r="E267" s="2419">
        <v>3800</v>
      </c>
      <c r="F267" s="2419">
        <v>2000</v>
      </c>
      <c r="G267" s="2419">
        <v>1400</v>
      </c>
      <c r="H267" s="2419">
        <v>400</v>
      </c>
      <c r="I267" s="2419">
        <v>600</v>
      </c>
      <c r="J267" s="2419">
        <v>100</v>
      </c>
      <c r="K267" s="2419">
        <v>400</v>
      </c>
      <c r="L267" s="2419">
        <v>500</v>
      </c>
      <c r="M267" s="2419">
        <v>100</v>
      </c>
      <c r="N267" s="2419">
        <v>100</v>
      </c>
      <c r="O267" s="2419">
        <v>200</v>
      </c>
      <c r="P267" s="2420">
        <v>0</v>
      </c>
    </row>
    <row r="268" spans="1:16" ht="15.75" hidden="1" customHeight="1" outlineLevel="1">
      <c r="A268" s="2418" t="s">
        <v>1979</v>
      </c>
      <c r="B268" s="2419">
        <v>8200</v>
      </c>
      <c r="C268" s="2419">
        <v>1800</v>
      </c>
      <c r="D268" s="2419">
        <v>2000</v>
      </c>
      <c r="E268" s="2419">
        <v>3700</v>
      </c>
      <c r="F268" s="2419">
        <v>1800</v>
      </c>
      <c r="G268" s="2419">
        <v>1600</v>
      </c>
      <c r="H268" s="2419">
        <v>200</v>
      </c>
      <c r="I268" s="2419">
        <v>600</v>
      </c>
      <c r="J268" s="2419">
        <v>100</v>
      </c>
      <c r="K268" s="2419">
        <v>400</v>
      </c>
      <c r="L268" s="2419">
        <v>500</v>
      </c>
      <c r="M268" s="2419">
        <v>100</v>
      </c>
      <c r="N268" s="2419">
        <v>100</v>
      </c>
      <c r="O268" s="2419">
        <v>200</v>
      </c>
      <c r="P268" s="2420">
        <v>0</v>
      </c>
    </row>
    <row r="269" spans="1:16" ht="15.75" hidden="1" customHeight="1" outlineLevel="1">
      <c r="A269" s="2418" t="s">
        <v>1980</v>
      </c>
      <c r="B269" s="2419">
        <v>7500</v>
      </c>
      <c r="C269" s="2419">
        <v>1400</v>
      </c>
      <c r="D269" s="2419">
        <v>1900</v>
      </c>
      <c r="E269" s="2419">
        <v>3700</v>
      </c>
      <c r="F269" s="2419">
        <v>1800</v>
      </c>
      <c r="G269" s="2419">
        <v>1500</v>
      </c>
      <c r="H269" s="2419">
        <v>400</v>
      </c>
      <c r="I269" s="2419">
        <v>500</v>
      </c>
      <c r="J269" s="2419">
        <v>0</v>
      </c>
      <c r="K269" s="2419">
        <v>300</v>
      </c>
      <c r="L269" s="2419">
        <v>300</v>
      </c>
      <c r="M269" s="2419">
        <v>100</v>
      </c>
      <c r="N269" s="2419">
        <v>100</v>
      </c>
      <c r="O269" s="2419">
        <v>200</v>
      </c>
      <c r="P269" s="2420">
        <v>0</v>
      </c>
    </row>
    <row r="270" spans="1:16" ht="15.75" hidden="1" customHeight="1" outlineLevel="1">
      <c r="A270" s="2418" t="s">
        <v>1981</v>
      </c>
      <c r="B270" s="2419">
        <v>6800</v>
      </c>
      <c r="C270" s="2419">
        <v>1700</v>
      </c>
      <c r="D270" s="2419">
        <v>1700</v>
      </c>
      <c r="E270" s="2419">
        <v>2900</v>
      </c>
      <c r="F270" s="2419">
        <v>1200</v>
      </c>
      <c r="G270" s="2419">
        <v>1600</v>
      </c>
      <c r="H270" s="2419">
        <v>100</v>
      </c>
      <c r="I270" s="2419">
        <v>500</v>
      </c>
      <c r="J270" s="2419">
        <v>100</v>
      </c>
      <c r="K270" s="2419">
        <v>300</v>
      </c>
      <c r="L270" s="2419">
        <v>400</v>
      </c>
      <c r="M270" s="2419">
        <v>100</v>
      </c>
      <c r="N270" s="2419">
        <v>100</v>
      </c>
      <c r="O270" s="2419">
        <v>200</v>
      </c>
      <c r="P270" s="2420">
        <v>0</v>
      </c>
    </row>
    <row r="271" spans="1:16" ht="15.75" hidden="1" customHeight="1" outlineLevel="1">
      <c r="A271" s="2418" t="s">
        <v>1982</v>
      </c>
      <c r="B271" s="2419">
        <v>7000</v>
      </c>
      <c r="C271" s="2419">
        <v>1300</v>
      </c>
      <c r="D271" s="2419">
        <v>1700</v>
      </c>
      <c r="E271" s="2419">
        <v>3600</v>
      </c>
      <c r="F271" s="2419">
        <v>2100</v>
      </c>
      <c r="G271" s="2419">
        <v>1300</v>
      </c>
      <c r="H271" s="2419">
        <v>200</v>
      </c>
      <c r="I271" s="2419">
        <v>500</v>
      </c>
      <c r="J271" s="2419">
        <v>0</v>
      </c>
      <c r="K271" s="2419">
        <v>300</v>
      </c>
      <c r="L271" s="2419">
        <v>300</v>
      </c>
      <c r="M271" s="2419">
        <v>100</v>
      </c>
      <c r="N271" s="2419">
        <v>100</v>
      </c>
      <c r="O271" s="2419">
        <v>200</v>
      </c>
      <c r="P271" s="2420">
        <v>0</v>
      </c>
    </row>
    <row r="272" spans="1:16" ht="15.75" hidden="1" customHeight="1" outlineLevel="1">
      <c r="A272" s="2418" t="s">
        <v>1983</v>
      </c>
      <c r="B272" s="2419">
        <v>6300</v>
      </c>
      <c r="C272" s="2419">
        <v>1400</v>
      </c>
      <c r="D272" s="2419">
        <v>1100</v>
      </c>
      <c r="E272" s="2419">
        <v>3400</v>
      </c>
      <c r="F272" s="2419">
        <v>1600</v>
      </c>
      <c r="G272" s="2419">
        <v>1400</v>
      </c>
      <c r="H272" s="2419">
        <v>300</v>
      </c>
      <c r="I272" s="2419">
        <v>500</v>
      </c>
      <c r="J272" s="2419">
        <v>0</v>
      </c>
      <c r="K272" s="2419">
        <v>300</v>
      </c>
      <c r="L272" s="2419">
        <v>300</v>
      </c>
      <c r="M272" s="2419">
        <v>100</v>
      </c>
      <c r="N272" s="2419">
        <v>100</v>
      </c>
      <c r="O272" s="2419">
        <v>200</v>
      </c>
      <c r="P272" s="2420">
        <v>0</v>
      </c>
    </row>
    <row r="273" spans="1:16" ht="15.75" hidden="1" customHeight="1" outlineLevel="1">
      <c r="A273" s="2418" t="s">
        <v>1984</v>
      </c>
      <c r="B273" s="2419">
        <v>6300</v>
      </c>
      <c r="C273" s="2419">
        <v>1200</v>
      </c>
      <c r="D273" s="2419">
        <v>1500</v>
      </c>
      <c r="E273" s="2419">
        <v>3100</v>
      </c>
      <c r="F273" s="2419">
        <v>1600</v>
      </c>
      <c r="G273" s="2419">
        <v>1300</v>
      </c>
      <c r="H273" s="2419">
        <v>300</v>
      </c>
      <c r="I273" s="2419">
        <v>400</v>
      </c>
      <c r="J273" s="2419">
        <v>0</v>
      </c>
      <c r="K273" s="2419">
        <v>300</v>
      </c>
      <c r="L273" s="2419">
        <v>300</v>
      </c>
      <c r="M273" s="2419">
        <v>0</v>
      </c>
      <c r="N273" s="2419">
        <v>100</v>
      </c>
      <c r="O273" s="2419">
        <v>100</v>
      </c>
      <c r="P273" s="2420">
        <v>0</v>
      </c>
    </row>
    <row r="274" spans="1:16" ht="15.75" hidden="1" customHeight="1" outlineLevel="1">
      <c r="A274" s="2418" t="s">
        <v>1985</v>
      </c>
      <c r="B274" s="2419">
        <v>6400</v>
      </c>
      <c r="C274" s="2419">
        <v>1400</v>
      </c>
      <c r="D274" s="2419">
        <v>1600</v>
      </c>
      <c r="E274" s="2419">
        <v>3000</v>
      </c>
      <c r="F274" s="2419">
        <v>1400</v>
      </c>
      <c r="G274" s="2419">
        <v>1500</v>
      </c>
      <c r="H274" s="2419">
        <v>100</v>
      </c>
      <c r="I274" s="2419">
        <v>400</v>
      </c>
      <c r="J274" s="2419">
        <v>0</v>
      </c>
      <c r="K274" s="2419">
        <v>200</v>
      </c>
      <c r="L274" s="2419">
        <v>200</v>
      </c>
      <c r="M274" s="2419">
        <v>0</v>
      </c>
      <c r="N274" s="2419">
        <v>100</v>
      </c>
      <c r="O274" s="2419">
        <v>100</v>
      </c>
      <c r="P274" s="2420">
        <v>0</v>
      </c>
    </row>
    <row r="275" spans="1:16" ht="15.75" hidden="1" customHeight="1" outlineLevel="1">
      <c r="A275" s="2418" t="s">
        <v>1986</v>
      </c>
      <c r="B275" s="2419">
        <v>5900</v>
      </c>
      <c r="C275" s="2419">
        <v>1500</v>
      </c>
      <c r="D275" s="2419">
        <v>1300</v>
      </c>
      <c r="E275" s="2419">
        <v>2600</v>
      </c>
      <c r="F275" s="2419">
        <v>1300</v>
      </c>
      <c r="G275" s="2419">
        <v>1100</v>
      </c>
      <c r="H275" s="2419">
        <v>200</v>
      </c>
      <c r="I275" s="2419">
        <v>400</v>
      </c>
      <c r="J275" s="2419">
        <v>100</v>
      </c>
      <c r="K275" s="2419">
        <v>300</v>
      </c>
      <c r="L275" s="2419">
        <v>400</v>
      </c>
      <c r="M275" s="2419">
        <v>0</v>
      </c>
      <c r="N275" s="2419">
        <v>100</v>
      </c>
      <c r="O275" s="2419">
        <v>100</v>
      </c>
      <c r="P275" s="2420">
        <v>0</v>
      </c>
    </row>
    <row r="276" spans="1:16" ht="15.75" hidden="1" customHeight="1" outlineLevel="1">
      <c r="A276" s="2418" t="s">
        <v>1987</v>
      </c>
      <c r="B276" s="2419">
        <v>6000</v>
      </c>
      <c r="C276" s="2419">
        <v>1300</v>
      </c>
      <c r="D276" s="2419">
        <v>1400</v>
      </c>
      <c r="E276" s="2419">
        <v>2800</v>
      </c>
      <c r="F276" s="2419">
        <v>1300</v>
      </c>
      <c r="G276" s="2419">
        <v>1200</v>
      </c>
      <c r="H276" s="2419">
        <v>200</v>
      </c>
      <c r="I276" s="2419">
        <v>400</v>
      </c>
      <c r="J276" s="2419">
        <v>0</v>
      </c>
      <c r="K276" s="2419">
        <v>200</v>
      </c>
      <c r="L276" s="2419">
        <v>200</v>
      </c>
      <c r="M276" s="2419">
        <v>0</v>
      </c>
      <c r="N276" s="2419">
        <v>100</v>
      </c>
      <c r="O276" s="2419">
        <v>100</v>
      </c>
      <c r="P276" s="2420">
        <v>0</v>
      </c>
    </row>
    <row r="277" spans="1:16" ht="15.75" hidden="1" customHeight="1" outlineLevel="1">
      <c r="A277" s="2418" t="s">
        <v>1988</v>
      </c>
      <c r="B277" s="2419">
        <v>5300</v>
      </c>
      <c r="C277" s="2419">
        <v>1200</v>
      </c>
      <c r="D277" s="2419">
        <v>1200</v>
      </c>
      <c r="E277" s="2419">
        <v>2500</v>
      </c>
      <c r="F277" s="2419">
        <v>1500</v>
      </c>
      <c r="G277" s="2419">
        <v>900</v>
      </c>
      <c r="H277" s="2419">
        <v>200</v>
      </c>
      <c r="I277" s="2419">
        <v>300</v>
      </c>
      <c r="J277" s="2419">
        <v>0</v>
      </c>
      <c r="K277" s="2419">
        <v>200</v>
      </c>
      <c r="L277" s="2419">
        <v>200</v>
      </c>
      <c r="M277" s="2419">
        <v>0</v>
      </c>
      <c r="N277" s="2419">
        <v>100</v>
      </c>
      <c r="O277" s="2419">
        <v>100</v>
      </c>
      <c r="P277" s="2420">
        <v>0</v>
      </c>
    </row>
    <row r="278" spans="1:16" ht="15.75" hidden="1" customHeight="1" outlineLevel="1">
      <c r="A278" s="2418" t="s">
        <v>1989</v>
      </c>
      <c r="B278" s="2419">
        <v>4200</v>
      </c>
      <c r="C278" s="2419">
        <v>800</v>
      </c>
      <c r="D278" s="2419">
        <v>900</v>
      </c>
      <c r="E278" s="2419">
        <v>2100</v>
      </c>
      <c r="F278" s="2419">
        <v>1000</v>
      </c>
      <c r="G278" s="2419">
        <v>900</v>
      </c>
      <c r="H278" s="2419">
        <v>200</v>
      </c>
      <c r="I278" s="2419">
        <v>300</v>
      </c>
      <c r="J278" s="2419">
        <v>0</v>
      </c>
      <c r="K278" s="2419">
        <v>200</v>
      </c>
      <c r="L278" s="2419">
        <v>200</v>
      </c>
      <c r="M278" s="2419">
        <v>0</v>
      </c>
      <c r="N278" s="2419">
        <v>100</v>
      </c>
      <c r="O278" s="2419">
        <v>100</v>
      </c>
      <c r="P278" s="2420">
        <v>0</v>
      </c>
    </row>
    <row r="279" spans="1:16" ht="15.75" hidden="1" customHeight="1" outlineLevel="1">
      <c r="A279" s="2418" t="s">
        <v>1990</v>
      </c>
      <c r="B279" s="2419">
        <v>4300</v>
      </c>
      <c r="C279" s="2419">
        <v>800</v>
      </c>
      <c r="D279" s="2419">
        <v>1200</v>
      </c>
      <c r="E279" s="2419">
        <v>2100</v>
      </c>
      <c r="F279" s="2419">
        <v>1000</v>
      </c>
      <c r="G279" s="2419">
        <v>900</v>
      </c>
      <c r="H279" s="2419">
        <v>200</v>
      </c>
      <c r="I279" s="2419">
        <v>200</v>
      </c>
      <c r="J279" s="2419">
        <v>0</v>
      </c>
      <c r="K279" s="2419">
        <v>100</v>
      </c>
      <c r="L279" s="2419">
        <v>100</v>
      </c>
      <c r="M279" s="2419">
        <v>0</v>
      </c>
      <c r="N279" s="2419">
        <v>100</v>
      </c>
      <c r="O279" s="2419">
        <v>100</v>
      </c>
      <c r="P279" s="2420">
        <v>0</v>
      </c>
    </row>
    <row r="280" spans="1:16" ht="15.75" hidden="1" customHeight="1" outlineLevel="1">
      <c r="A280" s="2418" t="s">
        <v>1991</v>
      </c>
      <c r="B280" s="2419">
        <v>4300</v>
      </c>
      <c r="C280" s="2419">
        <v>600</v>
      </c>
      <c r="D280" s="2419">
        <v>1000</v>
      </c>
      <c r="E280" s="2419">
        <v>2300</v>
      </c>
      <c r="F280" s="2419">
        <v>1300</v>
      </c>
      <c r="G280" s="2419">
        <v>900</v>
      </c>
      <c r="H280" s="2419">
        <v>200</v>
      </c>
      <c r="I280" s="2419">
        <v>200</v>
      </c>
      <c r="J280" s="2419">
        <v>0</v>
      </c>
      <c r="K280" s="2419">
        <v>100</v>
      </c>
      <c r="L280" s="2419">
        <v>100</v>
      </c>
      <c r="M280" s="2419">
        <v>0</v>
      </c>
      <c r="N280" s="2419">
        <v>100</v>
      </c>
      <c r="O280" s="2419">
        <v>100</v>
      </c>
      <c r="P280" s="2420">
        <v>0</v>
      </c>
    </row>
    <row r="281" spans="1:16" ht="15.75" hidden="1" customHeight="1" outlineLevel="1">
      <c r="A281" s="2418" t="s">
        <v>1992</v>
      </c>
      <c r="B281" s="2419">
        <v>4100</v>
      </c>
      <c r="C281" s="2419">
        <v>600</v>
      </c>
      <c r="D281" s="2419">
        <v>700</v>
      </c>
      <c r="E281" s="2419">
        <v>2500</v>
      </c>
      <c r="F281" s="2419">
        <v>1200</v>
      </c>
      <c r="G281" s="2419">
        <v>1000</v>
      </c>
      <c r="H281" s="2419">
        <v>300</v>
      </c>
      <c r="I281" s="2419">
        <v>200</v>
      </c>
      <c r="J281" s="2419">
        <v>0</v>
      </c>
      <c r="K281" s="2419">
        <v>100</v>
      </c>
      <c r="L281" s="2419">
        <v>100</v>
      </c>
      <c r="M281" s="2419">
        <v>0</v>
      </c>
      <c r="N281" s="2419">
        <v>100</v>
      </c>
      <c r="O281" s="2419">
        <v>100</v>
      </c>
      <c r="P281" s="2420">
        <v>0</v>
      </c>
    </row>
    <row r="282" spans="1:16" ht="15.75" hidden="1" customHeight="1" outlineLevel="1">
      <c r="A282" s="2418" t="s">
        <v>1993</v>
      </c>
      <c r="B282" s="2419">
        <v>3200</v>
      </c>
      <c r="C282" s="2419">
        <v>300</v>
      </c>
      <c r="D282" s="2419">
        <v>700</v>
      </c>
      <c r="E282" s="2419">
        <v>2000</v>
      </c>
      <c r="F282" s="2419">
        <v>1000</v>
      </c>
      <c r="G282" s="2419">
        <v>800</v>
      </c>
      <c r="H282" s="2419">
        <v>200</v>
      </c>
      <c r="I282" s="2419">
        <v>100</v>
      </c>
      <c r="J282" s="2419">
        <v>0</v>
      </c>
      <c r="K282" s="2419">
        <v>100</v>
      </c>
      <c r="L282" s="2419">
        <v>100</v>
      </c>
      <c r="M282" s="2419">
        <v>0</v>
      </c>
      <c r="N282" s="2419">
        <v>0</v>
      </c>
      <c r="O282" s="2419">
        <v>0</v>
      </c>
      <c r="P282" s="2420">
        <v>0</v>
      </c>
    </row>
    <row r="283" spans="1:16" ht="15.75" hidden="1" customHeight="1" outlineLevel="1">
      <c r="A283" s="2418" t="s">
        <v>1994</v>
      </c>
      <c r="B283" s="2419">
        <v>2900</v>
      </c>
      <c r="C283" s="2419">
        <v>400</v>
      </c>
      <c r="D283" s="2419">
        <v>500</v>
      </c>
      <c r="E283" s="2419">
        <v>1900</v>
      </c>
      <c r="F283" s="2419">
        <v>800</v>
      </c>
      <c r="G283" s="2419">
        <v>800</v>
      </c>
      <c r="H283" s="2419">
        <v>300</v>
      </c>
      <c r="I283" s="2419">
        <v>100</v>
      </c>
      <c r="J283" s="2419">
        <v>0</v>
      </c>
      <c r="K283" s="2419">
        <v>100</v>
      </c>
      <c r="L283" s="2419">
        <v>100</v>
      </c>
      <c r="M283" s="2419">
        <v>0</v>
      </c>
      <c r="N283" s="2419">
        <v>0</v>
      </c>
      <c r="O283" s="2419">
        <v>0</v>
      </c>
      <c r="P283" s="2420">
        <v>0</v>
      </c>
    </row>
    <row r="284" spans="1:16" ht="15.75" hidden="1" customHeight="1" outlineLevel="1">
      <c r="A284" s="2418" t="s">
        <v>1995</v>
      </c>
      <c r="B284" s="2419">
        <v>2800</v>
      </c>
      <c r="C284" s="2419">
        <v>300</v>
      </c>
      <c r="D284" s="2419">
        <v>700</v>
      </c>
      <c r="E284" s="2419">
        <v>1700</v>
      </c>
      <c r="F284" s="2419">
        <v>800</v>
      </c>
      <c r="G284" s="2419">
        <v>700</v>
      </c>
      <c r="H284" s="2419">
        <v>200</v>
      </c>
      <c r="I284" s="2419">
        <v>100</v>
      </c>
      <c r="J284" s="2419">
        <v>0</v>
      </c>
      <c r="K284" s="2419">
        <v>100</v>
      </c>
      <c r="L284" s="2419">
        <v>100</v>
      </c>
      <c r="M284" s="2419">
        <v>0</v>
      </c>
      <c r="N284" s="2419">
        <v>0</v>
      </c>
      <c r="O284" s="2419">
        <v>0</v>
      </c>
      <c r="P284" s="2420">
        <v>0</v>
      </c>
    </row>
    <row r="285" spans="1:16" ht="15.75" hidden="1" customHeight="1" outlineLevel="1">
      <c r="A285" s="2418" t="s">
        <v>1996</v>
      </c>
      <c r="B285" s="2419">
        <v>2500</v>
      </c>
      <c r="C285" s="2419">
        <v>300</v>
      </c>
      <c r="D285" s="2419">
        <v>400</v>
      </c>
      <c r="E285" s="2419">
        <v>1700</v>
      </c>
      <c r="F285" s="2419">
        <v>800</v>
      </c>
      <c r="G285" s="2419">
        <v>600</v>
      </c>
      <c r="H285" s="2419">
        <v>300</v>
      </c>
      <c r="I285" s="2419">
        <v>100</v>
      </c>
      <c r="J285" s="2419">
        <v>0</v>
      </c>
      <c r="K285" s="2419">
        <v>100</v>
      </c>
      <c r="L285" s="2419">
        <v>100</v>
      </c>
      <c r="M285" s="2419">
        <v>0</v>
      </c>
      <c r="N285" s="2419">
        <v>0</v>
      </c>
      <c r="O285" s="2419">
        <v>0</v>
      </c>
      <c r="P285" s="2420">
        <v>0</v>
      </c>
    </row>
    <row r="286" spans="1:16" ht="15.75" hidden="1" customHeight="1" outlineLevel="1">
      <c r="A286" s="2418" t="s">
        <v>1997</v>
      </c>
      <c r="B286" s="2419">
        <v>1800</v>
      </c>
      <c r="C286" s="2419">
        <v>100</v>
      </c>
      <c r="D286" s="2419">
        <v>400</v>
      </c>
      <c r="E286" s="2419">
        <v>1200</v>
      </c>
      <c r="F286" s="2419">
        <v>500</v>
      </c>
      <c r="G286" s="2419">
        <v>400</v>
      </c>
      <c r="H286" s="2419">
        <v>200</v>
      </c>
      <c r="I286" s="2419">
        <v>0</v>
      </c>
      <c r="J286" s="2419">
        <v>0</v>
      </c>
      <c r="K286" s="2419">
        <v>0</v>
      </c>
      <c r="L286" s="2419">
        <v>0</v>
      </c>
      <c r="M286" s="2419">
        <v>0</v>
      </c>
      <c r="N286" s="2419">
        <v>0</v>
      </c>
      <c r="O286" s="2419">
        <v>0</v>
      </c>
      <c r="P286" s="2420">
        <v>0</v>
      </c>
    </row>
    <row r="287" spans="1:16" ht="15.75" hidden="1" customHeight="1" outlineLevel="1">
      <c r="A287" s="2418" t="s">
        <v>1998</v>
      </c>
      <c r="B287" s="2419">
        <v>2200</v>
      </c>
      <c r="C287" s="2419">
        <v>100</v>
      </c>
      <c r="D287" s="2419">
        <v>400</v>
      </c>
      <c r="E287" s="2419">
        <v>1700</v>
      </c>
      <c r="F287" s="2419">
        <v>700</v>
      </c>
      <c r="G287" s="2419">
        <v>800</v>
      </c>
      <c r="H287" s="2419">
        <v>100</v>
      </c>
      <c r="I287" s="2419">
        <v>0</v>
      </c>
      <c r="J287" s="2419">
        <v>0</v>
      </c>
      <c r="K287" s="2419">
        <v>0</v>
      </c>
      <c r="L287" s="2419">
        <v>0</v>
      </c>
      <c r="M287" s="2419">
        <v>0</v>
      </c>
      <c r="N287" s="2419">
        <v>0</v>
      </c>
      <c r="O287" s="2419">
        <v>0</v>
      </c>
      <c r="P287" s="2420">
        <v>0</v>
      </c>
    </row>
    <row r="288" spans="1:16" ht="15.75" hidden="1" customHeight="1" outlineLevel="1">
      <c r="A288" s="2418" t="s">
        <v>1999</v>
      </c>
      <c r="B288" s="2419">
        <v>1900</v>
      </c>
      <c r="C288" s="2419">
        <v>0</v>
      </c>
      <c r="D288" s="2419">
        <v>400</v>
      </c>
      <c r="E288" s="2419">
        <v>1500</v>
      </c>
      <c r="F288" s="2419">
        <v>500</v>
      </c>
      <c r="G288" s="2419">
        <v>700</v>
      </c>
      <c r="H288" s="2419">
        <v>300</v>
      </c>
      <c r="I288" s="2419">
        <v>0</v>
      </c>
      <c r="J288" s="2419">
        <v>0</v>
      </c>
      <c r="K288" s="2419">
        <v>0</v>
      </c>
      <c r="L288" s="2419">
        <v>0</v>
      </c>
      <c r="M288" s="2419">
        <v>0</v>
      </c>
      <c r="N288" s="2419">
        <v>0</v>
      </c>
      <c r="O288" s="2419">
        <v>0</v>
      </c>
      <c r="P288" s="2420">
        <v>0</v>
      </c>
    </row>
    <row r="289" spans="1:16" ht="15.75" hidden="1" customHeight="1" outlineLevel="1">
      <c r="A289" s="2418" t="s">
        <v>2000</v>
      </c>
      <c r="B289" s="2419">
        <v>1900</v>
      </c>
      <c r="C289" s="2419">
        <v>0</v>
      </c>
      <c r="D289" s="2419">
        <v>300</v>
      </c>
      <c r="E289" s="2419">
        <v>1400</v>
      </c>
      <c r="F289" s="2419">
        <v>600</v>
      </c>
      <c r="G289" s="2419">
        <v>600</v>
      </c>
      <c r="H289" s="2419">
        <v>300</v>
      </c>
      <c r="I289" s="2419">
        <v>0</v>
      </c>
      <c r="J289" s="2419">
        <v>0</v>
      </c>
      <c r="K289" s="2419">
        <v>0</v>
      </c>
      <c r="L289" s="2419">
        <v>0</v>
      </c>
      <c r="M289" s="2419">
        <v>0</v>
      </c>
      <c r="N289" s="2419">
        <v>0</v>
      </c>
      <c r="O289" s="2419">
        <v>0</v>
      </c>
      <c r="P289" s="2420">
        <v>0</v>
      </c>
    </row>
    <row r="290" spans="1:16" ht="15.75" hidden="1" customHeight="1" outlineLevel="1">
      <c r="A290" s="2418" t="s">
        <v>2001</v>
      </c>
      <c r="B290" s="2419">
        <v>1700</v>
      </c>
      <c r="C290" s="2419">
        <v>100</v>
      </c>
      <c r="D290" s="2419">
        <v>400</v>
      </c>
      <c r="E290" s="2419">
        <v>1100</v>
      </c>
      <c r="F290" s="2419">
        <v>500</v>
      </c>
      <c r="G290" s="2419">
        <v>400</v>
      </c>
      <c r="H290" s="2419">
        <v>200</v>
      </c>
      <c r="I290" s="2419">
        <v>0</v>
      </c>
      <c r="J290" s="2419">
        <v>0</v>
      </c>
      <c r="K290" s="2419">
        <v>0</v>
      </c>
      <c r="L290" s="2419">
        <v>0</v>
      </c>
      <c r="M290" s="2419">
        <v>0</v>
      </c>
      <c r="N290" s="2419">
        <v>0</v>
      </c>
      <c r="O290" s="2419">
        <v>0</v>
      </c>
      <c r="P290" s="2420">
        <v>0</v>
      </c>
    </row>
    <row r="291" spans="1:16" ht="15.75" hidden="1" customHeight="1" outlineLevel="1">
      <c r="A291" s="2418" t="s">
        <v>2002</v>
      </c>
      <c r="B291" s="2419">
        <v>1900</v>
      </c>
      <c r="C291" s="2419">
        <v>200</v>
      </c>
      <c r="D291" s="2419">
        <v>400</v>
      </c>
      <c r="E291" s="2419">
        <v>1200</v>
      </c>
      <c r="F291" s="2419">
        <v>500</v>
      </c>
      <c r="G291" s="2419">
        <v>500</v>
      </c>
      <c r="H291" s="2419">
        <v>200</v>
      </c>
      <c r="I291" s="2419">
        <v>0</v>
      </c>
      <c r="J291" s="2419">
        <v>0</v>
      </c>
      <c r="K291" s="2419">
        <v>0</v>
      </c>
      <c r="L291" s="2419">
        <v>0</v>
      </c>
      <c r="M291" s="2419">
        <v>0</v>
      </c>
      <c r="N291" s="2419">
        <v>0</v>
      </c>
      <c r="O291" s="2419">
        <v>0</v>
      </c>
      <c r="P291" s="2420">
        <v>0</v>
      </c>
    </row>
    <row r="292" spans="1:16" ht="15.75" hidden="1" customHeight="1" outlineLevel="1">
      <c r="A292" s="2418" t="s">
        <v>2003</v>
      </c>
      <c r="B292" s="2419">
        <v>1800</v>
      </c>
      <c r="C292" s="2419">
        <v>200</v>
      </c>
      <c r="D292" s="2419">
        <v>400</v>
      </c>
      <c r="E292" s="2419">
        <v>1300</v>
      </c>
      <c r="F292" s="2419">
        <v>600</v>
      </c>
      <c r="G292" s="2419">
        <v>700</v>
      </c>
      <c r="H292" s="2419">
        <v>100</v>
      </c>
      <c r="I292" s="2419">
        <v>0</v>
      </c>
      <c r="J292" s="2419">
        <v>0</v>
      </c>
      <c r="K292" s="2419">
        <v>0</v>
      </c>
      <c r="L292" s="2419">
        <v>0</v>
      </c>
      <c r="M292" s="2419">
        <v>0</v>
      </c>
      <c r="N292" s="2419">
        <v>0</v>
      </c>
      <c r="O292" s="2419">
        <v>0</v>
      </c>
      <c r="P292" s="2420">
        <v>0</v>
      </c>
    </row>
    <row r="293" spans="1:16" ht="15.75" hidden="1" customHeight="1" outlineLevel="1">
      <c r="A293" s="2418" t="s">
        <v>2004</v>
      </c>
      <c r="B293" s="2419">
        <v>1800</v>
      </c>
      <c r="C293" s="2419">
        <v>100</v>
      </c>
      <c r="D293" s="2419">
        <v>600</v>
      </c>
      <c r="E293" s="2419">
        <v>1100</v>
      </c>
      <c r="F293" s="2419">
        <v>500</v>
      </c>
      <c r="G293" s="2419">
        <v>500</v>
      </c>
      <c r="H293" s="2419">
        <v>100</v>
      </c>
      <c r="I293" s="2419">
        <v>0</v>
      </c>
      <c r="J293" s="2419">
        <v>0</v>
      </c>
      <c r="K293" s="2419">
        <v>0</v>
      </c>
      <c r="L293" s="2419">
        <v>0</v>
      </c>
      <c r="M293" s="2419">
        <v>0</v>
      </c>
      <c r="N293" s="2419">
        <v>0</v>
      </c>
      <c r="O293" s="2419">
        <v>0</v>
      </c>
      <c r="P293" s="2420">
        <v>0</v>
      </c>
    </row>
    <row r="294" spans="1:16" ht="15.75" customHeight="1" collapsed="1">
      <c r="A294" s="2418" t="s">
        <v>2005</v>
      </c>
      <c r="B294" s="2419">
        <v>1500</v>
      </c>
      <c r="C294" s="2419">
        <v>0</v>
      </c>
      <c r="D294" s="2419">
        <v>0</v>
      </c>
      <c r="E294" s="2419">
        <v>1000</v>
      </c>
      <c r="F294" s="2419">
        <v>400</v>
      </c>
      <c r="G294" s="2419">
        <v>600</v>
      </c>
      <c r="H294" s="2419">
        <v>0</v>
      </c>
      <c r="I294" s="2419">
        <v>0</v>
      </c>
      <c r="J294" s="2419">
        <v>0</v>
      </c>
      <c r="K294" s="2419">
        <v>0</v>
      </c>
      <c r="L294" s="2419">
        <v>0</v>
      </c>
      <c r="M294" s="2419">
        <v>0</v>
      </c>
      <c r="N294" s="2419">
        <v>0</v>
      </c>
      <c r="O294" s="2419">
        <v>0</v>
      </c>
      <c r="P294" s="2420">
        <v>0</v>
      </c>
    </row>
    <row r="295" spans="1:16" ht="15.75" customHeight="1">
      <c r="A295" s="2418" t="s">
        <v>2006</v>
      </c>
      <c r="B295" s="2419">
        <v>1000</v>
      </c>
      <c r="C295" s="2419">
        <v>0</v>
      </c>
      <c r="D295" s="2419">
        <v>300</v>
      </c>
      <c r="E295" s="2419">
        <v>600</v>
      </c>
      <c r="F295" s="2419">
        <v>300</v>
      </c>
      <c r="G295" s="2419">
        <v>300</v>
      </c>
      <c r="H295" s="2419">
        <v>100</v>
      </c>
      <c r="I295" s="2419">
        <v>0</v>
      </c>
      <c r="J295" s="2419">
        <v>0</v>
      </c>
      <c r="K295" s="2419">
        <v>0</v>
      </c>
      <c r="L295" s="2419">
        <v>0</v>
      </c>
      <c r="M295" s="2419">
        <v>0</v>
      </c>
      <c r="N295" s="2419">
        <v>0</v>
      </c>
      <c r="O295" s="2419">
        <v>0</v>
      </c>
      <c r="P295" s="2420">
        <v>0</v>
      </c>
    </row>
    <row r="296" spans="1:16" ht="15.75" customHeight="1">
      <c r="A296" s="2423" t="s">
        <v>2423</v>
      </c>
      <c r="B296" s="2424">
        <v>-33.333333333333329</v>
      </c>
      <c r="C296" s="2434" t="s">
        <v>109</v>
      </c>
      <c r="D296" s="2434" t="s">
        <v>109</v>
      </c>
      <c r="E296" s="2424">
        <v>-40</v>
      </c>
      <c r="F296" s="2424">
        <v>-25</v>
      </c>
      <c r="G296" s="2424">
        <v>-50</v>
      </c>
      <c r="H296" s="2434" t="s">
        <v>109</v>
      </c>
      <c r="I296" s="2434" t="s">
        <v>109</v>
      </c>
      <c r="J296" s="2434" t="s">
        <v>109</v>
      </c>
      <c r="K296" s="2434" t="s">
        <v>109</v>
      </c>
      <c r="L296" s="2434" t="s">
        <v>109</v>
      </c>
      <c r="M296" s="2434" t="s">
        <v>109</v>
      </c>
      <c r="N296" s="2434" t="s">
        <v>109</v>
      </c>
      <c r="O296" s="2434" t="s">
        <v>109</v>
      </c>
      <c r="P296" s="2425" t="s">
        <v>109</v>
      </c>
    </row>
    <row r="297" spans="1:16" ht="15.75" customHeight="1">
      <c r="A297" s="2415" t="s">
        <v>191</v>
      </c>
      <c r="B297" s="2416"/>
      <c r="C297" s="2416"/>
      <c r="D297" s="2416"/>
      <c r="E297" s="2416"/>
      <c r="F297" s="2416"/>
      <c r="G297" s="2416"/>
      <c r="H297" s="2416"/>
      <c r="I297" s="2416"/>
      <c r="J297" s="2416"/>
      <c r="K297" s="2416"/>
      <c r="L297" s="2416"/>
      <c r="M297" s="2416"/>
      <c r="N297" s="2416"/>
      <c r="O297" s="2416"/>
      <c r="P297" s="2426"/>
    </row>
    <row r="298" spans="1:16" ht="15.75" hidden="1" customHeight="1" outlineLevel="1">
      <c r="A298" s="2418" t="s">
        <v>1977</v>
      </c>
      <c r="B298" s="2419">
        <v>643600</v>
      </c>
      <c r="C298" s="2419">
        <v>214800</v>
      </c>
      <c r="D298" s="2419">
        <v>147200</v>
      </c>
      <c r="E298" s="2419">
        <v>208900</v>
      </c>
      <c r="F298" s="2419">
        <v>89800</v>
      </c>
      <c r="G298" s="2419">
        <v>89300</v>
      </c>
      <c r="H298" s="2419">
        <v>29700</v>
      </c>
      <c r="I298" s="2419">
        <v>72000</v>
      </c>
      <c r="J298" s="2419">
        <v>11500</v>
      </c>
      <c r="K298" s="2419">
        <v>40100</v>
      </c>
      <c r="L298" s="2419">
        <v>51600</v>
      </c>
      <c r="M298" s="2419">
        <v>10900</v>
      </c>
      <c r="N298" s="2419">
        <v>9500</v>
      </c>
      <c r="O298" s="2419">
        <v>20400</v>
      </c>
      <c r="P298" s="2420">
        <v>800</v>
      </c>
    </row>
    <row r="299" spans="1:16" ht="15.75" hidden="1" customHeight="1" outlineLevel="1">
      <c r="A299" s="2418" t="s">
        <v>1978</v>
      </c>
      <c r="B299" s="2419">
        <v>665500</v>
      </c>
      <c r="C299" s="2419">
        <v>211700</v>
      </c>
      <c r="D299" s="2419">
        <v>161900</v>
      </c>
      <c r="E299" s="2419">
        <v>216200</v>
      </c>
      <c r="F299" s="2419">
        <v>88000</v>
      </c>
      <c r="G299" s="2419">
        <v>98100</v>
      </c>
      <c r="H299" s="2419">
        <v>30000</v>
      </c>
      <c r="I299" s="2419">
        <v>74900</v>
      </c>
      <c r="J299" s="2419">
        <v>11700</v>
      </c>
      <c r="K299" s="2419">
        <v>40900</v>
      </c>
      <c r="L299" s="2419">
        <v>52600</v>
      </c>
      <c r="M299" s="2419">
        <v>12900</v>
      </c>
      <c r="N299" s="2419">
        <v>9300</v>
      </c>
      <c r="O299" s="2419">
        <v>22200</v>
      </c>
      <c r="P299" s="2420">
        <v>800</v>
      </c>
    </row>
    <row r="300" spans="1:16" ht="15.75" hidden="1" customHeight="1" outlineLevel="1">
      <c r="A300" s="2418" t="s">
        <v>1979</v>
      </c>
      <c r="B300" s="2419">
        <v>650700</v>
      </c>
      <c r="C300" s="2419">
        <v>229300</v>
      </c>
      <c r="D300" s="2419">
        <v>131500</v>
      </c>
      <c r="E300" s="2419">
        <v>213200</v>
      </c>
      <c r="F300" s="2419">
        <v>97100</v>
      </c>
      <c r="G300" s="2419">
        <v>86600</v>
      </c>
      <c r="H300" s="2419">
        <v>29600</v>
      </c>
      <c r="I300" s="2419">
        <v>76000</v>
      </c>
      <c r="J300" s="2419">
        <v>11100</v>
      </c>
      <c r="K300" s="2419">
        <v>42500</v>
      </c>
      <c r="L300" s="2419">
        <v>53600</v>
      </c>
      <c r="M300" s="2419">
        <v>12800</v>
      </c>
      <c r="N300" s="2419">
        <v>9500</v>
      </c>
      <c r="O300" s="2419">
        <v>22300</v>
      </c>
      <c r="P300" s="2420">
        <v>700</v>
      </c>
    </row>
    <row r="301" spans="1:16" ht="15.75" hidden="1" customHeight="1" outlineLevel="1">
      <c r="A301" s="2418" t="s">
        <v>1980</v>
      </c>
      <c r="B301" s="2419">
        <v>642600</v>
      </c>
      <c r="C301" s="2419">
        <v>227900</v>
      </c>
      <c r="D301" s="2419">
        <v>129800</v>
      </c>
      <c r="E301" s="2419">
        <v>210600</v>
      </c>
      <c r="F301" s="2419">
        <v>94200</v>
      </c>
      <c r="G301" s="2419">
        <v>85600</v>
      </c>
      <c r="H301" s="2419">
        <v>30800</v>
      </c>
      <c r="I301" s="2419">
        <v>73500</v>
      </c>
      <c r="J301" s="2419">
        <v>11200</v>
      </c>
      <c r="K301" s="2419">
        <v>39500</v>
      </c>
      <c r="L301" s="2419">
        <v>50700</v>
      </c>
      <c r="M301" s="2419">
        <v>12800</v>
      </c>
      <c r="N301" s="2419">
        <v>10100</v>
      </c>
      <c r="O301" s="2419">
        <v>22900</v>
      </c>
      <c r="P301" s="2420">
        <v>700</v>
      </c>
    </row>
    <row r="302" spans="1:16" ht="15.75" hidden="1" customHeight="1" outlineLevel="1">
      <c r="A302" s="2418" t="s">
        <v>1981</v>
      </c>
      <c r="B302" s="2419">
        <v>635800</v>
      </c>
      <c r="C302" s="2419">
        <v>240400</v>
      </c>
      <c r="D302" s="2419">
        <v>123300</v>
      </c>
      <c r="E302" s="2419">
        <v>195800</v>
      </c>
      <c r="F302" s="2419">
        <v>85800</v>
      </c>
      <c r="G302" s="2419">
        <v>80400</v>
      </c>
      <c r="H302" s="2419">
        <v>29600</v>
      </c>
      <c r="I302" s="2419">
        <v>75500</v>
      </c>
      <c r="J302" s="2419">
        <v>12200</v>
      </c>
      <c r="K302" s="2419">
        <v>39600</v>
      </c>
      <c r="L302" s="2419">
        <v>51800</v>
      </c>
      <c r="M302" s="2419">
        <v>15200</v>
      </c>
      <c r="N302" s="2419">
        <v>8500</v>
      </c>
      <c r="O302" s="2419">
        <v>23700</v>
      </c>
      <c r="P302" s="2420">
        <v>700</v>
      </c>
    </row>
    <row r="303" spans="1:16" ht="15.75" hidden="1" customHeight="1" outlineLevel="1">
      <c r="A303" s="2418" t="s">
        <v>1982</v>
      </c>
      <c r="B303" s="2419">
        <v>643100</v>
      </c>
      <c r="C303" s="2419">
        <v>228900</v>
      </c>
      <c r="D303" s="2419">
        <v>129700</v>
      </c>
      <c r="E303" s="2419">
        <v>209600</v>
      </c>
      <c r="F303" s="2419">
        <v>87900</v>
      </c>
      <c r="G303" s="2419">
        <v>98000</v>
      </c>
      <c r="H303" s="2419">
        <v>23800</v>
      </c>
      <c r="I303" s="2419">
        <v>74100</v>
      </c>
      <c r="J303" s="2419">
        <v>9800</v>
      </c>
      <c r="K303" s="2419">
        <v>39800</v>
      </c>
      <c r="L303" s="2419">
        <v>49600</v>
      </c>
      <c r="M303" s="2419">
        <v>16100</v>
      </c>
      <c r="N303" s="2419">
        <v>8400</v>
      </c>
      <c r="O303" s="2419">
        <v>24500</v>
      </c>
      <c r="P303" s="2420">
        <v>700</v>
      </c>
    </row>
    <row r="304" spans="1:16" ht="15.75" hidden="1" customHeight="1" outlineLevel="1">
      <c r="A304" s="2418" t="s">
        <v>1983</v>
      </c>
      <c r="B304" s="2419">
        <v>634100</v>
      </c>
      <c r="C304" s="2419">
        <v>213300</v>
      </c>
      <c r="D304" s="2419">
        <v>153200</v>
      </c>
      <c r="E304" s="2419">
        <v>200200</v>
      </c>
      <c r="F304" s="2419">
        <v>85600</v>
      </c>
      <c r="G304" s="2419">
        <v>87000</v>
      </c>
      <c r="H304" s="2419">
        <v>27600</v>
      </c>
      <c r="I304" s="2419">
        <v>66800</v>
      </c>
      <c r="J304" s="2419">
        <v>11800</v>
      </c>
      <c r="K304" s="2419">
        <v>35600</v>
      </c>
      <c r="L304" s="2419">
        <v>47400</v>
      </c>
      <c r="M304" s="2419">
        <v>9600</v>
      </c>
      <c r="N304" s="2419">
        <v>9700</v>
      </c>
      <c r="O304" s="2419">
        <v>19300</v>
      </c>
      <c r="P304" s="2420">
        <v>700</v>
      </c>
    </row>
    <row r="305" spans="1:16" ht="15.75" hidden="1" customHeight="1" outlineLevel="1">
      <c r="A305" s="2418" t="s">
        <v>1984</v>
      </c>
      <c r="B305" s="2419">
        <v>641700</v>
      </c>
      <c r="C305" s="2419">
        <v>222400</v>
      </c>
      <c r="D305" s="2419">
        <v>136700</v>
      </c>
      <c r="E305" s="2419">
        <v>213600</v>
      </c>
      <c r="F305" s="2419">
        <v>95100</v>
      </c>
      <c r="G305" s="2419">
        <v>91200</v>
      </c>
      <c r="H305" s="2419">
        <v>27300</v>
      </c>
      <c r="I305" s="2419">
        <v>68700</v>
      </c>
      <c r="J305" s="2419">
        <v>10700</v>
      </c>
      <c r="K305" s="2419">
        <v>35500</v>
      </c>
      <c r="L305" s="2419">
        <v>46200</v>
      </c>
      <c r="M305" s="2419">
        <v>12800</v>
      </c>
      <c r="N305" s="2419">
        <v>9600</v>
      </c>
      <c r="O305" s="2419">
        <v>22400</v>
      </c>
      <c r="P305" s="2420">
        <v>400</v>
      </c>
    </row>
    <row r="306" spans="1:16" ht="15.75" hidden="1" customHeight="1" outlineLevel="1">
      <c r="A306" s="2418" t="s">
        <v>1985</v>
      </c>
      <c r="B306" s="2419">
        <v>645600</v>
      </c>
      <c r="C306" s="2419">
        <v>239500</v>
      </c>
      <c r="D306" s="2419">
        <v>137600</v>
      </c>
      <c r="E306" s="2419">
        <v>195600</v>
      </c>
      <c r="F306" s="2419">
        <v>82100</v>
      </c>
      <c r="G306" s="2419">
        <v>85300</v>
      </c>
      <c r="H306" s="2419">
        <v>28200</v>
      </c>
      <c r="I306" s="2419">
        <v>72500</v>
      </c>
      <c r="J306" s="2419">
        <v>12100</v>
      </c>
      <c r="K306" s="2419">
        <v>36300</v>
      </c>
      <c r="L306" s="2419">
        <v>48400</v>
      </c>
      <c r="M306" s="2419">
        <v>12500</v>
      </c>
      <c r="N306" s="2419">
        <v>11600</v>
      </c>
      <c r="O306" s="2419">
        <v>24100</v>
      </c>
      <c r="P306" s="2420">
        <v>400</v>
      </c>
    </row>
    <row r="307" spans="1:16" ht="15.75" hidden="1" customHeight="1" outlineLevel="1">
      <c r="A307" s="2418" t="s">
        <v>1986</v>
      </c>
      <c r="B307" s="2419">
        <v>679100</v>
      </c>
      <c r="C307" s="2419">
        <v>242700</v>
      </c>
      <c r="D307" s="2419">
        <v>153800</v>
      </c>
      <c r="E307" s="2419">
        <v>210400</v>
      </c>
      <c r="F307" s="2419">
        <v>88500</v>
      </c>
      <c r="G307" s="2419">
        <v>95200</v>
      </c>
      <c r="H307" s="2419">
        <v>26800</v>
      </c>
      <c r="I307" s="2419">
        <v>71800</v>
      </c>
      <c r="J307" s="2419">
        <v>9800</v>
      </c>
      <c r="K307" s="2419">
        <v>37300</v>
      </c>
      <c r="L307" s="2419">
        <v>47100</v>
      </c>
      <c r="M307" s="2419">
        <v>11600</v>
      </c>
      <c r="N307" s="2419">
        <v>13100</v>
      </c>
      <c r="O307" s="2419">
        <v>24700</v>
      </c>
      <c r="P307" s="2420">
        <v>400</v>
      </c>
    </row>
    <row r="308" spans="1:16" ht="15.75" hidden="1" customHeight="1" outlineLevel="1">
      <c r="A308" s="2418" t="s">
        <v>1987</v>
      </c>
      <c r="B308" s="2419">
        <v>653500</v>
      </c>
      <c r="C308" s="2419">
        <v>245200</v>
      </c>
      <c r="D308" s="2419">
        <v>136200</v>
      </c>
      <c r="E308" s="2419">
        <v>204900</v>
      </c>
      <c r="F308" s="2419">
        <v>97600</v>
      </c>
      <c r="G308" s="2419">
        <v>87500</v>
      </c>
      <c r="H308" s="2419">
        <v>19800</v>
      </c>
      <c r="I308" s="2419">
        <v>66900</v>
      </c>
      <c r="J308" s="2419">
        <v>9100</v>
      </c>
      <c r="K308" s="2419">
        <v>38700</v>
      </c>
      <c r="L308" s="2419">
        <v>47800</v>
      </c>
      <c r="M308" s="2419">
        <v>10300</v>
      </c>
      <c r="N308" s="2419">
        <v>8900</v>
      </c>
      <c r="O308" s="2419">
        <v>19200</v>
      </c>
      <c r="P308" s="2420">
        <v>300</v>
      </c>
    </row>
    <row r="309" spans="1:16" ht="15.75" hidden="1" customHeight="1" outlineLevel="1">
      <c r="A309" s="2418" t="s">
        <v>1988</v>
      </c>
      <c r="B309" s="2419">
        <v>667000</v>
      </c>
      <c r="C309" s="2419">
        <v>266400</v>
      </c>
      <c r="D309" s="2419">
        <v>136000</v>
      </c>
      <c r="E309" s="2419">
        <v>195100</v>
      </c>
      <c r="F309" s="2419">
        <v>87200</v>
      </c>
      <c r="G309" s="2419">
        <v>81600</v>
      </c>
      <c r="H309" s="2419">
        <v>26300</v>
      </c>
      <c r="I309" s="2419">
        <v>69200</v>
      </c>
      <c r="J309" s="2419">
        <v>10100</v>
      </c>
      <c r="K309" s="2419">
        <v>37000</v>
      </c>
      <c r="L309" s="2419">
        <v>47100</v>
      </c>
      <c r="M309" s="2419">
        <v>9900</v>
      </c>
      <c r="N309" s="2419">
        <v>12100</v>
      </c>
      <c r="O309" s="2419">
        <v>22000</v>
      </c>
      <c r="P309" s="2420">
        <v>400</v>
      </c>
    </row>
    <row r="310" spans="1:16" ht="15.75" hidden="1" customHeight="1" outlineLevel="1">
      <c r="A310" s="2418" t="s">
        <v>1989</v>
      </c>
      <c r="B310" s="2419">
        <v>653300</v>
      </c>
      <c r="C310" s="2419">
        <v>240900</v>
      </c>
      <c r="D310" s="2419">
        <v>145200</v>
      </c>
      <c r="E310" s="2419">
        <v>201100</v>
      </c>
      <c r="F310" s="2419">
        <v>88600</v>
      </c>
      <c r="G310" s="2419">
        <v>90100</v>
      </c>
      <c r="H310" s="2419">
        <v>22400</v>
      </c>
      <c r="I310" s="2419">
        <v>65800</v>
      </c>
      <c r="J310" s="2419">
        <v>7500</v>
      </c>
      <c r="K310" s="2419">
        <v>37700</v>
      </c>
      <c r="L310" s="2419">
        <v>45200</v>
      </c>
      <c r="M310" s="2419">
        <v>9500</v>
      </c>
      <c r="N310" s="2419">
        <v>11100</v>
      </c>
      <c r="O310" s="2419">
        <v>20600</v>
      </c>
      <c r="P310" s="2420">
        <v>300</v>
      </c>
    </row>
    <row r="311" spans="1:16" ht="15.75" hidden="1" customHeight="1" outlineLevel="1">
      <c r="A311" s="2418" t="s">
        <v>1990</v>
      </c>
      <c r="B311" s="2419">
        <v>649800</v>
      </c>
      <c r="C311" s="2419">
        <v>237600</v>
      </c>
      <c r="D311" s="2419">
        <v>138000</v>
      </c>
      <c r="E311" s="2419">
        <v>203000</v>
      </c>
      <c r="F311" s="2419">
        <v>92200</v>
      </c>
      <c r="G311" s="2419">
        <v>89700</v>
      </c>
      <c r="H311" s="2419">
        <v>21100</v>
      </c>
      <c r="I311" s="2419">
        <v>70800</v>
      </c>
      <c r="J311" s="2419">
        <v>11800</v>
      </c>
      <c r="K311" s="2419">
        <v>35400</v>
      </c>
      <c r="L311" s="2419">
        <v>47200</v>
      </c>
      <c r="M311" s="2419">
        <v>9900</v>
      </c>
      <c r="N311" s="2419">
        <v>13800</v>
      </c>
      <c r="O311" s="2419">
        <v>23700</v>
      </c>
      <c r="P311" s="2420">
        <v>300</v>
      </c>
    </row>
    <row r="312" spans="1:16" ht="15.75" hidden="1" customHeight="1" outlineLevel="1">
      <c r="A312" s="2418" t="s">
        <v>1991</v>
      </c>
      <c r="B312" s="2419">
        <v>658300</v>
      </c>
      <c r="C312" s="2419">
        <v>255800</v>
      </c>
      <c r="D312" s="2419">
        <v>140100</v>
      </c>
      <c r="E312" s="2419">
        <v>189300</v>
      </c>
      <c r="F312" s="2419">
        <v>91400</v>
      </c>
      <c r="G312" s="2419">
        <v>74900</v>
      </c>
      <c r="H312" s="2419">
        <v>23000</v>
      </c>
      <c r="I312" s="2419">
        <v>72800</v>
      </c>
      <c r="J312" s="2419">
        <v>10200</v>
      </c>
      <c r="K312" s="2419">
        <v>39100</v>
      </c>
      <c r="L312" s="2419">
        <v>49300</v>
      </c>
      <c r="M312" s="2419">
        <v>11800</v>
      </c>
      <c r="N312" s="2419">
        <v>11800</v>
      </c>
      <c r="O312" s="2419">
        <v>23600</v>
      </c>
      <c r="P312" s="2420">
        <v>400</v>
      </c>
    </row>
    <row r="313" spans="1:16" ht="15.75" hidden="1" customHeight="1" outlineLevel="1">
      <c r="A313" s="2418" t="s">
        <v>1992</v>
      </c>
      <c r="B313" s="2419">
        <v>680500</v>
      </c>
      <c r="C313" s="2419">
        <v>257700</v>
      </c>
      <c r="D313" s="2419">
        <v>157500</v>
      </c>
      <c r="E313" s="2419">
        <v>195100</v>
      </c>
      <c r="F313" s="2419">
        <v>86600</v>
      </c>
      <c r="G313" s="2419">
        <v>84500</v>
      </c>
      <c r="H313" s="2419">
        <v>24000</v>
      </c>
      <c r="I313" s="2419">
        <v>69900</v>
      </c>
      <c r="J313" s="2419">
        <v>8400</v>
      </c>
      <c r="K313" s="2419">
        <v>38400</v>
      </c>
      <c r="L313" s="2419">
        <v>46800</v>
      </c>
      <c r="M313" s="2419">
        <v>10200</v>
      </c>
      <c r="N313" s="2419">
        <v>12900</v>
      </c>
      <c r="O313" s="2419">
        <v>23100</v>
      </c>
      <c r="P313" s="2420">
        <v>300</v>
      </c>
    </row>
    <row r="314" spans="1:16" ht="15.75" hidden="1" customHeight="1" outlineLevel="1">
      <c r="A314" s="2418" t="s">
        <v>1993</v>
      </c>
      <c r="B314" s="2419">
        <v>668900</v>
      </c>
      <c r="C314" s="2419">
        <v>264500</v>
      </c>
      <c r="D314" s="2419">
        <v>136800</v>
      </c>
      <c r="E314" s="2419">
        <v>198100</v>
      </c>
      <c r="F314" s="2419">
        <v>85900</v>
      </c>
      <c r="G314" s="2419">
        <v>85600</v>
      </c>
      <c r="H314" s="2419">
        <v>26600</v>
      </c>
      <c r="I314" s="2419">
        <v>69000</v>
      </c>
      <c r="J314" s="2419">
        <v>8900</v>
      </c>
      <c r="K314" s="2419">
        <v>41400</v>
      </c>
      <c r="L314" s="2419">
        <v>50300</v>
      </c>
      <c r="M314" s="2419">
        <v>9700</v>
      </c>
      <c r="N314" s="2419">
        <v>9000</v>
      </c>
      <c r="O314" s="2419">
        <v>18700</v>
      </c>
      <c r="P314" s="2420">
        <v>300</v>
      </c>
    </row>
    <row r="315" spans="1:16" ht="15.75" hidden="1" customHeight="1" outlineLevel="1">
      <c r="A315" s="2418" t="s">
        <v>1994</v>
      </c>
      <c r="B315" s="2419">
        <v>669500</v>
      </c>
      <c r="C315" s="2419">
        <v>265200</v>
      </c>
      <c r="D315" s="2419">
        <v>146500</v>
      </c>
      <c r="E315" s="2419">
        <v>187100</v>
      </c>
      <c r="F315" s="2419">
        <v>80000</v>
      </c>
      <c r="G315" s="2419">
        <v>79900</v>
      </c>
      <c r="H315" s="2419">
        <v>27200</v>
      </c>
      <c r="I315" s="2419">
        <v>70300</v>
      </c>
      <c r="J315" s="2419">
        <v>8500</v>
      </c>
      <c r="K315" s="2419">
        <v>38300</v>
      </c>
      <c r="L315" s="2419">
        <v>46800</v>
      </c>
      <c r="M315" s="2419">
        <v>12400</v>
      </c>
      <c r="N315" s="2419">
        <v>11100</v>
      </c>
      <c r="O315" s="2419">
        <v>23500</v>
      </c>
      <c r="P315" s="2420">
        <v>400</v>
      </c>
    </row>
    <row r="316" spans="1:16" ht="15.75" hidden="1" customHeight="1" outlineLevel="1">
      <c r="A316" s="2418" t="s">
        <v>1995</v>
      </c>
      <c r="B316" s="2419">
        <v>633500</v>
      </c>
      <c r="C316" s="2419">
        <v>269600</v>
      </c>
      <c r="D316" s="2419">
        <v>129900</v>
      </c>
      <c r="E316" s="2419">
        <v>163400</v>
      </c>
      <c r="F316" s="2419">
        <v>74800</v>
      </c>
      <c r="G316" s="2419">
        <v>69800</v>
      </c>
      <c r="H316" s="2419">
        <v>18700</v>
      </c>
      <c r="I316" s="2419">
        <v>70300</v>
      </c>
      <c r="J316" s="2419">
        <v>9500</v>
      </c>
      <c r="K316" s="2419">
        <v>38700</v>
      </c>
      <c r="L316" s="2419">
        <v>48200</v>
      </c>
      <c r="M316" s="2419">
        <v>10600</v>
      </c>
      <c r="N316" s="2419">
        <v>11400</v>
      </c>
      <c r="O316" s="2419">
        <v>22000</v>
      </c>
      <c r="P316" s="2420">
        <v>300</v>
      </c>
    </row>
    <row r="317" spans="1:16" ht="15.75" hidden="1" customHeight="1" outlineLevel="1">
      <c r="A317" s="2418" t="s">
        <v>1996</v>
      </c>
      <c r="B317" s="2419">
        <v>653700</v>
      </c>
      <c r="C317" s="2419">
        <v>269100</v>
      </c>
      <c r="D317" s="2419">
        <v>125900</v>
      </c>
      <c r="E317" s="2419">
        <v>188600</v>
      </c>
      <c r="F317" s="2419">
        <v>79500</v>
      </c>
      <c r="G317" s="2419">
        <v>80700</v>
      </c>
      <c r="H317" s="2419">
        <v>28400</v>
      </c>
      <c r="I317" s="2419">
        <v>69700</v>
      </c>
      <c r="J317" s="2419">
        <v>9000</v>
      </c>
      <c r="K317" s="2419">
        <v>37900</v>
      </c>
      <c r="L317" s="2419">
        <v>46900</v>
      </c>
      <c r="M317" s="2419">
        <v>11000</v>
      </c>
      <c r="N317" s="2419">
        <v>11800</v>
      </c>
      <c r="O317" s="2419">
        <v>22800</v>
      </c>
      <c r="P317" s="2420">
        <v>0</v>
      </c>
    </row>
    <row r="318" spans="1:16" ht="15.75" hidden="1" customHeight="1" outlineLevel="1">
      <c r="A318" s="2418" t="s">
        <v>1997</v>
      </c>
      <c r="B318" s="2419">
        <v>651200</v>
      </c>
      <c r="C318" s="2419">
        <v>266200</v>
      </c>
      <c r="D318" s="2419">
        <v>138400</v>
      </c>
      <c r="E318" s="2419">
        <v>175900</v>
      </c>
      <c r="F318" s="2419">
        <v>78200</v>
      </c>
      <c r="G318" s="2419">
        <v>67400</v>
      </c>
      <c r="H318" s="2419">
        <v>30300</v>
      </c>
      <c r="I318" s="2419">
        <v>70300</v>
      </c>
      <c r="J318" s="2419">
        <v>9700</v>
      </c>
      <c r="K318" s="2419">
        <v>36800</v>
      </c>
      <c r="L318" s="2419">
        <v>46500</v>
      </c>
      <c r="M318" s="2419">
        <v>11900</v>
      </c>
      <c r="N318" s="2419">
        <v>11900</v>
      </c>
      <c r="O318" s="2419">
        <v>23800</v>
      </c>
      <c r="P318" s="2420">
        <v>0</v>
      </c>
    </row>
    <row r="319" spans="1:16" ht="15.75" hidden="1" customHeight="1" outlineLevel="1">
      <c r="A319" s="2418" t="s">
        <v>1998</v>
      </c>
      <c r="B319" s="2419">
        <v>660800</v>
      </c>
      <c r="C319" s="2419">
        <v>262000</v>
      </c>
      <c r="D319" s="2419">
        <v>135900</v>
      </c>
      <c r="E319" s="2419">
        <v>194500</v>
      </c>
      <c r="F319" s="2419">
        <v>80200</v>
      </c>
      <c r="G319" s="2419">
        <v>82400</v>
      </c>
      <c r="H319" s="2419">
        <v>31800</v>
      </c>
      <c r="I319" s="2419">
        <v>67900</v>
      </c>
      <c r="J319" s="2419">
        <v>9000</v>
      </c>
      <c r="K319" s="2419">
        <v>36800</v>
      </c>
      <c r="L319" s="2419">
        <v>45800</v>
      </c>
      <c r="M319" s="2419">
        <v>10800</v>
      </c>
      <c r="N319" s="2419">
        <v>11200</v>
      </c>
      <c r="O319" s="2419">
        <v>22000</v>
      </c>
      <c r="P319" s="2420">
        <v>0</v>
      </c>
    </row>
    <row r="320" spans="1:16" ht="15.75" hidden="1" customHeight="1" outlineLevel="1">
      <c r="A320" s="2418" t="s">
        <v>1999</v>
      </c>
      <c r="B320" s="2419">
        <v>587700</v>
      </c>
      <c r="C320" s="2419">
        <v>228300</v>
      </c>
      <c r="D320" s="2419">
        <v>130600</v>
      </c>
      <c r="E320" s="2419">
        <v>162100</v>
      </c>
      <c r="F320" s="2419">
        <v>81400</v>
      </c>
      <c r="G320" s="2419">
        <v>59000</v>
      </c>
      <c r="H320" s="2419">
        <v>21800</v>
      </c>
      <c r="I320" s="2419">
        <v>66300</v>
      </c>
      <c r="J320" s="2419">
        <v>8500</v>
      </c>
      <c r="K320" s="2419">
        <v>35800</v>
      </c>
      <c r="L320" s="2419">
        <v>44300</v>
      </c>
      <c r="M320" s="2419">
        <v>11800</v>
      </c>
      <c r="N320" s="2419">
        <v>10200</v>
      </c>
      <c r="O320" s="2419">
        <v>22000</v>
      </c>
      <c r="P320" s="2420">
        <v>0</v>
      </c>
    </row>
    <row r="321" spans="1:16" ht="15.75" hidden="1" customHeight="1" outlineLevel="1">
      <c r="A321" s="2418" t="s">
        <v>2000</v>
      </c>
      <c r="B321" s="2419">
        <v>609300</v>
      </c>
      <c r="C321" s="2419">
        <v>231400</v>
      </c>
      <c r="D321" s="2419">
        <v>135300</v>
      </c>
      <c r="E321" s="2419">
        <v>178100</v>
      </c>
      <c r="F321" s="2419">
        <v>70700</v>
      </c>
      <c r="G321" s="2419">
        <v>73500</v>
      </c>
      <c r="H321" s="2419">
        <v>33900</v>
      </c>
      <c r="I321" s="2419">
        <v>64200</v>
      </c>
      <c r="J321" s="2419">
        <v>7400</v>
      </c>
      <c r="K321" s="2419">
        <v>34700</v>
      </c>
      <c r="L321" s="2419">
        <v>42100</v>
      </c>
      <c r="M321" s="2419">
        <v>11100</v>
      </c>
      <c r="N321" s="2419">
        <v>11000</v>
      </c>
      <c r="O321" s="2419">
        <v>22100</v>
      </c>
      <c r="P321" s="2420">
        <v>0</v>
      </c>
    </row>
    <row r="322" spans="1:16" ht="15.75" hidden="1" customHeight="1" outlineLevel="1">
      <c r="A322" s="2418" t="s">
        <v>2001</v>
      </c>
      <c r="B322" s="2419">
        <v>503900</v>
      </c>
      <c r="C322" s="2419">
        <v>193800</v>
      </c>
      <c r="D322" s="2419">
        <v>111500</v>
      </c>
      <c r="E322" s="2419">
        <v>138900</v>
      </c>
      <c r="F322" s="2419">
        <v>58800</v>
      </c>
      <c r="G322" s="2419">
        <v>63400</v>
      </c>
      <c r="H322" s="2419">
        <v>16600</v>
      </c>
      <c r="I322" s="2419">
        <v>59600</v>
      </c>
      <c r="J322" s="2419">
        <v>7200</v>
      </c>
      <c r="K322" s="2419">
        <v>31300</v>
      </c>
      <c r="L322" s="2419">
        <v>38500</v>
      </c>
      <c r="M322" s="2419">
        <v>10300</v>
      </c>
      <c r="N322" s="2419">
        <v>10900</v>
      </c>
      <c r="O322" s="2419">
        <v>21200</v>
      </c>
      <c r="P322" s="2420">
        <v>200</v>
      </c>
    </row>
    <row r="323" spans="1:16" ht="15.75" hidden="1" customHeight="1" outlineLevel="1">
      <c r="A323" s="2418" t="s">
        <v>2002</v>
      </c>
      <c r="B323" s="2419">
        <v>498700</v>
      </c>
      <c r="C323" s="2419">
        <v>189800</v>
      </c>
      <c r="D323" s="2419">
        <v>113600</v>
      </c>
      <c r="E323" s="2419">
        <v>143300</v>
      </c>
      <c r="F323" s="2419">
        <v>63000</v>
      </c>
      <c r="G323" s="2419">
        <v>62100</v>
      </c>
      <c r="H323" s="2419">
        <v>18300</v>
      </c>
      <c r="I323" s="2419">
        <v>51800</v>
      </c>
      <c r="J323" s="2419">
        <v>7100</v>
      </c>
      <c r="K323" s="2419">
        <v>28600</v>
      </c>
      <c r="L323" s="2419">
        <v>35700</v>
      </c>
      <c r="M323" s="2419">
        <v>7800</v>
      </c>
      <c r="N323" s="2419">
        <v>8400</v>
      </c>
      <c r="O323" s="2419">
        <v>16200</v>
      </c>
      <c r="P323" s="2420">
        <v>200</v>
      </c>
    </row>
    <row r="324" spans="1:16" ht="15.75" hidden="1" customHeight="1" outlineLevel="1">
      <c r="A324" s="2418" t="s">
        <v>2003</v>
      </c>
      <c r="B324" s="2419">
        <v>458200</v>
      </c>
      <c r="C324" s="2419">
        <v>186700</v>
      </c>
      <c r="D324" s="2419">
        <v>104500</v>
      </c>
      <c r="E324" s="2419">
        <v>116400</v>
      </c>
      <c r="F324" s="2419">
        <v>57200</v>
      </c>
      <c r="G324" s="2419">
        <v>47600</v>
      </c>
      <c r="H324" s="2419">
        <v>11600</v>
      </c>
      <c r="I324" s="2419">
        <v>50400</v>
      </c>
      <c r="J324" s="2419">
        <v>6600</v>
      </c>
      <c r="K324" s="2419">
        <v>26300</v>
      </c>
      <c r="L324" s="2419">
        <v>32900</v>
      </c>
      <c r="M324" s="2419">
        <v>9800</v>
      </c>
      <c r="N324" s="2419">
        <v>7700</v>
      </c>
      <c r="O324" s="2419">
        <v>17500</v>
      </c>
      <c r="P324" s="2420">
        <v>100</v>
      </c>
    </row>
    <row r="325" spans="1:16" ht="15.75" hidden="1" customHeight="1" outlineLevel="1">
      <c r="A325" s="2418" t="s">
        <v>2004</v>
      </c>
      <c r="B325" s="2419">
        <v>457200</v>
      </c>
      <c r="C325" s="2419">
        <v>176800</v>
      </c>
      <c r="D325" s="2419">
        <v>106600</v>
      </c>
      <c r="E325" s="2419">
        <v>120800</v>
      </c>
      <c r="F325" s="2419">
        <v>52800</v>
      </c>
      <c r="G325" s="2419">
        <v>52600</v>
      </c>
      <c r="H325" s="2419">
        <v>15400</v>
      </c>
      <c r="I325" s="2419">
        <v>52900</v>
      </c>
      <c r="J325" s="2419">
        <v>7400</v>
      </c>
      <c r="K325" s="2419">
        <v>28000</v>
      </c>
      <c r="L325" s="2419">
        <v>35400</v>
      </c>
      <c r="M325" s="2419">
        <v>9000</v>
      </c>
      <c r="N325" s="2419">
        <v>8400</v>
      </c>
      <c r="O325" s="2419">
        <v>17400</v>
      </c>
      <c r="P325" s="2420">
        <v>200</v>
      </c>
    </row>
    <row r="326" spans="1:16" ht="15.75" customHeight="1" collapsed="1">
      <c r="A326" s="2418" t="s">
        <v>2005</v>
      </c>
      <c r="B326" s="2419">
        <v>451400</v>
      </c>
      <c r="C326" s="2419">
        <v>189900</v>
      </c>
      <c r="D326" s="2419">
        <v>96300</v>
      </c>
      <c r="E326" s="2419">
        <v>114600</v>
      </c>
      <c r="F326" s="2419">
        <v>50800</v>
      </c>
      <c r="G326" s="2419">
        <v>48700</v>
      </c>
      <c r="H326" s="2419">
        <v>15100</v>
      </c>
      <c r="I326" s="2419">
        <v>50500</v>
      </c>
      <c r="J326" s="2419">
        <v>6800</v>
      </c>
      <c r="K326" s="2419">
        <v>27800</v>
      </c>
      <c r="L326" s="2419">
        <v>34600</v>
      </c>
      <c r="M326" s="2419">
        <v>7000</v>
      </c>
      <c r="N326" s="2419">
        <v>8900</v>
      </c>
      <c r="O326" s="2419">
        <v>15900</v>
      </c>
      <c r="P326" s="2420">
        <v>200</v>
      </c>
    </row>
    <row r="327" spans="1:16" ht="15.75" customHeight="1">
      <c r="A327" s="2418" t="s">
        <v>2006</v>
      </c>
      <c r="B327" s="2419">
        <v>462300</v>
      </c>
      <c r="C327" s="2419">
        <v>186000</v>
      </c>
      <c r="D327" s="2419">
        <v>90200</v>
      </c>
      <c r="E327" s="2419">
        <v>134900</v>
      </c>
      <c r="F327" s="2419">
        <v>56900</v>
      </c>
      <c r="G327" s="2419">
        <v>59500</v>
      </c>
      <c r="H327" s="2419">
        <v>18400</v>
      </c>
      <c r="I327" s="2419">
        <v>51000</v>
      </c>
      <c r="J327" s="2419">
        <v>6700</v>
      </c>
      <c r="K327" s="2419">
        <v>28000</v>
      </c>
      <c r="L327" s="2419">
        <v>34700</v>
      </c>
      <c r="M327" s="2419">
        <v>8800</v>
      </c>
      <c r="N327" s="2419">
        <v>7500</v>
      </c>
      <c r="O327" s="2419">
        <v>16300</v>
      </c>
      <c r="P327" s="2420">
        <v>200</v>
      </c>
    </row>
    <row r="328" spans="1:16" ht="15.75" customHeight="1">
      <c r="A328" s="2423" t="s">
        <v>2423</v>
      </c>
      <c r="B328" s="2424">
        <v>2.4147097917589724</v>
      </c>
      <c r="C328" s="2424">
        <v>-2.0537124802527646</v>
      </c>
      <c r="D328" s="2424">
        <v>-6.3343717549325023</v>
      </c>
      <c r="E328" s="2424">
        <v>17.713787085514834</v>
      </c>
      <c r="F328" s="2424">
        <v>12.007874015748031</v>
      </c>
      <c r="G328" s="2424">
        <v>22.176591375770023</v>
      </c>
      <c r="H328" s="2424">
        <v>21.85430463576159</v>
      </c>
      <c r="I328" s="2424">
        <v>0.99009900990099009</v>
      </c>
      <c r="J328" s="2424">
        <v>-1.4705882352941175</v>
      </c>
      <c r="K328" s="2424">
        <v>0.71942446043165476</v>
      </c>
      <c r="L328" s="2424">
        <v>0.28901734104046239</v>
      </c>
      <c r="M328" s="2424">
        <v>25.714285714285712</v>
      </c>
      <c r="N328" s="2424">
        <v>-15.730337078651685</v>
      </c>
      <c r="O328" s="2424">
        <v>2.5157232704402519</v>
      </c>
      <c r="P328" s="2425" t="s">
        <v>109</v>
      </c>
    </row>
    <row r="329" spans="1:16" ht="15.75" customHeight="1">
      <c r="A329" s="2415" t="s">
        <v>192</v>
      </c>
      <c r="B329" s="2416"/>
      <c r="C329" s="2416"/>
      <c r="D329" s="2416"/>
      <c r="E329" s="2416"/>
      <c r="F329" s="2416"/>
      <c r="G329" s="2416"/>
      <c r="H329" s="2416"/>
      <c r="I329" s="2416"/>
      <c r="J329" s="2416"/>
      <c r="K329" s="2416"/>
      <c r="L329" s="2416"/>
      <c r="M329" s="2416"/>
      <c r="N329" s="2416"/>
      <c r="O329" s="2416"/>
      <c r="P329" s="2426"/>
    </row>
    <row r="330" spans="1:16" ht="15.75" hidden="1" customHeight="1" outlineLevel="1">
      <c r="A330" s="2418" t="s">
        <v>1977</v>
      </c>
      <c r="B330" s="2419">
        <v>1061200</v>
      </c>
      <c r="C330" s="2419">
        <v>395700</v>
      </c>
      <c r="D330" s="2419">
        <v>236500</v>
      </c>
      <c r="E330" s="2419">
        <v>309300</v>
      </c>
      <c r="F330" s="2419">
        <v>150600</v>
      </c>
      <c r="G330" s="2419">
        <v>125200</v>
      </c>
      <c r="H330" s="2419">
        <v>33500</v>
      </c>
      <c r="I330" s="2419">
        <v>118500</v>
      </c>
      <c r="J330" s="2419">
        <v>16200</v>
      </c>
      <c r="K330" s="2419">
        <v>72300</v>
      </c>
      <c r="L330" s="2419">
        <v>88500</v>
      </c>
      <c r="M330" s="2419">
        <v>12800</v>
      </c>
      <c r="N330" s="2419">
        <v>17200</v>
      </c>
      <c r="O330" s="2419">
        <v>30000</v>
      </c>
      <c r="P330" s="2420">
        <v>1200</v>
      </c>
    </row>
    <row r="331" spans="1:16" ht="15.75" hidden="1" customHeight="1" outlineLevel="1">
      <c r="A331" s="2418" t="s">
        <v>1978</v>
      </c>
      <c r="B331" s="2419">
        <v>1113000</v>
      </c>
      <c r="C331" s="2419">
        <v>385300</v>
      </c>
      <c r="D331" s="2419">
        <v>263700</v>
      </c>
      <c r="E331" s="2419">
        <v>330400</v>
      </c>
      <c r="F331" s="2419">
        <v>150900</v>
      </c>
      <c r="G331" s="2419">
        <v>140100</v>
      </c>
      <c r="H331" s="2419">
        <v>39400</v>
      </c>
      <c r="I331" s="2419">
        <v>132900</v>
      </c>
      <c r="J331" s="2419">
        <v>19400</v>
      </c>
      <c r="K331" s="2419">
        <v>78500</v>
      </c>
      <c r="L331" s="2419">
        <v>97900</v>
      </c>
      <c r="M331" s="2419">
        <v>20200</v>
      </c>
      <c r="N331" s="2419">
        <v>14800</v>
      </c>
      <c r="O331" s="2419">
        <v>35000</v>
      </c>
      <c r="P331" s="2420">
        <v>700</v>
      </c>
    </row>
    <row r="332" spans="1:16" ht="15.75" hidden="1" customHeight="1" outlineLevel="1">
      <c r="A332" s="2418" t="s">
        <v>1979</v>
      </c>
      <c r="B332" s="2419">
        <v>1196700</v>
      </c>
      <c r="C332" s="2419">
        <v>475000</v>
      </c>
      <c r="D332" s="2419">
        <v>244900</v>
      </c>
      <c r="E332" s="2419">
        <v>337200</v>
      </c>
      <c r="F332" s="2419">
        <v>147400</v>
      </c>
      <c r="G332" s="2419">
        <v>146100</v>
      </c>
      <c r="H332" s="2419">
        <v>43700</v>
      </c>
      <c r="I332" s="2419">
        <v>139000</v>
      </c>
      <c r="J332" s="2419">
        <v>17300</v>
      </c>
      <c r="K332" s="2419">
        <v>87900</v>
      </c>
      <c r="L332" s="2419">
        <v>105200</v>
      </c>
      <c r="M332" s="2419">
        <v>19400</v>
      </c>
      <c r="N332" s="2419">
        <v>14400</v>
      </c>
      <c r="O332" s="2419">
        <v>33800</v>
      </c>
      <c r="P332" s="2420">
        <v>700</v>
      </c>
    </row>
    <row r="333" spans="1:16" ht="15.75" hidden="1" customHeight="1" outlineLevel="1">
      <c r="A333" s="2418" t="s">
        <v>1980</v>
      </c>
      <c r="B333" s="2419">
        <v>1235100</v>
      </c>
      <c r="C333" s="2419">
        <v>519200</v>
      </c>
      <c r="D333" s="2419">
        <v>210500</v>
      </c>
      <c r="E333" s="2419">
        <v>359200</v>
      </c>
      <c r="F333" s="2419">
        <v>161600</v>
      </c>
      <c r="G333" s="2419">
        <v>142000</v>
      </c>
      <c r="H333" s="2419">
        <v>55500</v>
      </c>
      <c r="I333" s="2419">
        <v>145700</v>
      </c>
      <c r="J333" s="2419">
        <v>20700</v>
      </c>
      <c r="K333" s="2419">
        <v>78200</v>
      </c>
      <c r="L333" s="2419">
        <v>98900</v>
      </c>
      <c r="M333" s="2419">
        <v>28100</v>
      </c>
      <c r="N333" s="2419">
        <v>18600</v>
      </c>
      <c r="O333" s="2419">
        <v>46700</v>
      </c>
      <c r="P333" s="2420">
        <v>600</v>
      </c>
    </row>
    <row r="334" spans="1:16" ht="15.75" hidden="1" customHeight="1" outlineLevel="1">
      <c r="A334" s="2418" t="s">
        <v>1981</v>
      </c>
      <c r="B334" s="2419">
        <v>1226200</v>
      </c>
      <c r="C334" s="2419">
        <v>538800</v>
      </c>
      <c r="D334" s="2419">
        <v>207300</v>
      </c>
      <c r="E334" s="2419">
        <v>326400</v>
      </c>
      <c r="F334" s="2419">
        <v>135200</v>
      </c>
      <c r="G334" s="2419">
        <v>146100</v>
      </c>
      <c r="H334" s="2419">
        <v>45100</v>
      </c>
      <c r="I334" s="2419">
        <v>152800</v>
      </c>
      <c r="J334" s="2419">
        <v>20900</v>
      </c>
      <c r="K334" s="2419">
        <v>84400</v>
      </c>
      <c r="L334" s="2419">
        <v>105300</v>
      </c>
      <c r="M334" s="2419">
        <v>29800</v>
      </c>
      <c r="N334" s="2419">
        <v>17700</v>
      </c>
      <c r="O334" s="2419">
        <v>47500</v>
      </c>
      <c r="P334" s="2420">
        <v>900</v>
      </c>
    </row>
    <row r="335" spans="1:16" ht="15.75" hidden="1" customHeight="1" outlineLevel="1">
      <c r="A335" s="2418" t="s">
        <v>1982</v>
      </c>
      <c r="B335" s="2419">
        <v>1228900</v>
      </c>
      <c r="C335" s="2419">
        <v>530400</v>
      </c>
      <c r="D335" s="2419">
        <v>213200</v>
      </c>
      <c r="E335" s="2419">
        <v>332500</v>
      </c>
      <c r="F335" s="2419">
        <v>147900</v>
      </c>
      <c r="G335" s="2419">
        <v>139700</v>
      </c>
      <c r="H335" s="2419">
        <v>45000</v>
      </c>
      <c r="I335" s="2419">
        <v>151700</v>
      </c>
      <c r="J335" s="2419">
        <v>22700</v>
      </c>
      <c r="K335" s="2419">
        <v>77800</v>
      </c>
      <c r="L335" s="2419">
        <v>100500</v>
      </c>
      <c r="M335" s="2419">
        <v>31300</v>
      </c>
      <c r="N335" s="2419">
        <v>19900</v>
      </c>
      <c r="O335" s="2419">
        <v>51200</v>
      </c>
      <c r="P335" s="2420">
        <v>1000</v>
      </c>
    </row>
    <row r="336" spans="1:16" ht="15.75" hidden="1" customHeight="1" outlineLevel="1">
      <c r="A336" s="2418" t="s">
        <v>1983</v>
      </c>
      <c r="B336" s="2419">
        <v>1201200</v>
      </c>
      <c r="C336" s="2419">
        <v>511900</v>
      </c>
      <c r="D336" s="2419">
        <v>233100</v>
      </c>
      <c r="E336" s="2419">
        <v>309900</v>
      </c>
      <c r="F336" s="2419">
        <v>138300</v>
      </c>
      <c r="G336" s="2419">
        <v>134100</v>
      </c>
      <c r="H336" s="2419">
        <v>37400</v>
      </c>
      <c r="I336" s="2419">
        <v>145400</v>
      </c>
      <c r="J336" s="2419">
        <v>22300</v>
      </c>
      <c r="K336" s="2419">
        <v>81500</v>
      </c>
      <c r="L336" s="2419">
        <v>103800</v>
      </c>
      <c r="M336" s="2419">
        <v>22800</v>
      </c>
      <c r="N336" s="2419">
        <v>18900</v>
      </c>
      <c r="O336" s="2419">
        <v>41700</v>
      </c>
      <c r="P336" s="2420">
        <v>900</v>
      </c>
    </row>
    <row r="337" spans="1:16" ht="15.75" hidden="1" customHeight="1" outlineLevel="1">
      <c r="A337" s="2418" t="s">
        <v>1984</v>
      </c>
      <c r="B337" s="2419">
        <v>1260700</v>
      </c>
      <c r="C337" s="2419">
        <v>529700</v>
      </c>
      <c r="D337" s="2419">
        <v>264800</v>
      </c>
      <c r="E337" s="2419">
        <v>321300</v>
      </c>
      <c r="F337" s="2419">
        <v>138800</v>
      </c>
      <c r="G337" s="2419">
        <v>138900</v>
      </c>
      <c r="H337" s="2419">
        <v>43600</v>
      </c>
      <c r="I337" s="2419">
        <v>143900</v>
      </c>
      <c r="J337" s="2419">
        <v>20000</v>
      </c>
      <c r="K337" s="2419">
        <v>79400</v>
      </c>
      <c r="L337" s="2419">
        <v>99400</v>
      </c>
      <c r="M337" s="2419">
        <v>24600</v>
      </c>
      <c r="N337" s="2419">
        <v>20000</v>
      </c>
      <c r="O337" s="2419">
        <v>44600</v>
      </c>
      <c r="P337" s="2420">
        <v>900</v>
      </c>
    </row>
    <row r="338" spans="1:16" ht="15.75" hidden="1" customHeight="1" outlineLevel="1">
      <c r="A338" s="2418" t="s">
        <v>1985</v>
      </c>
      <c r="B338" s="2419">
        <v>1257800</v>
      </c>
      <c r="C338" s="2419">
        <v>543000</v>
      </c>
      <c r="D338" s="2419">
        <v>251200</v>
      </c>
      <c r="E338" s="2419">
        <v>311800</v>
      </c>
      <c r="F338" s="2419">
        <v>137300</v>
      </c>
      <c r="G338" s="2419">
        <v>134500</v>
      </c>
      <c r="H338" s="2419">
        <v>40100</v>
      </c>
      <c r="I338" s="2419">
        <v>151000</v>
      </c>
      <c r="J338" s="2419">
        <v>20700</v>
      </c>
      <c r="K338" s="2419">
        <v>87800</v>
      </c>
      <c r="L338" s="2419">
        <v>108500</v>
      </c>
      <c r="M338" s="2419">
        <v>26000</v>
      </c>
      <c r="N338" s="2419">
        <v>16500</v>
      </c>
      <c r="O338" s="2419">
        <v>42500</v>
      </c>
      <c r="P338" s="2420">
        <v>800</v>
      </c>
    </row>
    <row r="339" spans="1:16" ht="15.75" hidden="1" customHeight="1" outlineLevel="1">
      <c r="A339" s="2418" t="s">
        <v>1986</v>
      </c>
      <c r="B339" s="2419">
        <v>1247400</v>
      </c>
      <c r="C339" s="2419">
        <v>548000</v>
      </c>
      <c r="D339" s="2419">
        <v>243300</v>
      </c>
      <c r="E339" s="2419">
        <v>303100</v>
      </c>
      <c r="F339" s="2419">
        <v>130100</v>
      </c>
      <c r="G339" s="2419">
        <v>130600</v>
      </c>
      <c r="H339" s="2419">
        <v>42400</v>
      </c>
      <c r="I339" s="2419">
        <v>152100</v>
      </c>
      <c r="J339" s="2419">
        <v>22000</v>
      </c>
      <c r="K339" s="2419">
        <v>85800</v>
      </c>
      <c r="L339" s="2419">
        <v>107800</v>
      </c>
      <c r="M339" s="2419">
        <v>28900</v>
      </c>
      <c r="N339" s="2419">
        <v>15400</v>
      </c>
      <c r="O339" s="2419">
        <v>44300</v>
      </c>
      <c r="P339" s="2420">
        <v>900</v>
      </c>
    </row>
    <row r="340" spans="1:16" ht="15.75" hidden="1" customHeight="1" outlineLevel="1">
      <c r="A340" s="2418" t="s">
        <v>1987</v>
      </c>
      <c r="B340" s="2419">
        <v>1243400</v>
      </c>
      <c r="C340" s="2419">
        <v>554600</v>
      </c>
      <c r="D340" s="2419">
        <v>248200</v>
      </c>
      <c r="E340" s="2419">
        <v>305100</v>
      </c>
      <c r="F340" s="2419">
        <v>136500</v>
      </c>
      <c r="G340" s="2419">
        <v>127400</v>
      </c>
      <c r="H340" s="2419">
        <v>41300</v>
      </c>
      <c r="I340" s="2419">
        <v>134600</v>
      </c>
      <c r="J340" s="2419">
        <v>20600</v>
      </c>
      <c r="K340" s="2419">
        <v>78900</v>
      </c>
      <c r="L340" s="2419">
        <v>99500</v>
      </c>
      <c r="M340" s="2419">
        <v>16700</v>
      </c>
      <c r="N340" s="2419">
        <v>18400</v>
      </c>
      <c r="O340" s="2419">
        <v>35100</v>
      </c>
      <c r="P340" s="2420">
        <v>800</v>
      </c>
    </row>
    <row r="341" spans="1:16" ht="15.75" hidden="1" customHeight="1" outlineLevel="1">
      <c r="A341" s="2418" t="s">
        <v>1988</v>
      </c>
      <c r="B341" s="2419">
        <v>1183800</v>
      </c>
      <c r="C341" s="2419">
        <v>507500</v>
      </c>
      <c r="D341" s="2419">
        <v>223500</v>
      </c>
      <c r="E341" s="2419">
        <v>318000</v>
      </c>
      <c r="F341" s="2419">
        <v>133200</v>
      </c>
      <c r="G341" s="2419">
        <v>135800</v>
      </c>
      <c r="H341" s="2419">
        <v>49100</v>
      </c>
      <c r="I341" s="2419">
        <v>134300</v>
      </c>
      <c r="J341" s="2419">
        <v>22400</v>
      </c>
      <c r="K341" s="2419">
        <v>73300</v>
      </c>
      <c r="L341" s="2419">
        <v>95700</v>
      </c>
      <c r="M341" s="2419">
        <v>17900</v>
      </c>
      <c r="N341" s="2419">
        <v>20700</v>
      </c>
      <c r="O341" s="2419">
        <v>38600</v>
      </c>
      <c r="P341" s="2420">
        <v>500</v>
      </c>
    </row>
    <row r="342" spans="1:16" ht="15.75" hidden="1" customHeight="1" outlineLevel="1">
      <c r="A342" s="2418" t="s">
        <v>1989</v>
      </c>
      <c r="B342" s="2419">
        <v>1186100</v>
      </c>
      <c r="C342" s="2419">
        <v>564500</v>
      </c>
      <c r="D342" s="2419">
        <v>188100</v>
      </c>
      <c r="E342" s="2419">
        <v>292600</v>
      </c>
      <c r="F342" s="2419">
        <v>117500</v>
      </c>
      <c r="G342" s="2419">
        <v>127200</v>
      </c>
      <c r="H342" s="2419">
        <v>47900</v>
      </c>
      <c r="I342" s="2419">
        <v>140200</v>
      </c>
      <c r="J342" s="2419">
        <v>24000</v>
      </c>
      <c r="K342" s="2419">
        <v>78300</v>
      </c>
      <c r="L342" s="2419">
        <v>102300</v>
      </c>
      <c r="M342" s="2419">
        <v>19800</v>
      </c>
      <c r="N342" s="2419">
        <v>18100</v>
      </c>
      <c r="O342" s="2419">
        <v>37900</v>
      </c>
      <c r="P342" s="2420">
        <v>700</v>
      </c>
    </row>
    <row r="343" spans="1:16" ht="15.75" hidden="1" customHeight="1" outlineLevel="1">
      <c r="A343" s="2418" t="s">
        <v>1990</v>
      </c>
      <c r="B343" s="2419">
        <v>1177600</v>
      </c>
      <c r="C343" s="2419">
        <v>531600</v>
      </c>
      <c r="D343" s="2419">
        <v>209000</v>
      </c>
      <c r="E343" s="2419">
        <v>293300</v>
      </c>
      <c r="F343" s="2419">
        <v>135000</v>
      </c>
      <c r="G343" s="2419">
        <v>120200</v>
      </c>
      <c r="H343" s="2419">
        <v>38200</v>
      </c>
      <c r="I343" s="2419">
        <v>142900</v>
      </c>
      <c r="J343" s="2419">
        <v>21500</v>
      </c>
      <c r="K343" s="2419">
        <v>82100</v>
      </c>
      <c r="L343" s="2419">
        <v>103600</v>
      </c>
      <c r="M343" s="2419">
        <v>20000</v>
      </c>
      <c r="N343" s="2419">
        <v>19300</v>
      </c>
      <c r="O343" s="2419">
        <v>39300</v>
      </c>
      <c r="P343" s="2420">
        <v>700</v>
      </c>
    </row>
    <row r="344" spans="1:16" ht="15.75" hidden="1" customHeight="1" outlineLevel="1">
      <c r="A344" s="2418" t="s">
        <v>1991</v>
      </c>
      <c r="B344" s="2419">
        <v>1164200</v>
      </c>
      <c r="C344" s="2419">
        <v>529300</v>
      </c>
      <c r="D344" s="2419">
        <v>221100</v>
      </c>
      <c r="E344" s="2419">
        <v>271900</v>
      </c>
      <c r="F344" s="2419">
        <v>116400</v>
      </c>
      <c r="G344" s="2419">
        <v>118000</v>
      </c>
      <c r="H344" s="2419">
        <v>37500</v>
      </c>
      <c r="I344" s="2419">
        <v>141200</v>
      </c>
      <c r="J344" s="2419">
        <v>21200</v>
      </c>
      <c r="K344" s="2419">
        <v>81800</v>
      </c>
      <c r="L344" s="2419">
        <v>103000</v>
      </c>
      <c r="M344" s="2419">
        <v>17000</v>
      </c>
      <c r="N344" s="2419">
        <v>21200</v>
      </c>
      <c r="O344" s="2419">
        <v>38200</v>
      </c>
      <c r="P344" s="2420">
        <v>700</v>
      </c>
    </row>
    <row r="345" spans="1:16" ht="15.75" hidden="1" customHeight="1" outlineLevel="1">
      <c r="A345" s="2418" t="s">
        <v>1992</v>
      </c>
      <c r="B345" s="2419">
        <v>1201100</v>
      </c>
      <c r="C345" s="2419">
        <v>496800</v>
      </c>
      <c r="D345" s="2419">
        <v>257100</v>
      </c>
      <c r="E345" s="2419">
        <v>309200</v>
      </c>
      <c r="F345" s="2419">
        <v>128500</v>
      </c>
      <c r="G345" s="2419">
        <v>137100</v>
      </c>
      <c r="H345" s="2419">
        <v>43600</v>
      </c>
      <c r="I345" s="2419">
        <v>137200</v>
      </c>
      <c r="J345" s="2419">
        <v>21300</v>
      </c>
      <c r="K345" s="2419">
        <v>79500</v>
      </c>
      <c r="L345" s="2419">
        <v>100800</v>
      </c>
      <c r="M345" s="2419">
        <v>17800</v>
      </c>
      <c r="N345" s="2419">
        <v>18700</v>
      </c>
      <c r="O345" s="2419">
        <v>36500</v>
      </c>
      <c r="P345" s="2420">
        <v>700</v>
      </c>
    </row>
    <row r="346" spans="1:16" ht="15.75" hidden="1" customHeight="1" outlineLevel="1">
      <c r="A346" s="2418" t="s">
        <v>1993</v>
      </c>
      <c r="B346" s="2419">
        <v>1164600</v>
      </c>
      <c r="C346" s="2419">
        <v>503500</v>
      </c>
      <c r="D346" s="2419">
        <v>228900</v>
      </c>
      <c r="E346" s="2419">
        <v>294900</v>
      </c>
      <c r="F346" s="2419">
        <v>138300</v>
      </c>
      <c r="G346" s="2419">
        <v>125500</v>
      </c>
      <c r="H346" s="2419">
        <v>31000</v>
      </c>
      <c r="I346" s="2419">
        <v>136600</v>
      </c>
      <c r="J346" s="2419">
        <v>20800</v>
      </c>
      <c r="K346" s="2419">
        <v>80100</v>
      </c>
      <c r="L346" s="2419">
        <v>100900</v>
      </c>
      <c r="M346" s="2419">
        <v>17200</v>
      </c>
      <c r="N346" s="2419">
        <v>18500</v>
      </c>
      <c r="O346" s="2419">
        <v>35700</v>
      </c>
      <c r="P346" s="2420">
        <v>800</v>
      </c>
    </row>
    <row r="347" spans="1:16" ht="15.75" hidden="1" customHeight="1" outlineLevel="1">
      <c r="A347" s="2418" t="s">
        <v>1994</v>
      </c>
      <c r="B347" s="2419">
        <v>1125200</v>
      </c>
      <c r="C347" s="2419">
        <v>475400</v>
      </c>
      <c r="D347" s="2419">
        <v>235400</v>
      </c>
      <c r="E347" s="2419">
        <v>287400</v>
      </c>
      <c r="F347" s="2419">
        <v>132500</v>
      </c>
      <c r="G347" s="2419">
        <v>121800</v>
      </c>
      <c r="H347" s="2419">
        <v>33100</v>
      </c>
      <c r="I347" s="2419">
        <v>126300</v>
      </c>
      <c r="J347" s="2419">
        <v>18300</v>
      </c>
      <c r="K347" s="2419">
        <v>76000</v>
      </c>
      <c r="L347" s="2419">
        <v>94300</v>
      </c>
      <c r="M347" s="2419">
        <v>15800</v>
      </c>
      <c r="N347" s="2419">
        <v>16200</v>
      </c>
      <c r="O347" s="2419">
        <v>32000</v>
      </c>
      <c r="P347" s="2420">
        <v>700</v>
      </c>
    </row>
    <row r="348" spans="1:16" ht="15.75" hidden="1" customHeight="1" outlineLevel="1">
      <c r="A348" s="2418" t="s">
        <v>1995</v>
      </c>
      <c r="B348" s="2419">
        <v>1075200</v>
      </c>
      <c r="C348" s="2419">
        <v>471500</v>
      </c>
      <c r="D348" s="2419">
        <v>227000</v>
      </c>
      <c r="E348" s="2419">
        <v>239400</v>
      </c>
      <c r="F348" s="2419">
        <v>106300</v>
      </c>
      <c r="G348" s="2419">
        <v>104900</v>
      </c>
      <c r="H348" s="2419">
        <v>28100</v>
      </c>
      <c r="I348" s="2419">
        <v>136500</v>
      </c>
      <c r="J348" s="2419">
        <v>19100</v>
      </c>
      <c r="K348" s="2419">
        <v>79500</v>
      </c>
      <c r="L348" s="2419">
        <v>98600</v>
      </c>
      <c r="M348" s="2419">
        <v>16700</v>
      </c>
      <c r="N348" s="2419">
        <v>21100</v>
      </c>
      <c r="O348" s="2419">
        <v>37800</v>
      </c>
      <c r="P348" s="2420">
        <v>800</v>
      </c>
    </row>
    <row r="349" spans="1:16" ht="15.75" hidden="1" customHeight="1" outlineLevel="1">
      <c r="A349" s="2418" t="s">
        <v>1996</v>
      </c>
      <c r="B349" s="2419">
        <v>1133700</v>
      </c>
      <c r="C349" s="2419">
        <v>492700</v>
      </c>
      <c r="D349" s="2419">
        <v>215800</v>
      </c>
      <c r="E349" s="2419">
        <v>286600</v>
      </c>
      <c r="F349" s="2419">
        <v>116500</v>
      </c>
      <c r="G349" s="2419">
        <v>144000</v>
      </c>
      <c r="H349" s="2419">
        <v>26100</v>
      </c>
      <c r="I349" s="2419">
        <v>137800</v>
      </c>
      <c r="J349" s="2419">
        <v>21800</v>
      </c>
      <c r="K349" s="2419">
        <v>81400</v>
      </c>
      <c r="L349" s="2419">
        <v>103200</v>
      </c>
      <c r="M349" s="2419">
        <v>16000</v>
      </c>
      <c r="N349" s="2419">
        <v>18500</v>
      </c>
      <c r="O349" s="2419">
        <v>34500</v>
      </c>
      <c r="P349" s="2420">
        <v>800</v>
      </c>
    </row>
    <row r="350" spans="1:16" ht="15.75" hidden="1" customHeight="1" outlineLevel="1">
      <c r="A350" s="2418" t="s">
        <v>1997</v>
      </c>
      <c r="B350" s="2419">
        <v>1116000</v>
      </c>
      <c r="C350" s="2419">
        <v>504100</v>
      </c>
      <c r="D350" s="2419">
        <v>206600</v>
      </c>
      <c r="E350" s="2419">
        <v>271200</v>
      </c>
      <c r="F350" s="2419">
        <v>107300</v>
      </c>
      <c r="G350" s="2419">
        <v>132200</v>
      </c>
      <c r="H350" s="2419">
        <v>31600</v>
      </c>
      <c r="I350" s="2419">
        <v>133300</v>
      </c>
      <c r="J350" s="2419">
        <v>20000</v>
      </c>
      <c r="K350" s="2419">
        <v>75900</v>
      </c>
      <c r="L350" s="2419">
        <v>95900</v>
      </c>
      <c r="M350" s="2419">
        <v>17700</v>
      </c>
      <c r="N350" s="2419">
        <v>19800</v>
      </c>
      <c r="O350" s="2419">
        <v>37500</v>
      </c>
      <c r="P350" s="2420">
        <v>800</v>
      </c>
    </row>
    <row r="351" spans="1:16" ht="15.75" hidden="1" customHeight="1" outlineLevel="1">
      <c r="A351" s="2418" t="s">
        <v>1998</v>
      </c>
      <c r="B351" s="2419">
        <v>1101300</v>
      </c>
      <c r="C351" s="2419">
        <v>505200</v>
      </c>
      <c r="D351" s="2419">
        <v>188500</v>
      </c>
      <c r="E351" s="2419">
        <v>278700</v>
      </c>
      <c r="F351" s="2419">
        <v>126100</v>
      </c>
      <c r="G351" s="2419">
        <v>118000</v>
      </c>
      <c r="H351" s="2419">
        <v>34600</v>
      </c>
      <c r="I351" s="2419">
        <v>128000</v>
      </c>
      <c r="J351" s="2419">
        <v>18500</v>
      </c>
      <c r="K351" s="2419">
        <v>73000</v>
      </c>
      <c r="L351" s="2419">
        <v>91500</v>
      </c>
      <c r="M351" s="2419">
        <v>16200</v>
      </c>
      <c r="N351" s="2419">
        <v>20300</v>
      </c>
      <c r="O351" s="2419">
        <v>36500</v>
      </c>
      <c r="P351" s="2420">
        <v>800</v>
      </c>
    </row>
    <row r="352" spans="1:16" ht="15.75" hidden="1" customHeight="1" outlineLevel="1">
      <c r="A352" s="2418" t="s">
        <v>1999</v>
      </c>
      <c r="B352" s="2419">
        <v>1036200</v>
      </c>
      <c r="C352" s="2419">
        <v>444200</v>
      </c>
      <c r="D352" s="2419">
        <v>201300</v>
      </c>
      <c r="E352" s="2419">
        <v>262500</v>
      </c>
      <c r="F352" s="2419">
        <v>118500</v>
      </c>
      <c r="G352" s="2419">
        <v>117800</v>
      </c>
      <c r="H352" s="2419">
        <v>26200</v>
      </c>
      <c r="I352" s="2419">
        <v>127300</v>
      </c>
      <c r="J352" s="2419">
        <v>18300</v>
      </c>
      <c r="K352" s="2419">
        <v>67700</v>
      </c>
      <c r="L352" s="2419">
        <v>86000</v>
      </c>
      <c r="M352" s="2419">
        <v>19100</v>
      </c>
      <c r="N352" s="2419">
        <v>22100</v>
      </c>
      <c r="O352" s="2419">
        <v>41200</v>
      </c>
      <c r="P352" s="2420">
        <v>800</v>
      </c>
    </row>
    <row r="353" spans="1:16" ht="15.75" hidden="1" customHeight="1" outlineLevel="1">
      <c r="A353" s="2418" t="s">
        <v>2000</v>
      </c>
      <c r="B353" s="2419">
        <v>1103300</v>
      </c>
      <c r="C353" s="2419">
        <v>468300</v>
      </c>
      <c r="D353" s="2419">
        <v>187200</v>
      </c>
      <c r="E353" s="2419">
        <v>315700</v>
      </c>
      <c r="F353" s="2419">
        <v>138400</v>
      </c>
      <c r="G353" s="2419">
        <v>146100</v>
      </c>
      <c r="H353" s="2419">
        <v>31200</v>
      </c>
      <c r="I353" s="2419">
        <v>131200</v>
      </c>
      <c r="J353" s="2419">
        <v>17300</v>
      </c>
      <c r="K353" s="2419">
        <v>72800</v>
      </c>
      <c r="L353" s="2419">
        <v>90100</v>
      </c>
      <c r="M353" s="2419">
        <v>21700</v>
      </c>
      <c r="N353" s="2419">
        <v>19400</v>
      </c>
      <c r="O353" s="2419">
        <v>41100</v>
      </c>
      <c r="P353" s="2420">
        <v>800</v>
      </c>
    </row>
    <row r="354" spans="1:16" ht="15.75" hidden="1" customHeight="1" outlineLevel="1">
      <c r="A354" s="2418" t="s">
        <v>2001</v>
      </c>
      <c r="B354" s="2419">
        <v>993100</v>
      </c>
      <c r="C354" s="2419">
        <v>465300</v>
      </c>
      <c r="D354" s="2419">
        <v>157500</v>
      </c>
      <c r="E354" s="2419">
        <v>246700</v>
      </c>
      <c r="F354" s="2419">
        <v>95900</v>
      </c>
      <c r="G354" s="2419">
        <v>116000</v>
      </c>
      <c r="H354" s="2419">
        <v>34900</v>
      </c>
      <c r="I354" s="2419">
        <v>122800</v>
      </c>
      <c r="J354" s="2419">
        <v>16200</v>
      </c>
      <c r="K354" s="2419">
        <v>67600</v>
      </c>
      <c r="L354" s="2419">
        <v>83800</v>
      </c>
      <c r="M354" s="2419">
        <v>20800</v>
      </c>
      <c r="N354" s="2419">
        <v>18200</v>
      </c>
      <c r="O354" s="2419">
        <v>39000</v>
      </c>
      <c r="P354" s="2420">
        <v>700</v>
      </c>
    </row>
    <row r="355" spans="1:16" ht="15.75" hidden="1" customHeight="1" outlineLevel="1">
      <c r="A355" s="2418" t="s">
        <v>2002</v>
      </c>
      <c r="B355" s="2419">
        <v>976300</v>
      </c>
      <c r="C355" s="2419">
        <v>406400</v>
      </c>
      <c r="D355" s="2419">
        <v>214500</v>
      </c>
      <c r="E355" s="2419">
        <v>238200</v>
      </c>
      <c r="F355" s="2419">
        <v>102400</v>
      </c>
      <c r="G355" s="2419">
        <v>105400</v>
      </c>
      <c r="H355" s="2419">
        <v>30400</v>
      </c>
      <c r="I355" s="2419">
        <v>116500</v>
      </c>
      <c r="J355" s="2419">
        <v>16200</v>
      </c>
      <c r="K355" s="2419">
        <v>66600</v>
      </c>
      <c r="L355" s="2419">
        <v>82800</v>
      </c>
      <c r="M355" s="2419">
        <v>15900</v>
      </c>
      <c r="N355" s="2419">
        <v>17800</v>
      </c>
      <c r="O355" s="2419">
        <v>33700</v>
      </c>
      <c r="P355" s="2420">
        <v>700</v>
      </c>
    </row>
    <row r="356" spans="1:16" ht="15.75" hidden="1" customHeight="1" outlineLevel="1">
      <c r="A356" s="2418" t="s">
        <v>2003</v>
      </c>
      <c r="B356" s="2419">
        <v>912500</v>
      </c>
      <c r="C356" s="2419">
        <v>422500</v>
      </c>
      <c r="D356" s="2419">
        <v>155900</v>
      </c>
      <c r="E356" s="2419">
        <v>218200</v>
      </c>
      <c r="F356" s="2419">
        <v>104400</v>
      </c>
      <c r="G356" s="2419">
        <v>91500</v>
      </c>
      <c r="H356" s="2419">
        <v>22300</v>
      </c>
      <c r="I356" s="2419">
        <v>115100</v>
      </c>
      <c r="J356" s="2419">
        <v>17200</v>
      </c>
      <c r="K356" s="2419">
        <v>61000</v>
      </c>
      <c r="L356" s="2419">
        <v>78200</v>
      </c>
      <c r="M356" s="2419">
        <v>18000</v>
      </c>
      <c r="N356" s="2419">
        <v>18800</v>
      </c>
      <c r="O356" s="2419">
        <v>36800</v>
      </c>
      <c r="P356" s="2420">
        <v>700</v>
      </c>
    </row>
    <row r="357" spans="1:16" ht="15.75" hidden="1" customHeight="1" outlineLevel="1">
      <c r="A357" s="2418" t="s">
        <v>2004</v>
      </c>
      <c r="B357" s="2419">
        <v>971700</v>
      </c>
      <c r="C357" s="2419">
        <v>481800</v>
      </c>
      <c r="D357" s="2419">
        <v>136000</v>
      </c>
      <c r="E357" s="2419">
        <v>233600</v>
      </c>
      <c r="F357" s="2419">
        <v>104700</v>
      </c>
      <c r="G357" s="2419">
        <v>102200</v>
      </c>
      <c r="H357" s="2419">
        <v>26600</v>
      </c>
      <c r="I357" s="2419">
        <v>119700</v>
      </c>
      <c r="J357" s="2419">
        <v>18100</v>
      </c>
      <c r="K357" s="2419">
        <v>66800</v>
      </c>
      <c r="L357" s="2419">
        <v>84900</v>
      </c>
      <c r="M357" s="2419">
        <v>16600</v>
      </c>
      <c r="N357" s="2419">
        <v>18200</v>
      </c>
      <c r="O357" s="2419">
        <v>34800</v>
      </c>
      <c r="P357" s="2420">
        <v>700</v>
      </c>
    </row>
    <row r="358" spans="1:16" ht="15.75" customHeight="1" collapsed="1">
      <c r="A358" s="2418" t="s">
        <v>2005</v>
      </c>
      <c r="B358" s="2419">
        <v>970600</v>
      </c>
      <c r="C358" s="2419">
        <v>481900</v>
      </c>
      <c r="D358" s="2419">
        <v>145600</v>
      </c>
      <c r="E358" s="2419">
        <v>218100</v>
      </c>
      <c r="F358" s="2419">
        <v>104300</v>
      </c>
      <c r="G358" s="2419">
        <v>89100</v>
      </c>
      <c r="H358" s="2419">
        <v>24700</v>
      </c>
      <c r="I358" s="2419">
        <v>124500</v>
      </c>
      <c r="J358" s="2419">
        <v>17400</v>
      </c>
      <c r="K358" s="2419">
        <v>67200</v>
      </c>
      <c r="L358" s="2419">
        <v>84600</v>
      </c>
      <c r="M358" s="2419">
        <v>21700</v>
      </c>
      <c r="N358" s="2419">
        <v>18200</v>
      </c>
      <c r="O358" s="2419">
        <v>39900</v>
      </c>
      <c r="P358" s="2420">
        <v>500</v>
      </c>
    </row>
    <row r="359" spans="1:16" ht="15.75" customHeight="1">
      <c r="A359" s="2418" t="s">
        <v>2006</v>
      </c>
      <c r="B359" s="2419">
        <v>945200</v>
      </c>
      <c r="C359" s="2419">
        <v>459800</v>
      </c>
      <c r="D359" s="2419">
        <v>148200</v>
      </c>
      <c r="E359" s="2419">
        <v>221900</v>
      </c>
      <c r="F359" s="2419">
        <v>107600</v>
      </c>
      <c r="G359" s="2419">
        <v>87900</v>
      </c>
      <c r="H359" s="2419">
        <v>26400</v>
      </c>
      <c r="I359" s="2419">
        <v>114800</v>
      </c>
      <c r="J359" s="2419">
        <v>16200</v>
      </c>
      <c r="K359" s="2419">
        <v>63900</v>
      </c>
      <c r="L359" s="2419">
        <v>80100</v>
      </c>
      <c r="M359" s="2419">
        <v>18100</v>
      </c>
      <c r="N359" s="2419">
        <v>16600</v>
      </c>
      <c r="O359" s="2419">
        <v>34700</v>
      </c>
      <c r="P359" s="2420">
        <v>500</v>
      </c>
    </row>
    <row r="360" spans="1:16" ht="15.75" customHeight="1">
      <c r="A360" s="2423" t="s">
        <v>2423</v>
      </c>
      <c r="B360" s="2424">
        <v>-2.6169379765093757</v>
      </c>
      <c r="C360" s="2424">
        <v>-4.5860136957875079</v>
      </c>
      <c r="D360" s="2424">
        <v>1.7857142857142856</v>
      </c>
      <c r="E360" s="2424">
        <v>1.7423200366804219</v>
      </c>
      <c r="F360" s="2424">
        <v>3.1639501438159154</v>
      </c>
      <c r="G360" s="2424">
        <v>-1.3468013468013467</v>
      </c>
      <c r="H360" s="2424">
        <v>6.8825910931174086</v>
      </c>
      <c r="I360" s="2424">
        <v>-7.7911646586345373</v>
      </c>
      <c r="J360" s="2424">
        <v>-6.8965517241379306</v>
      </c>
      <c r="K360" s="2424">
        <v>-4.9107142857142856</v>
      </c>
      <c r="L360" s="2424">
        <v>-5.3191489361702127</v>
      </c>
      <c r="M360" s="2424">
        <v>-16.589861751152075</v>
      </c>
      <c r="N360" s="2424">
        <v>-8.791208791208792</v>
      </c>
      <c r="O360" s="2424">
        <v>-13.032581453634084</v>
      </c>
      <c r="P360" s="2425">
        <v>0</v>
      </c>
    </row>
    <row r="361" spans="1:16" ht="15.75" customHeight="1">
      <c r="A361" s="2415" t="s">
        <v>2424</v>
      </c>
      <c r="B361" s="2416"/>
      <c r="C361" s="2416"/>
      <c r="D361" s="2416"/>
      <c r="E361" s="2416"/>
      <c r="F361" s="2416"/>
      <c r="G361" s="2416"/>
      <c r="H361" s="2416"/>
      <c r="I361" s="2416"/>
      <c r="J361" s="2416"/>
      <c r="K361" s="2416"/>
      <c r="L361" s="2416"/>
      <c r="M361" s="2416"/>
      <c r="N361" s="2416"/>
      <c r="O361" s="2416"/>
      <c r="P361" s="2426"/>
    </row>
    <row r="362" spans="1:16" ht="15.75" hidden="1" customHeight="1" outlineLevel="1">
      <c r="A362" s="2418" t="s">
        <v>1977</v>
      </c>
      <c r="B362" s="2419">
        <v>1555700</v>
      </c>
      <c r="C362" s="2419">
        <v>377600</v>
      </c>
      <c r="D362" s="2419">
        <v>347900</v>
      </c>
      <c r="E362" s="2419">
        <v>716800</v>
      </c>
      <c r="F362" s="2419">
        <v>335500</v>
      </c>
      <c r="G362" s="2419">
        <v>312400</v>
      </c>
      <c r="H362" s="2419">
        <v>68900</v>
      </c>
      <c r="I362" s="2419">
        <v>112200</v>
      </c>
      <c r="J362" s="2419">
        <v>15000</v>
      </c>
      <c r="K362" s="2419">
        <v>69000</v>
      </c>
      <c r="L362" s="2419">
        <v>84000</v>
      </c>
      <c r="M362" s="2419">
        <v>11400</v>
      </c>
      <c r="N362" s="2419">
        <v>16800</v>
      </c>
      <c r="O362" s="2419">
        <v>28200</v>
      </c>
      <c r="P362" s="2420">
        <v>0</v>
      </c>
    </row>
    <row r="363" spans="1:16" ht="15.75" hidden="1" customHeight="1" outlineLevel="1">
      <c r="A363" s="2418" t="s">
        <v>1978</v>
      </c>
      <c r="B363" s="2419">
        <v>1503000</v>
      </c>
      <c r="C363" s="2419">
        <v>367500</v>
      </c>
      <c r="D363" s="2419">
        <v>347100</v>
      </c>
      <c r="E363" s="2419">
        <v>679000</v>
      </c>
      <c r="F363" s="2419">
        <v>306300</v>
      </c>
      <c r="G363" s="2419">
        <v>301300</v>
      </c>
      <c r="H363" s="2419">
        <v>71300</v>
      </c>
      <c r="I363" s="2419">
        <v>108200</v>
      </c>
      <c r="J363" s="2419">
        <v>13400</v>
      </c>
      <c r="K363" s="2419">
        <v>66800</v>
      </c>
      <c r="L363" s="2419">
        <v>80200</v>
      </c>
      <c r="M363" s="2419">
        <v>11800</v>
      </c>
      <c r="N363" s="2419">
        <v>16200</v>
      </c>
      <c r="O363" s="2419">
        <v>28000</v>
      </c>
      <c r="P363" s="2420">
        <v>0</v>
      </c>
    </row>
    <row r="364" spans="1:16" ht="15.75" hidden="1" customHeight="1" outlineLevel="1">
      <c r="A364" s="2418" t="s">
        <v>1979</v>
      </c>
      <c r="B364" s="2419">
        <v>1521100</v>
      </c>
      <c r="C364" s="2419">
        <v>387300</v>
      </c>
      <c r="D364" s="2419">
        <v>342500</v>
      </c>
      <c r="E364" s="2419">
        <v>686400</v>
      </c>
      <c r="F364" s="2419">
        <v>318600</v>
      </c>
      <c r="G364" s="2419">
        <v>303800</v>
      </c>
      <c r="H364" s="2419">
        <v>64000</v>
      </c>
      <c r="I364" s="2419">
        <v>103300</v>
      </c>
      <c r="J364" s="2419">
        <v>12600</v>
      </c>
      <c r="K364" s="2419">
        <v>66700</v>
      </c>
      <c r="L364" s="2419">
        <v>79300</v>
      </c>
      <c r="M364" s="2419">
        <v>8800</v>
      </c>
      <c r="N364" s="2419">
        <v>15200</v>
      </c>
      <c r="O364" s="2419">
        <v>24000</v>
      </c>
      <c r="P364" s="2420">
        <v>0</v>
      </c>
    </row>
    <row r="365" spans="1:16" ht="15.75" hidden="1" customHeight="1" outlineLevel="1">
      <c r="A365" s="2418" t="s">
        <v>1980</v>
      </c>
      <c r="B365" s="2419">
        <v>1508800</v>
      </c>
      <c r="C365" s="2419">
        <v>412500</v>
      </c>
      <c r="D365" s="2419">
        <v>312700</v>
      </c>
      <c r="E365" s="2419">
        <v>679300</v>
      </c>
      <c r="F365" s="2419">
        <v>306300</v>
      </c>
      <c r="G365" s="2419">
        <v>305500</v>
      </c>
      <c r="H365" s="2419">
        <v>67500</v>
      </c>
      <c r="I365" s="2419">
        <v>103100</v>
      </c>
      <c r="J365" s="2419">
        <v>12000</v>
      </c>
      <c r="K365" s="2419">
        <v>65400</v>
      </c>
      <c r="L365" s="2419">
        <v>77400</v>
      </c>
      <c r="M365" s="2419">
        <v>10900</v>
      </c>
      <c r="N365" s="2419">
        <v>14800</v>
      </c>
      <c r="O365" s="2419">
        <v>25700</v>
      </c>
      <c r="P365" s="2420">
        <v>1100</v>
      </c>
    </row>
    <row r="366" spans="1:16" ht="15.75" hidden="1" customHeight="1" outlineLevel="1">
      <c r="A366" s="2418" t="s">
        <v>1981</v>
      </c>
      <c r="B366" s="2419">
        <v>1504600</v>
      </c>
      <c r="C366" s="2419">
        <v>408900</v>
      </c>
      <c r="D366" s="2419">
        <v>307800</v>
      </c>
      <c r="E366" s="2419">
        <v>685000</v>
      </c>
      <c r="F366" s="2419">
        <v>313400</v>
      </c>
      <c r="G366" s="2419">
        <v>302400</v>
      </c>
      <c r="H366" s="2419">
        <v>69200</v>
      </c>
      <c r="I366" s="2419">
        <v>102000</v>
      </c>
      <c r="J366" s="2419">
        <v>12700</v>
      </c>
      <c r="K366" s="2419">
        <v>64500</v>
      </c>
      <c r="L366" s="2419">
        <v>77200</v>
      </c>
      <c r="M366" s="2419">
        <v>8100</v>
      </c>
      <c r="N366" s="2419">
        <v>16700</v>
      </c>
      <c r="O366" s="2419">
        <v>24800</v>
      </c>
      <c r="P366" s="2420">
        <v>900</v>
      </c>
    </row>
    <row r="367" spans="1:16" ht="15.75" hidden="1" customHeight="1" outlineLevel="1">
      <c r="A367" s="2418" t="s">
        <v>1982</v>
      </c>
      <c r="B367" s="2419">
        <v>1550100</v>
      </c>
      <c r="C367" s="2419">
        <v>416100</v>
      </c>
      <c r="D367" s="2419">
        <v>301400</v>
      </c>
      <c r="E367" s="2419">
        <v>728200</v>
      </c>
      <c r="F367" s="2419">
        <v>348500</v>
      </c>
      <c r="G367" s="2419">
        <v>302300</v>
      </c>
      <c r="H367" s="2419">
        <v>77400</v>
      </c>
      <c r="I367" s="2419">
        <v>103400</v>
      </c>
      <c r="J367" s="2419">
        <v>11700</v>
      </c>
      <c r="K367" s="2419">
        <v>62100</v>
      </c>
      <c r="L367" s="2419">
        <v>73800</v>
      </c>
      <c r="M367" s="2419">
        <v>12900</v>
      </c>
      <c r="N367" s="2419">
        <v>16700</v>
      </c>
      <c r="O367" s="2419">
        <v>29600</v>
      </c>
      <c r="P367" s="2420">
        <v>1000</v>
      </c>
    </row>
    <row r="368" spans="1:16" ht="15.75" hidden="1" customHeight="1" outlineLevel="1">
      <c r="A368" s="2418" t="s">
        <v>1983</v>
      </c>
      <c r="B368" s="2419">
        <v>1533400</v>
      </c>
      <c r="C368" s="2419">
        <v>404900</v>
      </c>
      <c r="D368" s="2419">
        <v>299700</v>
      </c>
      <c r="E368" s="2419">
        <v>730100</v>
      </c>
      <c r="F368" s="2419">
        <v>341700</v>
      </c>
      <c r="G368" s="2419">
        <v>312800</v>
      </c>
      <c r="H368" s="2419">
        <v>75700</v>
      </c>
      <c r="I368" s="2419">
        <v>97800</v>
      </c>
      <c r="J368" s="2419">
        <v>12000</v>
      </c>
      <c r="K368" s="2419">
        <v>62000</v>
      </c>
      <c r="L368" s="2419">
        <v>74000</v>
      </c>
      <c r="M368" s="2419">
        <v>8400</v>
      </c>
      <c r="N368" s="2419">
        <v>15400</v>
      </c>
      <c r="O368" s="2419">
        <v>23800</v>
      </c>
      <c r="P368" s="2420">
        <v>900</v>
      </c>
    </row>
    <row r="369" spans="1:16" ht="15.75" hidden="1" customHeight="1" outlineLevel="1">
      <c r="A369" s="2418" t="s">
        <v>1984</v>
      </c>
      <c r="B369" s="2419">
        <v>1503800</v>
      </c>
      <c r="C369" s="2419">
        <v>410700</v>
      </c>
      <c r="D369" s="2419">
        <v>287300</v>
      </c>
      <c r="E369" s="2419">
        <v>708400</v>
      </c>
      <c r="F369" s="2419">
        <v>334900</v>
      </c>
      <c r="G369" s="2419">
        <v>297200</v>
      </c>
      <c r="H369" s="2419">
        <v>76300</v>
      </c>
      <c r="I369" s="2419">
        <v>96100</v>
      </c>
      <c r="J369" s="2419">
        <v>12100</v>
      </c>
      <c r="K369" s="2419">
        <v>59600</v>
      </c>
      <c r="L369" s="2419">
        <v>71700</v>
      </c>
      <c r="M369" s="2419">
        <v>10500</v>
      </c>
      <c r="N369" s="2419">
        <v>13900</v>
      </c>
      <c r="O369" s="2419">
        <v>24400</v>
      </c>
      <c r="P369" s="2420">
        <v>0</v>
      </c>
    </row>
    <row r="370" spans="1:16" ht="15.75" hidden="1" customHeight="1" outlineLevel="1">
      <c r="A370" s="2418" t="s">
        <v>1985</v>
      </c>
      <c r="B370" s="2419">
        <v>1498300</v>
      </c>
      <c r="C370" s="2419">
        <v>379900</v>
      </c>
      <c r="D370" s="2419">
        <v>344400</v>
      </c>
      <c r="E370" s="2419">
        <v>677300</v>
      </c>
      <c r="F370" s="2419">
        <v>309200</v>
      </c>
      <c r="G370" s="2419">
        <v>292300</v>
      </c>
      <c r="H370" s="2419">
        <v>75900</v>
      </c>
      <c r="I370" s="2419">
        <v>95300</v>
      </c>
      <c r="J370" s="2419">
        <v>12000</v>
      </c>
      <c r="K370" s="2419">
        <v>60600</v>
      </c>
      <c r="L370" s="2419">
        <v>72600</v>
      </c>
      <c r="M370" s="2419">
        <v>10100</v>
      </c>
      <c r="N370" s="2419">
        <v>12600</v>
      </c>
      <c r="O370" s="2419">
        <v>22700</v>
      </c>
      <c r="P370" s="2420">
        <v>0</v>
      </c>
    </row>
    <row r="371" spans="1:16" ht="15.75" hidden="1" customHeight="1" outlineLevel="1">
      <c r="A371" s="2418" t="s">
        <v>1986</v>
      </c>
      <c r="B371" s="2419">
        <v>1512000</v>
      </c>
      <c r="C371" s="2419">
        <v>369700</v>
      </c>
      <c r="D371" s="2419">
        <v>338300</v>
      </c>
      <c r="E371" s="2419">
        <v>708200</v>
      </c>
      <c r="F371" s="2419">
        <v>313700</v>
      </c>
      <c r="G371" s="2419">
        <v>316800</v>
      </c>
      <c r="H371" s="2419">
        <v>77800</v>
      </c>
      <c r="I371" s="2419">
        <v>94800</v>
      </c>
      <c r="J371" s="2419">
        <v>11300</v>
      </c>
      <c r="K371" s="2419">
        <v>59200</v>
      </c>
      <c r="L371" s="2419">
        <v>70500</v>
      </c>
      <c r="M371" s="2419">
        <v>10400</v>
      </c>
      <c r="N371" s="2419">
        <v>13900</v>
      </c>
      <c r="O371" s="2419">
        <v>24300</v>
      </c>
      <c r="P371" s="2420">
        <v>1000</v>
      </c>
    </row>
    <row r="372" spans="1:16" ht="15.75" hidden="1" customHeight="1" outlineLevel="1">
      <c r="A372" s="2418" t="s">
        <v>1987</v>
      </c>
      <c r="B372" s="2419">
        <v>1494800</v>
      </c>
      <c r="C372" s="2419">
        <v>363500</v>
      </c>
      <c r="D372" s="2419">
        <v>344200</v>
      </c>
      <c r="E372" s="2419">
        <v>691300</v>
      </c>
      <c r="F372" s="2419">
        <v>329900</v>
      </c>
      <c r="G372" s="2419">
        <v>296500</v>
      </c>
      <c r="H372" s="2419">
        <v>65000</v>
      </c>
      <c r="I372" s="2419">
        <v>94500</v>
      </c>
      <c r="J372" s="2419">
        <v>11200</v>
      </c>
      <c r="K372" s="2419">
        <v>58800</v>
      </c>
      <c r="L372" s="2419">
        <v>70000</v>
      </c>
      <c r="M372" s="2419">
        <v>11100</v>
      </c>
      <c r="N372" s="2419">
        <v>13300</v>
      </c>
      <c r="O372" s="2419">
        <v>24400</v>
      </c>
      <c r="P372" s="2420">
        <v>0</v>
      </c>
    </row>
    <row r="373" spans="1:16" ht="15.75" hidden="1" customHeight="1" outlineLevel="1">
      <c r="A373" s="2418" t="s">
        <v>1988</v>
      </c>
      <c r="B373" s="2419">
        <v>1459400</v>
      </c>
      <c r="C373" s="2419">
        <v>367900</v>
      </c>
      <c r="D373" s="2419">
        <v>325900</v>
      </c>
      <c r="E373" s="2419">
        <v>670100</v>
      </c>
      <c r="F373" s="2419">
        <v>310300</v>
      </c>
      <c r="G373" s="2419">
        <v>285200</v>
      </c>
      <c r="H373" s="2419">
        <v>74600</v>
      </c>
      <c r="I373" s="2419">
        <v>93600</v>
      </c>
      <c r="J373" s="2419">
        <v>10600</v>
      </c>
      <c r="K373" s="2419">
        <v>56000</v>
      </c>
      <c r="L373" s="2419">
        <v>66600</v>
      </c>
      <c r="M373" s="2419">
        <v>12800</v>
      </c>
      <c r="N373" s="2419">
        <v>14200</v>
      </c>
      <c r="O373" s="2419">
        <v>27000</v>
      </c>
      <c r="P373" s="2420">
        <v>0</v>
      </c>
    </row>
    <row r="374" spans="1:16" ht="15.75" hidden="1" customHeight="1" outlineLevel="1">
      <c r="A374" s="2418" t="s">
        <v>1989</v>
      </c>
      <c r="B374" s="2419">
        <v>1459100</v>
      </c>
      <c r="C374" s="2419">
        <v>358900</v>
      </c>
      <c r="D374" s="2419">
        <v>356200</v>
      </c>
      <c r="E374" s="2419">
        <v>652500</v>
      </c>
      <c r="F374" s="2419">
        <v>295400</v>
      </c>
      <c r="G374" s="2419">
        <v>290000</v>
      </c>
      <c r="H374" s="2419">
        <v>67100</v>
      </c>
      <c r="I374" s="2419">
        <v>89900</v>
      </c>
      <c r="J374" s="2419">
        <v>12700</v>
      </c>
      <c r="K374" s="2419">
        <v>54400</v>
      </c>
      <c r="L374" s="2419">
        <v>67100</v>
      </c>
      <c r="M374" s="2419">
        <v>10900</v>
      </c>
      <c r="N374" s="2419">
        <v>11900</v>
      </c>
      <c r="O374" s="2419">
        <v>22800</v>
      </c>
      <c r="P374" s="2420">
        <v>0</v>
      </c>
    </row>
    <row r="375" spans="1:16" ht="15.75" hidden="1" customHeight="1" outlineLevel="1">
      <c r="A375" s="2418" t="s">
        <v>1990</v>
      </c>
      <c r="B375" s="2419">
        <v>1469000</v>
      </c>
      <c r="C375" s="2419">
        <v>358900</v>
      </c>
      <c r="D375" s="2419">
        <v>331000</v>
      </c>
      <c r="E375" s="2419">
        <v>688400</v>
      </c>
      <c r="F375" s="2419">
        <v>310500</v>
      </c>
      <c r="G375" s="2419">
        <v>300600</v>
      </c>
      <c r="H375" s="2419">
        <v>77300</v>
      </c>
      <c r="I375" s="2419">
        <v>89400</v>
      </c>
      <c r="J375" s="2419">
        <v>10700</v>
      </c>
      <c r="K375" s="2419">
        <v>54400</v>
      </c>
      <c r="L375" s="2419">
        <v>65100</v>
      </c>
      <c r="M375" s="2419">
        <v>11700</v>
      </c>
      <c r="N375" s="2419">
        <v>12600</v>
      </c>
      <c r="O375" s="2419">
        <v>24300</v>
      </c>
      <c r="P375" s="2420">
        <v>0</v>
      </c>
    </row>
    <row r="376" spans="1:16" ht="15.75" hidden="1" customHeight="1" outlineLevel="1">
      <c r="A376" s="2418" t="s">
        <v>1991</v>
      </c>
      <c r="B376" s="2419">
        <v>1459500</v>
      </c>
      <c r="C376" s="2419">
        <v>350500</v>
      </c>
      <c r="D376" s="2419">
        <v>338200</v>
      </c>
      <c r="E376" s="2419">
        <v>679900</v>
      </c>
      <c r="F376" s="2419">
        <v>322300</v>
      </c>
      <c r="G376" s="2419">
        <v>288800</v>
      </c>
      <c r="H376" s="2419">
        <v>68900</v>
      </c>
      <c r="I376" s="2419">
        <v>89600</v>
      </c>
      <c r="J376" s="2419">
        <v>10700</v>
      </c>
      <c r="K376" s="2419">
        <v>54700</v>
      </c>
      <c r="L376" s="2419">
        <v>65400</v>
      </c>
      <c r="M376" s="2419">
        <v>12500</v>
      </c>
      <c r="N376" s="2419">
        <v>11700</v>
      </c>
      <c r="O376" s="2419">
        <v>24200</v>
      </c>
      <c r="P376" s="2420">
        <v>0</v>
      </c>
    </row>
    <row r="377" spans="1:16" ht="15.75" hidden="1" customHeight="1" outlineLevel="1">
      <c r="A377" s="2418" t="s">
        <v>1992</v>
      </c>
      <c r="B377" s="2419">
        <v>1510300</v>
      </c>
      <c r="C377" s="2419">
        <v>349400</v>
      </c>
      <c r="D377" s="2419">
        <v>354400</v>
      </c>
      <c r="E377" s="2419">
        <v>716600</v>
      </c>
      <c r="F377" s="2419">
        <v>314800</v>
      </c>
      <c r="G377" s="2419">
        <v>322500</v>
      </c>
      <c r="H377" s="2419">
        <v>79300</v>
      </c>
      <c r="I377" s="2419">
        <v>88600</v>
      </c>
      <c r="J377" s="2419">
        <v>10300</v>
      </c>
      <c r="K377" s="2419">
        <v>54600</v>
      </c>
      <c r="L377" s="2419">
        <v>64900</v>
      </c>
      <c r="M377" s="2419">
        <v>11900</v>
      </c>
      <c r="N377" s="2419">
        <v>11900</v>
      </c>
      <c r="O377" s="2419">
        <v>23800</v>
      </c>
      <c r="P377" s="2420">
        <v>0</v>
      </c>
    </row>
    <row r="378" spans="1:16" ht="15.75" hidden="1" customHeight="1" outlineLevel="1">
      <c r="A378" s="2418" t="s">
        <v>1993</v>
      </c>
      <c r="B378" s="2419">
        <v>1438100</v>
      </c>
      <c r="C378" s="2419">
        <v>340500</v>
      </c>
      <c r="D378" s="2419">
        <v>314600</v>
      </c>
      <c r="E378" s="2419">
        <v>696000</v>
      </c>
      <c r="F378" s="2419">
        <v>324400</v>
      </c>
      <c r="G378" s="2419">
        <v>296400</v>
      </c>
      <c r="H378" s="2419">
        <v>75300</v>
      </c>
      <c r="I378" s="2419">
        <v>85900</v>
      </c>
      <c r="J378" s="2419">
        <v>10000</v>
      </c>
      <c r="K378" s="2419">
        <v>53700</v>
      </c>
      <c r="L378" s="2419">
        <v>63700</v>
      </c>
      <c r="M378" s="2419">
        <v>11500</v>
      </c>
      <c r="N378" s="2419">
        <v>10700</v>
      </c>
      <c r="O378" s="2419">
        <v>22200</v>
      </c>
      <c r="P378" s="2420">
        <v>0</v>
      </c>
    </row>
    <row r="379" spans="1:16" ht="15.75" hidden="1" customHeight="1" outlineLevel="1">
      <c r="A379" s="2418" t="s">
        <v>1994</v>
      </c>
      <c r="B379" s="2419">
        <v>1414300</v>
      </c>
      <c r="C379" s="2419">
        <v>346200</v>
      </c>
      <c r="D379" s="2419">
        <v>311500</v>
      </c>
      <c r="E379" s="2419">
        <v>670600</v>
      </c>
      <c r="F379" s="2419">
        <v>312100</v>
      </c>
      <c r="G379" s="2419">
        <v>282400</v>
      </c>
      <c r="H379" s="2419">
        <v>76100</v>
      </c>
      <c r="I379" s="2419">
        <v>84700</v>
      </c>
      <c r="J379" s="2419">
        <v>9300</v>
      </c>
      <c r="K379" s="2419">
        <v>51300</v>
      </c>
      <c r="L379" s="2419">
        <v>60600</v>
      </c>
      <c r="M379" s="2419">
        <v>11900</v>
      </c>
      <c r="N379" s="2419">
        <v>12100</v>
      </c>
      <c r="O379" s="2419">
        <v>24000</v>
      </c>
      <c r="P379" s="2420">
        <v>0</v>
      </c>
    </row>
    <row r="380" spans="1:16" ht="15.75" hidden="1" customHeight="1" outlineLevel="1">
      <c r="A380" s="2418" t="s">
        <v>1995</v>
      </c>
      <c r="B380" s="2419">
        <v>1382100</v>
      </c>
      <c r="C380" s="2419">
        <v>332900</v>
      </c>
      <c r="D380" s="2419">
        <v>324300</v>
      </c>
      <c r="E380" s="2419">
        <v>642500</v>
      </c>
      <c r="F380" s="2419">
        <v>280000</v>
      </c>
      <c r="G380" s="2419">
        <v>285600</v>
      </c>
      <c r="H380" s="2419">
        <v>76900</v>
      </c>
      <c r="I380" s="2419">
        <v>81200</v>
      </c>
      <c r="J380" s="2419">
        <v>9200</v>
      </c>
      <c r="K380" s="2419">
        <v>49500</v>
      </c>
      <c r="L380" s="2419">
        <v>58700</v>
      </c>
      <c r="M380" s="2419">
        <v>10900</v>
      </c>
      <c r="N380" s="2419">
        <v>11600</v>
      </c>
      <c r="O380" s="2419">
        <v>22500</v>
      </c>
      <c r="P380" s="2420">
        <v>0</v>
      </c>
    </row>
    <row r="381" spans="1:16" ht="15.75" hidden="1" customHeight="1" outlineLevel="1">
      <c r="A381" s="2418" t="s">
        <v>1996</v>
      </c>
      <c r="B381" s="2419">
        <v>1406200</v>
      </c>
      <c r="C381" s="2419">
        <v>331800</v>
      </c>
      <c r="D381" s="2419">
        <v>301900</v>
      </c>
      <c r="E381" s="2419">
        <v>687500</v>
      </c>
      <c r="F381" s="2419">
        <v>313600</v>
      </c>
      <c r="G381" s="2419">
        <v>289000</v>
      </c>
      <c r="H381" s="2419">
        <v>84900</v>
      </c>
      <c r="I381" s="2419">
        <v>84000</v>
      </c>
      <c r="J381" s="2419">
        <v>9600</v>
      </c>
      <c r="K381" s="2419">
        <v>48600</v>
      </c>
      <c r="L381" s="2419">
        <v>58200</v>
      </c>
      <c r="M381" s="2419">
        <v>14800</v>
      </c>
      <c r="N381" s="2419">
        <v>11000</v>
      </c>
      <c r="O381" s="2419">
        <v>25800</v>
      </c>
      <c r="P381" s="2420">
        <v>0</v>
      </c>
    </row>
    <row r="382" spans="1:16" ht="15.75" hidden="1" customHeight="1" outlineLevel="1">
      <c r="A382" s="2418" t="s">
        <v>1997</v>
      </c>
      <c r="B382" s="2419">
        <v>1393400</v>
      </c>
      <c r="C382" s="2419">
        <v>334500</v>
      </c>
      <c r="D382" s="2419">
        <v>288700</v>
      </c>
      <c r="E382" s="2419">
        <v>686800</v>
      </c>
      <c r="F382" s="2419">
        <v>301100</v>
      </c>
      <c r="G382" s="2419">
        <v>298200</v>
      </c>
      <c r="H382" s="2419">
        <v>87500</v>
      </c>
      <c r="I382" s="2419">
        <v>82400</v>
      </c>
      <c r="J382" s="2419">
        <v>11200</v>
      </c>
      <c r="K382" s="2419">
        <v>48900</v>
      </c>
      <c r="L382" s="2419">
        <v>60100</v>
      </c>
      <c r="M382" s="2419">
        <v>11000</v>
      </c>
      <c r="N382" s="2419">
        <v>11300</v>
      </c>
      <c r="O382" s="2419">
        <v>22300</v>
      </c>
      <c r="P382" s="2420">
        <v>0</v>
      </c>
    </row>
    <row r="383" spans="1:16" ht="15.75" hidden="1" customHeight="1" outlineLevel="1">
      <c r="A383" s="2418" t="s">
        <v>1998</v>
      </c>
      <c r="B383" s="2419">
        <v>1403300</v>
      </c>
      <c r="C383" s="2419">
        <v>328200</v>
      </c>
      <c r="D383" s="2419">
        <v>289100</v>
      </c>
      <c r="E383" s="2419">
        <v>708300</v>
      </c>
      <c r="F383" s="2419">
        <v>286000</v>
      </c>
      <c r="G383" s="2419">
        <v>289100</v>
      </c>
      <c r="H383" s="2419">
        <v>133200</v>
      </c>
      <c r="I383" s="2419">
        <v>77000</v>
      </c>
      <c r="J383" s="2419">
        <v>8900</v>
      </c>
      <c r="K383" s="2419">
        <v>46300</v>
      </c>
      <c r="L383" s="2419">
        <v>55200</v>
      </c>
      <c r="M383" s="2419">
        <v>10800</v>
      </c>
      <c r="N383" s="2419">
        <v>10900</v>
      </c>
      <c r="O383" s="2419">
        <v>21700</v>
      </c>
      <c r="P383" s="2420">
        <v>600</v>
      </c>
    </row>
    <row r="384" spans="1:16" ht="15.75" hidden="1" customHeight="1" outlineLevel="1">
      <c r="A384" s="2418" t="s">
        <v>1999</v>
      </c>
      <c r="B384" s="2419">
        <v>1270200</v>
      </c>
      <c r="C384" s="2419">
        <v>300300</v>
      </c>
      <c r="D384" s="2419">
        <v>262100</v>
      </c>
      <c r="E384" s="2419">
        <v>628800</v>
      </c>
      <c r="F384" s="2419">
        <v>285300</v>
      </c>
      <c r="G384" s="2419">
        <v>249000</v>
      </c>
      <c r="H384" s="2419">
        <v>94500</v>
      </c>
      <c r="I384" s="2419">
        <v>78300</v>
      </c>
      <c r="J384" s="2419">
        <v>9100</v>
      </c>
      <c r="K384" s="2419">
        <v>43200</v>
      </c>
      <c r="L384" s="2419">
        <v>52300</v>
      </c>
      <c r="M384" s="2419">
        <v>15500</v>
      </c>
      <c r="N384" s="2419">
        <v>10600</v>
      </c>
      <c r="O384" s="2419">
        <v>26100</v>
      </c>
      <c r="P384" s="2420">
        <v>600</v>
      </c>
    </row>
    <row r="385" spans="1:16" ht="15.75" hidden="1" customHeight="1" outlineLevel="1">
      <c r="A385" s="2418" t="s">
        <v>2000</v>
      </c>
      <c r="B385" s="2419">
        <v>1210700</v>
      </c>
      <c r="C385" s="2419">
        <v>301200</v>
      </c>
      <c r="D385" s="2419">
        <v>241800</v>
      </c>
      <c r="E385" s="2419">
        <v>593900</v>
      </c>
      <c r="F385" s="2419">
        <v>257500</v>
      </c>
      <c r="G385" s="2419">
        <v>255200</v>
      </c>
      <c r="H385" s="2419">
        <v>81300</v>
      </c>
      <c r="I385" s="2419">
        <v>72700</v>
      </c>
      <c r="J385" s="2419">
        <v>9000</v>
      </c>
      <c r="K385" s="2419">
        <v>40500</v>
      </c>
      <c r="L385" s="2419">
        <v>49500</v>
      </c>
      <c r="M385" s="2419">
        <v>13200</v>
      </c>
      <c r="N385" s="2419">
        <v>9900</v>
      </c>
      <c r="O385" s="2419">
        <v>23100</v>
      </c>
      <c r="P385" s="2420">
        <v>0</v>
      </c>
    </row>
    <row r="386" spans="1:16" ht="15.75" hidden="1" customHeight="1" outlineLevel="1">
      <c r="A386" s="2418" t="s">
        <v>2001</v>
      </c>
      <c r="B386" s="2419">
        <v>1114300</v>
      </c>
      <c r="C386" s="2419">
        <v>288600</v>
      </c>
      <c r="D386" s="2419">
        <v>230200</v>
      </c>
      <c r="E386" s="2419">
        <v>527300</v>
      </c>
      <c r="F386" s="2419">
        <v>247200</v>
      </c>
      <c r="G386" s="2419">
        <v>207800</v>
      </c>
      <c r="H386" s="2419">
        <v>72300</v>
      </c>
      <c r="I386" s="2419">
        <v>67300</v>
      </c>
      <c r="J386" s="2419">
        <v>7600</v>
      </c>
      <c r="K386" s="2419">
        <v>39800</v>
      </c>
      <c r="L386" s="2419">
        <v>47400</v>
      </c>
      <c r="M386" s="2419">
        <v>11000</v>
      </c>
      <c r="N386" s="2419">
        <v>8800</v>
      </c>
      <c r="O386" s="2419">
        <v>19800</v>
      </c>
      <c r="P386" s="2420">
        <v>0</v>
      </c>
    </row>
    <row r="387" spans="1:16" ht="15.75" hidden="1" customHeight="1" outlineLevel="1">
      <c r="A387" s="2418" t="s">
        <v>2002</v>
      </c>
      <c r="B387" s="2419">
        <v>1027300</v>
      </c>
      <c r="C387" s="2419">
        <v>252600</v>
      </c>
      <c r="D387" s="2419">
        <v>212700</v>
      </c>
      <c r="E387" s="2419">
        <v>500900</v>
      </c>
      <c r="F387" s="2419">
        <v>211800</v>
      </c>
      <c r="G387" s="2419">
        <v>220200</v>
      </c>
      <c r="H387" s="2419">
        <v>68900</v>
      </c>
      <c r="I387" s="2419">
        <v>60300</v>
      </c>
      <c r="J387" s="2419">
        <v>6800</v>
      </c>
      <c r="K387" s="2419">
        <v>36100</v>
      </c>
      <c r="L387" s="2419">
        <v>42900</v>
      </c>
      <c r="M387" s="2419">
        <v>9300</v>
      </c>
      <c r="N387" s="2419">
        <v>8000</v>
      </c>
      <c r="O387" s="2419">
        <v>17300</v>
      </c>
      <c r="P387" s="2420">
        <v>0</v>
      </c>
    </row>
    <row r="388" spans="1:16" ht="15.75" hidden="1" customHeight="1" outlineLevel="1">
      <c r="A388" s="2418" t="s">
        <v>2003</v>
      </c>
      <c r="B388" s="2419">
        <v>995400</v>
      </c>
      <c r="C388" s="2419">
        <v>251300</v>
      </c>
      <c r="D388" s="2419">
        <v>200000</v>
      </c>
      <c r="E388" s="2419">
        <v>483300</v>
      </c>
      <c r="F388" s="2419">
        <v>218100</v>
      </c>
      <c r="G388" s="2419">
        <v>201800</v>
      </c>
      <c r="H388" s="2419">
        <v>63400</v>
      </c>
      <c r="I388" s="2419">
        <v>59900</v>
      </c>
      <c r="J388" s="2419">
        <v>7000</v>
      </c>
      <c r="K388" s="2419">
        <v>35100</v>
      </c>
      <c r="L388" s="2419">
        <v>42100</v>
      </c>
      <c r="M388" s="2419">
        <v>9800</v>
      </c>
      <c r="N388" s="2419">
        <v>8000</v>
      </c>
      <c r="O388" s="2419">
        <v>17800</v>
      </c>
      <c r="P388" s="2420">
        <v>0</v>
      </c>
    </row>
    <row r="389" spans="1:16" ht="15.75" hidden="1" customHeight="1" outlineLevel="1">
      <c r="A389" s="2418" t="s">
        <v>2004</v>
      </c>
      <c r="B389" s="2419">
        <v>1006400</v>
      </c>
      <c r="C389" s="2419">
        <v>241900</v>
      </c>
      <c r="D389" s="2419">
        <v>194700</v>
      </c>
      <c r="E389" s="2419">
        <v>510300</v>
      </c>
      <c r="F389" s="2419">
        <v>212800</v>
      </c>
      <c r="G389" s="2419">
        <v>221700</v>
      </c>
      <c r="H389" s="2419">
        <v>75800</v>
      </c>
      <c r="I389" s="2419">
        <v>59000</v>
      </c>
      <c r="J389" s="2419">
        <v>6800</v>
      </c>
      <c r="K389" s="2419">
        <v>34700</v>
      </c>
      <c r="L389" s="2419">
        <v>41500</v>
      </c>
      <c r="M389" s="2419">
        <v>9700</v>
      </c>
      <c r="N389" s="2419">
        <v>7800</v>
      </c>
      <c r="O389" s="2419">
        <v>17500</v>
      </c>
      <c r="P389" s="2420">
        <v>500</v>
      </c>
    </row>
    <row r="390" spans="1:16" ht="15.75" customHeight="1" collapsed="1">
      <c r="A390" s="2418" t="s">
        <v>2005</v>
      </c>
      <c r="B390" s="2419">
        <v>1012000</v>
      </c>
      <c r="C390" s="2419">
        <v>235600</v>
      </c>
      <c r="D390" s="2419">
        <v>239100</v>
      </c>
      <c r="E390" s="2419">
        <v>476800</v>
      </c>
      <c r="F390" s="2419">
        <v>217000</v>
      </c>
      <c r="G390" s="2419">
        <v>198700</v>
      </c>
      <c r="H390" s="2419">
        <v>61100</v>
      </c>
      <c r="I390" s="2419">
        <v>59800</v>
      </c>
      <c r="J390" s="2419">
        <v>7700</v>
      </c>
      <c r="K390" s="2419">
        <v>34500</v>
      </c>
      <c r="L390" s="2419">
        <v>42200</v>
      </c>
      <c r="M390" s="2419">
        <v>9600</v>
      </c>
      <c r="N390" s="2419">
        <v>8000</v>
      </c>
      <c r="O390" s="2419">
        <v>17600</v>
      </c>
      <c r="P390" s="2420">
        <v>0</v>
      </c>
    </row>
    <row r="391" spans="1:16" ht="15.75" customHeight="1">
      <c r="A391" s="2418" t="s">
        <v>2006</v>
      </c>
      <c r="B391" s="2419">
        <v>1017700</v>
      </c>
      <c r="C391" s="2419">
        <v>251200</v>
      </c>
      <c r="D391" s="2419">
        <v>199500</v>
      </c>
      <c r="E391" s="2419">
        <v>506700</v>
      </c>
      <c r="F391" s="2419">
        <v>223200</v>
      </c>
      <c r="G391" s="2419">
        <v>213400</v>
      </c>
      <c r="H391" s="2419">
        <v>70100</v>
      </c>
      <c r="I391" s="2419">
        <v>59900</v>
      </c>
      <c r="J391" s="2419">
        <v>7300</v>
      </c>
      <c r="K391" s="2419">
        <v>35300</v>
      </c>
      <c r="L391" s="2419">
        <v>42600</v>
      </c>
      <c r="M391" s="2419">
        <v>9900</v>
      </c>
      <c r="N391" s="2419">
        <v>7500</v>
      </c>
      <c r="O391" s="2419">
        <v>17400</v>
      </c>
      <c r="P391" s="2420">
        <v>500</v>
      </c>
    </row>
    <row r="392" spans="1:16" ht="15.75" customHeight="1">
      <c r="A392" s="2423" t="s">
        <v>2423</v>
      </c>
      <c r="B392" s="2424">
        <v>0.56324110671936756</v>
      </c>
      <c r="C392" s="2424">
        <v>6.6213921901528012</v>
      </c>
      <c r="D392" s="2424">
        <v>-16.56210790464241</v>
      </c>
      <c r="E392" s="2424">
        <v>6.2709731543624168</v>
      </c>
      <c r="F392" s="2424">
        <v>2.8571428571428572</v>
      </c>
      <c r="G392" s="2424">
        <v>7.3980875691997987</v>
      </c>
      <c r="H392" s="2424">
        <v>14.729950900163665</v>
      </c>
      <c r="I392" s="2424">
        <v>0.16722408026755853</v>
      </c>
      <c r="J392" s="2424">
        <v>-5.1948051948051948</v>
      </c>
      <c r="K392" s="2424">
        <v>2.318840579710145</v>
      </c>
      <c r="L392" s="2424">
        <v>0.94786729857819907</v>
      </c>
      <c r="M392" s="2424">
        <v>3.125</v>
      </c>
      <c r="N392" s="2424">
        <v>-6.25</v>
      </c>
      <c r="O392" s="2424">
        <v>-1.1363636363636365</v>
      </c>
      <c r="P392" s="2425" t="s">
        <v>109</v>
      </c>
    </row>
    <row r="393" spans="1:16" ht="15.75" customHeight="1">
      <c r="A393" s="2415" t="s">
        <v>193</v>
      </c>
      <c r="B393" s="2416"/>
      <c r="C393" s="2416"/>
      <c r="D393" s="2416"/>
      <c r="E393" s="2416"/>
      <c r="F393" s="2416"/>
      <c r="G393" s="2416"/>
      <c r="H393" s="2416"/>
      <c r="I393" s="2416"/>
      <c r="J393" s="2416"/>
      <c r="K393" s="2416"/>
      <c r="L393" s="2416"/>
      <c r="M393" s="2416"/>
      <c r="N393" s="2416"/>
      <c r="O393" s="2416"/>
      <c r="P393" s="2426"/>
    </row>
    <row r="394" spans="1:16" ht="15.75" hidden="1" customHeight="1" outlineLevel="1">
      <c r="A394" s="2418" t="s">
        <v>1977</v>
      </c>
      <c r="B394" s="2419">
        <v>747800</v>
      </c>
      <c r="C394" s="2419">
        <v>259800</v>
      </c>
      <c r="D394" s="2419">
        <v>200300</v>
      </c>
      <c r="E394" s="2419">
        <v>197300</v>
      </c>
      <c r="F394" s="2419">
        <v>97500</v>
      </c>
      <c r="G394" s="2419">
        <v>72700</v>
      </c>
      <c r="H394" s="2419">
        <v>27200</v>
      </c>
      <c r="I394" s="2419">
        <v>89900</v>
      </c>
      <c r="J394" s="2419">
        <v>14300</v>
      </c>
      <c r="K394" s="2419">
        <v>49100</v>
      </c>
      <c r="L394" s="2419">
        <v>63400</v>
      </c>
      <c r="M394" s="2419">
        <v>13900</v>
      </c>
      <c r="N394" s="2419">
        <v>12600</v>
      </c>
      <c r="O394" s="2419">
        <v>26500</v>
      </c>
      <c r="P394" s="2420">
        <v>400</v>
      </c>
    </row>
    <row r="395" spans="1:16" ht="15.75" hidden="1" customHeight="1" outlineLevel="1">
      <c r="A395" s="2418" t="s">
        <v>1978</v>
      </c>
      <c r="B395" s="2419">
        <v>802600</v>
      </c>
      <c r="C395" s="2419">
        <v>271200</v>
      </c>
      <c r="D395" s="2419">
        <v>221500</v>
      </c>
      <c r="E395" s="2419">
        <v>212700</v>
      </c>
      <c r="F395" s="2419">
        <v>100700</v>
      </c>
      <c r="G395" s="2419">
        <v>83900</v>
      </c>
      <c r="H395" s="2419">
        <v>28100</v>
      </c>
      <c r="I395" s="2419">
        <v>96800</v>
      </c>
      <c r="J395" s="2419">
        <v>14900</v>
      </c>
      <c r="K395" s="2419">
        <v>53800</v>
      </c>
      <c r="L395" s="2419">
        <v>68700</v>
      </c>
      <c r="M395" s="2419">
        <v>16400</v>
      </c>
      <c r="N395" s="2419">
        <v>11600</v>
      </c>
      <c r="O395" s="2419">
        <v>28000</v>
      </c>
      <c r="P395" s="2420">
        <v>500</v>
      </c>
    </row>
    <row r="396" spans="1:16" ht="15.75" hidden="1" customHeight="1" outlineLevel="1">
      <c r="A396" s="2418" t="s">
        <v>1979</v>
      </c>
      <c r="B396" s="2419">
        <v>832700</v>
      </c>
      <c r="C396" s="2419">
        <v>304700</v>
      </c>
      <c r="D396" s="2419">
        <v>217300</v>
      </c>
      <c r="E396" s="2419">
        <v>208300</v>
      </c>
      <c r="F396" s="2419">
        <v>97700</v>
      </c>
      <c r="G396" s="2419">
        <v>83800</v>
      </c>
      <c r="H396" s="2419">
        <v>26800</v>
      </c>
      <c r="I396" s="2419">
        <v>102000</v>
      </c>
      <c r="J396" s="2419">
        <v>14600</v>
      </c>
      <c r="K396" s="2419">
        <v>55700</v>
      </c>
      <c r="L396" s="2419">
        <v>70300</v>
      </c>
      <c r="M396" s="2419">
        <v>17200</v>
      </c>
      <c r="N396" s="2419">
        <v>14400</v>
      </c>
      <c r="O396" s="2419">
        <v>31600</v>
      </c>
      <c r="P396" s="2420">
        <v>400</v>
      </c>
    </row>
    <row r="397" spans="1:16" ht="15.75" hidden="1" customHeight="1" outlineLevel="1">
      <c r="A397" s="2418" t="s">
        <v>1980</v>
      </c>
      <c r="B397" s="2419">
        <v>850200</v>
      </c>
      <c r="C397" s="2419">
        <v>332700</v>
      </c>
      <c r="D397" s="2419">
        <v>197900</v>
      </c>
      <c r="E397" s="2419">
        <v>216000</v>
      </c>
      <c r="F397" s="2419">
        <v>95800</v>
      </c>
      <c r="G397" s="2419">
        <v>92300</v>
      </c>
      <c r="H397" s="2419">
        <v>27900</v>
      </c>
      <c r="I397" s="2419">
        <v>103200</v>
      </c>
      <c r="J397" s="2419">
        <v>13800</v>
      </c>
      <c r="K397" s="2419">
        <v>57300</v>
      </c>
      <c r="L397" s="2419">
        <v>71100</v>
      </c>
      <c r="M397" s="2419">
        <v>19000</v>
      </c>
      <c r="N397" s="2419">
        <v>13100</v>
      </c>
      <c r="O397" s="2419">
        <v>32100</v>
      </c>
      <c r="P397" s="2420">
        <v>400</v>
      </c>
    </row>
    <row r="398" spans="1:16" ht="15.75" hidden="1" customHeight="1" outlineLevel="1">
      <c r="A398" s="2418" t="s">
        <v>1981</v>
      </c>
      <c r="B398" s="2419">
        <v>816400</v>
      </c>
      <c r="C398" s="2419">
        <v>319700</v>
      </c>
      <c r="D398" s="2419">
        <v>208100</v>
      </c>
      <c r="E398" s="2419">
        <v>189700</v>
      </c>
      <c r="F398" s="2419">
        <v>87300</v>
      </c>
      <c r="G398" s="2419">
        <v>81000</v>
      </c>
      <c r="H398" s="2419">
        <v>21400</v>
      </c>
      <c r="I398" s="2419">
        <v>98500</v>
      </c>
      <c r="J398" s="2419">
        <v>14100</v>
      </c>
      <c r="K398" s="2419">
        <v>53100</v>
      </c>
      <c r="L398" s="2419">
        <v>67200</v>
      </c>
      <c r="M398" s="2419">
        <v>16800</v>
      </c>
      <c r="N398" s="2419">
        <v>14400</v>
      </c>
      <c r="O398" s="2419">
        <v>31200</v>
      </c>
      <c r="P398" s="2420">
        <v>400</v>
      </c>
    </row>
    <row r="399" spans="1:16" ht="15.75" hidden="1" customHeight="1" outlineLevel="1">
      <c r="A399" s="2418" t="s">
        <v>1982</v>
      </c>
      <c r="B399" s="2419">
        <v>828400</v>
      </c>
      <c r="C399" s="2419">
        <v>317700</v>
      </c>
      <c r="D399" s="2419">
        <v>211400</v>
      </c>
      <c r="E399" s="2419">
        <v>204300</v>
      </c>
      <c r="F399" s="2419">
        <v>89300</v>
      </c>
      <c r="G399" s="2419">
        <v>92300</v>
      </c>
      <c r="H399" s="2419">
        <v>22700</v>
      </c>
      <c r="I399" s="2419">
        <v>94700</v>
      </c>
      <c r="J399" s="2419">
        <v>13800</v>
      </c>
      <c r="K399" s="2419">
        <v>52300</v>
      </c>
      <c r="L399" s="2419">
        <v>66100</v>
      </c>
      <c r="M399" s="2419">
        <v>13600</v>
      </c>
      <c r="N399" s="2419">
        <v>15100</v>
      </c>
      <c r="O399" s="2419">
        <v>28700</v>
      </c>
      <c r="P399" s="2420">
        <v>400</v>
      </c>
    </row>
    <row r="400" spans="1:16" ht="15.75" hidden="1" customHeight="1" outlineLevel="1">
      <c r="A400" s="2418" t="s">
        <v>1983</v>
      </c>
      <c r="B400" s="2419">
        <v>814900</v>
      </c>
      <c r="C400" s="2419">
        <v>329400</v>
      </c>
      <c r="D400" s="2419">
        <v>179600</v>
      </c>
      <c r="E400" s="2419">
        <v>208500</v>
      </c>
      <c r="F400" s="2419">
        <v>85800</v>
      </c>
      <c r="G400" s="2419">
        <v>98600</v>
      </c>
      <c r="H400" s="2419">
        <v>24000</v>
      </c>
      <c r="I400" s="2419">
        <v>97100</v>
      </c>
      <c r="J400" s="2419">
        <v>12600</v>
      </c>
      <c r="K400" s="2419">
        <v>53500</v>
      </c>
      <c r="L400" s="2419">
        <v>66100</v>
      </c>
      <c r="M400" s="2419">
        <v>17000</v>
      </c>
      <c r="N400" s="2419">
        <v>14000</v>
      </c>
      <c r="O400" s="2419">
        <v>31000</v>
      </c>
      <c r="P400" s="2420">
        <v>400</v>
      </c>
    </row>
    <row r="401" spans="1:16" ht="15.75" hidden="1" customHeight="1" outlineLevel="1">
      <c r="A401" s="2418" t="s">
        <v>1984</v>
      </c>
      <c r="B401" s="2419">
        <v>830400</v>
      </c>
      <c r="C401" s="2419">
        <v>336000</v>
      </c>
      <c r="D401" s="2419">
        <v>192100</v>
      </c>
      <c r="E401" s="2419">
        <v>204500</v>
      </c>
      <c r="F401" s="2419">
        <v>87700</v>
      </c>
      <c r="G401" s="2419">
        <v>91900</v>
      </c>
      <c r="H401" s="2419">
        <v>25000</v>
      </c>
      <c r="I401" s="2419">
        <v>97500</v>
      </c>
      <c r="J401" s="2419">
        <v>15900</v>
      </c>
      <c r="K401" s="2419">
        <v>54100</v>
      </c>
      <c r="L401" s="2419">
        <v>70000</v>
      </c>
      <c r="M401" s="2419">
        <v>14300</v>
      </c>
      <c r="N401" s="2419">
        <v>13200</v>
      </c>
      <c r="O401" s="2419">
        <v>27500</v>
      </c>
      <c r="P401" s="2420">
        <v>400</v>
      </c>
    </row>
    <row r="402" spans="1:16" ht="15.75" hidden="1" customHeight="1" outlineLevel="1">
      <c r="A402" s="2418" t="s">
        <v>1985</v>
      </c>
      <c r="B402" s="2419">
        <v>832300</v>
      </c>
      <c r="C402" s="2419">
        <v>338000</v>
      </c>
      <c r="D402" s="2419">
        <v>189000</v>
      </c>
      <c r="E402" s="2419">
        <v>205600</v>
      </c>
      <c r="F402" s="2419">
        <v>89000</v>
      </c>
      <c r="G402" s="2419">
        <v>93800</v>
      </c>
      <c r="H402" s="2419">
        <v>22900</v>
      </c>
      <c r="I402" s="2419">
        <v>99300</v>
      </c>
      <c r="J402" s="2419">
        <v>14500</v>
      </c>
      <c r="K402" s="2419">
        <v>54500</v>
      </c>
      <c r="L402" s="2419">
        <v>69000</v>
      </c>
      <c r="M402" s="2419">
        <v>15900</v>
      </c>
      <c r="N402" s="2419">
        <v>14500</v>
      </c>
      <c r="O402" s="2419">
        <v>30400</v>
      </c>
      <c r="P402" s="2420">
        <v>400</v>
      </c>
    </row>
    <row r="403" spans="1:16" ht="15.75" hidden="1" customHeight="1" outlineLevel="1">
      <c r="A403" s="2418" t="s">
        <v>1986</v>
      </c>
      <c r="B403" s="2419">
        <v>853800</v>
      </c>
      <c r="C403" s="2419">
        <v>350900</v>
      </c>
      <c r="D403" s="2419">
        <v>183300</v>
      </c>
      <c r="E403" s="2419">
        <v>218500</v>
      </c>
      <c r="F403" s="2419">
        <v>100100</v>
      </c>
      <c r="G403" s="2419">
        <v>92000</v>
      </c>
      <c r="H403" s="2419">
        <v>26400</v>
      </c>
      <c r="I403" s="2419">
        <v>100800</v>
      </c>
      <c r="J403" s="2419">
        <v>14900</v>
      </c>
      <c r="K403" s="2419">
        <v>54100</v>
      </c>
      <c r="L403" s="2419">
        <v>69000</v>
      </c>
      <c r="M403" s="2419">
        <v>16300</v>
      </c>
      <c r="N403" s="2419">
        <v>15600</v>
      </c>
      <c r="O403" s="2419">
        <v>31900</v>
      </c>
      <c r="P403" s="2420">
        <v>300</v>
      </c>
    </row>
    <row r="404" spans="1:16" ht="15.75" hidden="1" customHeight="1" outlineLevel="1">
      <c r="A404" s="2418" t="s">
        <v>1987</v>
      </c>
      <c r="B404" s="2419">
        <v>811000</v>
      </c>
      <c r="C404" s="2419">
        <v>365800</v>
      </c>
      <c r="D404" s="2419">
        <v>158800</v>
      </c>
      <c r="E404" s="2419">
        <v>188500</v>
      </c>
      <c r="F404" s="2419">
        <v>80600</v>
      </c>
      <c r="G404" s="2419">
        <v>81100</v>
      </c>
      <c r="H404" s="2419">
        <v>26800</v>
      </c>
      <c r="I404" s="2419">
        <v>97600</v>
      </c>
      <c r="J404" s="2419">
        <v>12700</v>
      </c>
      <c r="K404" s="2419">
        <v>57400</v>
      </c>
      <c r="L404" s="2419">
        <v>70100</v>
      </c>
      <c r="M404" s="2419">
        <v>14600</v>
      </c>
      <c r="N404" s="2419">
        <v>12900</v>
      </c>
      <c r="O404" s="2419">
        <v>27500</v>
      </c>
      <c r="P404" s="2420">
        <v>300</v>
      </c>
    </row>
    <row r="405" spans="1:16" ht="15.75" hidden="1" customHeight="1" outlineLevel="1">
      <c r="A405" s="2418" t="s">
        <v>1988</v>
      </c>
      <c r="B405" s="2419">
        <v>802200</v>
      </c>
      <c r="C405" s="2419">
        <v>377000</v>
      </c>
      <c r="D405" s="2419">
        <v>136500</v>
      </c>
      <c r="E405" s="2419">
        <v>195100</v>
      </c>
      <c r="F405" s="2419">
        <v>96500</v>
      </c>
      <c r="G405" s="2419">
        <v>72500</v>
      </c>
      <c r="H405" s="2419">
        <v>26100</v>
      </c>
      <c r="I405" s="2419">
        <v>93200</v>
      </c>
      <c r="J405" s="2419">
        <v>12800</v>
      </c>
      <c r="K405" s="2419">
        <v>54500</v>
      </c>
      <c r="L405" s="2419">
        <v>67300</v>
      </c>
      <c r="M405" s="2419">
        <v>12100</v>
      </c>
      <c r="N405" s="2419">
        <v>13900</v>
      </c>
      <c r="O405" s="2419">
        <v>26000</v>
      </c>
      <c r="P405" s="2420">
        <v>300</v>
      </c>
    </row>
    <row r="406" spans="1:16" ht="15.75" hidden="1" customHeight="1" outlineLevel="1">
      <c r="A406" s="2418" t="s">
        <v>1989</v>
      </c>
      <c r="B406" s="2419">
        <v>751500</v>
      </c>
      <c r="C406" s="2419">
        <v>347100</v>
      </c>
      <c r="D406" s="2419">
        <v>141400</v>
      </c>
      <c r="E406" s="2419">
        <v>176000</v>
      </c>
      <c r="F406" s="2419">
        <v>74900</v>
      </c>
      <c r="G406" s="2419">
        <v>78800</v>
      </c>
      <c r="H406" s="2419">
        <v>22400</v>
      </c>
      <c r="I406" s="2419">
        <v>86600</v>
      </c>
      <c r="J406" s="2419">
        <v>12200</v>
      </c>
      <c r="K406" s="2419">
        <v>49300</v>
      </c>
      <c r="L406" s="2419">
        <v>61500</v>
      </c>
      <c r="M406" s="2419">
        <v>12700</v>
      </c>
      <c r="N406" s="2419">
        <v>12300</v>
      </c>
      <c r="O406" s="2419">
        <v>25000</v>
      </c>
      <c r="P406" s="2420">
        <v>300</v>
      </c>
    </row>
    <row r="407" spans="1:16" ht="15.75" hidden="1" customHeight="1" outlineLevel="1">
      <c r="A407" s="2418" t="s">
        <v>1990</v>
      </c>
      <c r="B407" s="2419">
        <v>740100</v>
      </c>
      <c r="C407" s="2419">
        <v>363100</v>
      </c>
      <c r="D407" s="2419">
        <v>114000</v>
      </c>
      <c r="E407" s="2419">
        <v>174100</v>
      </c>
      <c r="F407" s="2419">
        <v>68900</v>
      </c>
      <c r="G407" s="2419">
        <v>79600</v>
      </c>
      <c r="H407" s="2419">
        <v>25500</v>
      </c>
      <c r="I407" s="2419">
        <v>88700</v>
      </c>
      <c r="J407" s="2419">
        <v>13700</v>
      </c>
      <c r="K407" s="2419">
        <v>49900</v>
      </c>
      <c r="L407" s="2419">
        <v>63600</v>
      </c>
      <c r="M407" s="2419">
        <v>12100</v>
      </c>
      <c r="N407" s="2419">
        <v>13000</v>
      </c>
      <c r="O407" s="2419">
        <v>25100</v>
      </c>
      <c r="P407" s="2420">
        <v>300</v>
      </c>
    </row>
    <row r="408" spans="1:16" ht="15.75" hidden="1" customHeight="1" outlineLevel="1">
      <c r="A408" s="2418" t="s">
        <v>1991</v>
      </c>
      <c r="B408" s="2419">
        <v>752300</v>
      </c>
      <c r="C408" s="2419">
        <v>350500</v>
      </c>
      <c r="D408" s="2419">
        <v>126400</v>
      </c>
      <c r="E408" s="2419">
        <v>189400</v>
      </c>
      <c r="F408" s="2419">
        <v>82900</v>
      </c>
      <c r="G408" s="2419">
        <v>84000</v>
      </c>
      <c r="H408" s="2419">
        <v>22400</v>
      </c>
      <c r="I408" s="2419">
        <v>85600</v>
      </c>
      <c r="J408" s="2419">
        <v>12700</v>
      </c>
      <c r="K408" s="2419">
        <v>50200</v>
      </c>
      <c r="L408" s="2419">
        <v>62900</v>
      </c>
      <c r="M408" s="2419">
        <v>9400</v>
      </c>
      <c r="N408" s="2419">
        <v>13300</v>
      </c>
      <c r="O408" s="2419">
        <v>22700</v>
      </c>
      <c r="P408" s="2420">
        <v>300</v>
      </c>
    </row>
    <row r="409" spans="1:16" ht="15.75" hidden="1" customHeight="1" outlineLevel="1">
      <c r="A409" s="2418" t="s">
        <v>1992</v>
      </c>
      <c r="B409" s="2419">
        <v>751000</v>
      </c>
      <c r="C409" s="2419">
        <v>351200</v>
      </c>
      <c r="D409" s="2419">
        <v>119300</v>
      </c>
      <c r="E409" s="2419">
        <v>195800</v>
      </c>
      <c r="F409" s="2419">
        <v>87200</v>
      </c>
      <c r="G409" s="2419">
        <v>84100</v>
      </c>
      <c r="H409" s="2419">
        <v>24600</v>
      </c>
      <c r="I409" s="2419">
        <v>84400</v>
      </c>
      <c r="J409" s="2419">
        <v>12400</v>
      </c>
      <c r="K409" s="2419">
        <v>51600</v>
      </c>
      <c r="L409" s="2419">
        <v>64000</v>
      </c>
      <c r="M409" s="2419">
        <v>9500</v>
      </c>
      <c r="N409" s="2419">
        <v>11000</v>
      </c>
      <c r="O409" s="2419">
        <v>20500</v>
      </c>
      <c r="P409" s="2420">
        <v>300</v>
      </c>
    </row>
    <row r="410" spans="1:16" ht="15.75" hidden="1" customHeight="1" outlineLevel="1">
      <c r="A410" s="2418" t="s">
        <v>1993</v>
      </c>
      <c r="B410" s="2419">
        <v>729700</v>
      </c>
      <c r="C410" s="2419">
        <v>355500</v>
      </c>
      <c r="D410" s="2419">
        <v>99300</v>
      </c>
      <c r="E410" s="2419">
        <v>184900</v>
      </c>
      <c r="F410" s="2419">
        <v>84500</v>
      </c>
      <c r="G410" s="2419">
        <v>78800</v>
      </c>
      <c r="H410" s="2419">
        <v>21600</v>
      </c>
      <c r="I410" s="2419">
        <v>89700</v>
      </c>
      <c r="J410" s="2419">
        <v>12300</v>
      </c>
      <c r="K410" s="2419">
        <v>50100</v>
      </c>
      <c r="L410" s="2419">
        <v>62400</v>
      </c>
      <c r="M410" s="2419">
        <v>14400</v>
      </c>
      <c r="N410" s="2419">
        <v>12800</v>
      </c>
      <c r="O410" s="2419">
        <v>27200</v>
      </c>
      <c r="P410" s="2420">
        <v>300</v>
      </c>
    </row>
    <row r="411" spans="1:16" ht="15.75" hidden="1" customHeight="1" outlineLevel="1">
      <c r="A411" s="2418" t="s">
        <v>1994</v>
      </c>
      <c r="B411" s="2419">
        <v>738000</v>
      </c>
      <c r="C411" s="2419">
        <v>338300</v>
      </c>
      <c r="D411" s="2419">
        <v>126600</v>
      </c>
      <c r="E411" s="2419">
        <v>184800</v>
      </c>
      <c r="F411" s="2419">
        <v>83500</v>
      </c>
      <c r="G411" s="2419">
        <v>80100</v>
      </c>
      <c r="H411" s="2419">
        <v>21200</v>
      </c>
      <c r="I411" s="2419">
        <v>88100</v>
      </c>
      <c r="J411" s="2419">
        <v>11100</v>
      </c>
      <c r="K411" s="2419">
        <v>50400</v>
      </c>
      <c r="L411" s="2419">
        <v>61500</v>
      </c>
      <c r="M411" s="2419">
        <v>14100</v>
      </c>
      <c r="N411" s="2419">
        <v>12500</v>
      </c>
      <c r="O411" s="2419">
        <v>26600</v>
      </c>
      <c r="P411" s="2420">
        <v>300</v>
      </c>
    </row>
    <row r="412" spans="1:16" ht="15.75" hidden="1" customHeight="1" outlineLevel="1">
      <c r="A412" s="2418" t="s">
        <v>1995</v>
      </c>
      <c r="B412" s="2419">
        <v>719400</v>
      </c>
      <c r="C412" s="2419">
        <v>348700</v>
      </c>
      <c r="D412" s="2419">
        <v>106500</v>
      </c>
      <c r="E412" s="2419">
        <v>177400</v>
      </c>
      <c r="F412" s="2419">
        <v>76200</v>
      </c>
      <c r="G412" s="2419">
        <v>81700</v>
      </c>
      <c r="H412" s="2419">
        <v>19500</v>
      </c>
      <c r="I412" s="2419">
        <v>86500</v>
      </c>
      <c r="J412" s="2419">
        <v>12500</v>
      </c>
      <c r="K412" s="2419">
        <v>47300</v>
      </c>
      <c r="L412" s="2419">
        <v>59800</v>
      </c>
      <c r="M412" s="2419">
        <v>13700</v>
      </c>
      <c r="N412" s="2419">
        <v>13100</v>
      </c>
      <c r="O412" s="2419">
        <v>26800</v>
      </c>
      <c r="P412" s="2420">
        <v>300</v>
      </c>
    </row>
    <row r="413" spans="1:16" ht="15.75" hidden="1" customHeight="1" outlineLevel="1">
      <c r="A413" s="2418" t="s">
        <v>1996</v>
      </c>
      <c r="B413" s="2419">
        <v>691200</v>
      </c>
      <c r="C413" s="2419">
        <v>326400</v>
      </c>
      <c r="D413" s="2419">
        <v>114000</v>
      </c>
      <c r="E413" s="2419">
        <v>168300</v>
      </c>
      <c r="F413" s="2419">
        <v>70900</v>
      </c>
      <c r="G413" s="2419">
        <v>74300</v>
      </c>
      <c r="H413" s="2419">
        <v>23100</v>
      </c>
      <c r="I413" s="2419">
        <v>82200</v>
      </c>
      <c r="J413" s="2419">
        <v>12200</v>
      </c>
      <c r="K413" s="2419">
        <v>46600</v>
      </c>
      <c r="L413" s="2419">
        <v>58800</v>
      </c>
      <c r="M413" s="2419">
        <v>11700</v>
      </c>
      <c r="N413" s="2419">
        <v>11700</v>
      </c>
      <c r="O413" s="2419">
        <v>23400</v>
      </c>
      <c r="P413" s="2420">
        <v>300</v>
      </c>
    </row>
    <row r="414" spans="1:16" ht="15.75" hidden="1" customHeight="1" outlineLevel="1">
      <c r="A414" s="2418" t="s">
        <v>1997</v>
      </c>
      <c r="B414" s="2419">
        <v>665800</v>
      </c>
      <c r="C414" s="2419">
        <v>300300</v>
      </c>
      <c r="D414" s="2419">
        <v>111500</v>
      </c>
      <c r="E414" s="2419">
        <v>171600</v>
      </c>
      <c r="F414" s="2419">
        <v>86300</v>
      </c>
      <c r="G414" s="2419">
        <v>66000</v>
      </c>
      <c r="H414" s="2419">
        <v>19300</v>
      </c>
      <c r="I414" s="2419">
        <v>82200</v>
      </c>
      <c r="J414" s="2419">
        <v>11400</v>
      </c>
      <c r="K414" s="2419">
        <v>43700</v>
      </c>
      <c r="L414" s="2419">
        <v>55100</v>
      </c>
      <c r="M414" s="2419">
        <v>12600</v>
      </c>
      <c r="N414" s="2419">
        <v>14400</v>
      </c>
      <c r="O414" s="2419">
        <v>27000</v>
      </c>
      <c r="P414" s="2420">
        <v>300</v>
      </c>
    </row>
    <row r="415" spans="1:16" ht="15.75" hidden="1" customHeight="1" outlineLevel="1">
      <c r="A415" s="2418" t="s">
        <v>1998</v>
      </c>
      <c r="B415" s="2419">
        <v>699800</v>
      </c>
      <c r="C415" s="2419">
        <v>339700</v>
      </c>
      <c r="D415" s="2419">
        <v>104100</v>
      </c>
      <c r="E415" s="2419">
        <v>179200</v>
      </c>
      <c r="F415" s="2419">
        <v>72000</v>
      </c>
      <c r="G415" s="2419">
        <v>78800</v>
      </c>
      <c r="H415" s="2419">
        <v>28400</v>
      </c>
      <c r="I415" s="2419">
        <v>76600</v>
      </c>
      <c r="J415" s="2419">
        <v>11400</v>
      </c>
      <c r="K415" s="2419">
        <v>42500</v>
      </c>
      <c r="L415" s="2419">
        <v>53900</v>
      </c>
      <c r="M415" s="2419">
        <v>9100</v>
      </c>
      <c r="N415" s="2419">
        <v>13600</v>
      </c>
      <c r="O415" s="2419">
        <v>22700</v>
      </c>
      <c r="P415" s="2420">
        <v>200</v>
      </c>
    </row>
    <row r="416" spans="1:16" s="2421" customFormat="1" ht="15.75" hidden="1" customHeight="1" outlineLevel="1">
      <c r="A416" s="2418" t="s">
        <v>1999</v>
      </c>
      <c r="B416" s="2419">
        <v>562700</v>
      </c>
      <c r="C416" s="2419">
        <v>259900</v>
      </c>
      <c r="D416" s="2419">
        <v>89400</v>
      </c>
      <c r="E416" s="2419">
        <v>148000</v>
      </c>
      <c r="F416" s="2419">
        <v>71500</v>
      </c>
      <c r="G416" s="2419">
        <v>56300</v>
      </c>
      <c r="H416" s="2419">
        <v>20300</v>
      </c>
      <c r="I416" s="2419">
        <v>65200</v>
      </c>
      <c r="J416" s="2419">
        <v>9700</v>
      </c>
      <c r="K416" s="2419">
        <v>34200</v>
      </c>
      <c r="L416" s="2419">
        <v>43900</v>
      </c>
      <c r="M416" s="2419">
        <v>9600</v>
      </c>
      <c r="N416" s="2419">
        <v>11700</v>
      </c>
      <c r="O416" s="2419">
        <v>21300</v>
      </c>
      <c r="P416" s="2420">
        <v>200</v>
      </c>
    </row>
    <row r="417" spans="1:16" s="2421" customFormat="1" ht="15.75" hidden="1" customHeight="1" outlineLevel="1">
      <c r="A417" s="2418" t="s">
        <v>2000</v>
      </c>
      <c r="B417" s="2419">
        <v>617700</v>
      </c>
      <c r="C417" s="2419">
        <v>303100</v>
      </c>
      <c r="D417" s="2419">
        <v>84000</v>
      </c>
      <c r="E417" s="2419">
        <v>162400</v>
      </c>
      <c r="F417" s="2419">
        <v>65300</v>
      </c>
      <c r="G417" s="2419">
        <v>76900</v>
      </c>
      <c r="H417" s="2419">
        <v>20200</v>
      </c>
      <c r="I417" s="2419">
        <v>68100</v>
      </c>
      <c r="J417" s="2419">
        <v>10200</v>
      </c>
      <c r="K417" s="2419">
        <v>35100</v>
      </c>
      <c r="L417" s="2419">
        <v>45300</v>
      </c>
      <c r="M417" s="2419">
        <v>9400</v>
      </c>
      <c r="N417" s="2419">
        <v>13500</v>
      </c>
      <c r="O417" s="2419">
        <v>22900</v>
      </c>
      <c r="P417" s="2420">
        <v>100</v>
      </c>
    </row>
    <row r="418" spans="1:16" ht="15.75" hidden="1" customHeight="1" outlineLevel="1">
      <c r="A418" s="2418" t="s">
        <v>2001</v>
      </c>
      <c r="B418" s="2419">
        <v>597500</v>
      </c>
      <c r="C418" s="2419">
        <v>266200</v>
      </c>
      <c r="D418" s="2419">
        <v>96700</v>
      </c>
      <c r="E418" s="2419">
        <v>165500</v>
      </c>
      <c r="F418" s="2419">
        <v>71900</v>
      </c>
      <c r="G418" s="2419">
        <v>71300</v>
      </c>
      <c r="H418" s="2419">
        <v>22300</v>
      </c>
      <c r="I418" s="2419">
        <v>68900</v>
      </c>
      <c r="J418" s="2419">
        <v>12000</v>
      </c>
      <c r="K418" s="2419">
        <v>36300</v>
      </c>
      <c r="L418" s="2419">
        <v>48300</v>
      </c>
      <c r="M418" s="2419">
        <v>8300</v>
      </c>
      <c r="N418" s="2419">
        <v>12300</v>
      </c>
      <c r="O418" s="2419">
        <v>20600</v>
      </c>
      <c r="P418" s="2420">
        <v>200</v>
      </c>
    </row>
    <row r="419" spans="1:16" ht="15.75" hidden="1" customHeight="1" outlineLevel="1">
      <c r="A419" s="2418" t="s">
        <v>2002</v>
      </c>
      <c r="B419" s="2419">
        <v>621700</v>
      </c>
      <c r="C419" s="2419">
        <v>307000</v>
      </c>
      <c r="D419" s="2419">
        <v>94700</v>
      </c>
      <c r="E419" s="2419">
        <v>149800</v>
      </c>
      <c r="F419" s="2419">
        <v>58100</v>
      </c>
      <c r="G419" s="2419">
        <v>59800</v>
      </c>
      <c r="H419" s="2419">
        <v>31900</v>
      </c>
      <c r="I419" s="2419">
        <v>70000</v>
      </c>
      <c r="J419" s="2419">
        <v>10400</v>
      </c>
      <c r="K419" s="2419">
        <v>36400</v>
      </c>
      <c r="L419" s="2419">
        <v>46800</v>
      </c>
      <c r="M419" s="2419">
        <v>9500</v>
      </c>
      <c r="N419" s="2419">
        <v>13600</v>
      </c>
      <c r="O419" s="2419">
        <v>23100</v>
      </c>
      <c r="P419" s="2420">
        <v>200</v>
      </c>
    </row>
    <row r="420" spans="1:16" ht="15.75" hidden="1" customHeight="1" outlineLevel="1">
      <c r="A420" s="2418" t="s">
        <v>2003</v>
      </c>
      <c r="B420" s="2419">
        <v>615200</v>
      </c>
      <c r="C420" s="2419">
        <v>335600</v>
      </c>
      <c r="D420" s="2419">
        <v>69400</v>
      </c>
      <c r="E420" s="2419">
        <v>134900</v>
      </c>
      <c r="F420" s="2419">
        <v>59600</v>
      </c>
      <c r="G420" s="2419">
        <v>54800</v>
      </c>
      <c r="H420" s="2419">
        <v>20500</v>
      </c>
      <c r="I420" s="2419">
        <v>75000</v>
      </c>
      <c r="J420" s="2419">
        <v>10400</v>
      </c>
      <c r="K420" s="2419">
        <v>40300</v>
      </c>
      <c r="L420" s="2419">
        <v>50700</v>
      </c>
      <c r="M420" s="2419">
        <v>11800</v>
      </c>
      <c r="N420" s="2419">
        <v>12500</v>
      </c>
      <c r="O420" s="2419">
        <v>24300</v>
      </c>
      <c r="P420" s="2420">
        <v>200</v>
      </c>
    </row>
    <row r="421" spans="1:16" ht="15.75" hidden="1" customHeight="1" outlineLevel="1">
      <c r="A421" s="2418" t="s">
        <v>2004</v>
      </c>
      <c r="B421" s="2419">
        <v>636000</v>
      </c>
      <c r="C421" s="2419">
        <v>336300</v>
      </c>
      <c r="D421" s="2419">
        <v>71900</v>
      </c>
      <c r="E421" s="2419">
        <v>157400</v>
      </c>
      <c r="F421" s="2419">
        <v>77000</v>
      </c>
      <c r="G421" s="2419">
        <v>60300</v>
      </c>
      <c r="H421" s="2419">
        <v>20100</v>
      </c>
      <c r="I421" s="2419">
        <v>70300</v>
      </c>
      <c r="J421" s="2419">
        <v>10800</v>
      </c>
      <c r="K421" s="2419">
        <v>42700</v>
      </c>
      <c r="L421" s="2419">
        <v>53500</v>
      </c>
      <c r="M421" s="2419">
        <v>7900</v>
      </c>
      <c r="N421" s="2419">
        <v>8800</v>
      </c>
      <c r="O421" s="2419">
        <v>16700</v>
      </c>
      <c r="P421" s="2420">
        <v>100</v>
      </c>
    </row>
    <row r="422" spans="1:16" ht="15.75" customHeight="1" collapsed="1">
      <c r="A422" s="2418" t="s">
        <v>2005</v>
      </c>
      <c r="B422" s="2419">
        <v>646500</v>
      </c>
      <c r="C422" s="2419">
        <v>360500</v>
      </c>
      <c r="D422" s="2419">
        <v>82900</v>
      </c>
      <c r="E422" s="2419">
        <v>131800</v>
      </c>
      <c r="F422" s="2419">
        <v>60700</v>
      </c>
      <c r="G422" s="2419">
        <v>49800</v>
      </c>
      <c r="H422" s="2419">
        <v>21300</v>
      </c>
      <c r="I422" s="2419">
        <v>71300</v>
      </c>
      <c r="J422" s="2419">
        <v>9900</v>
      </c>
      <c r="K422" s="2419">
        <v>43300</v>
      </c>
      <c r="L422" s="2419">
        <v>53200</v>
      </c>
      <c r="M422" s="2419">
        <v>8100</v>
      </c>
      <c r="N422" s="2419">
        <v>10000</v>
      </c>
      <c r="O422" s="2419">
        <v>18100</v>
      </c>
      <c r="P422" s="2420">
        <v>100</v>
      </c>
    </row>
    <row r="423" spans="1:16" ht="15.75" customHeight="1">
      <c r="A423" s="2418" t="s">
        <v>2006</v>
      </c>
      <c r="B423" s="2419">
        <v>666700</v>
      </c>
      <c r="C423" s="2419">
        <v>323600</v>
      </c>
      <c r="D423" s="2419">
        <v>95400</v>
      </c>
      <c r="E423" s="2419">
        <v>168900</v>
      </c>
      <c r="F423" s="2419">
        <v>69000</v>
      </c>
      <c r="G423" s="2419">
        <v>74700</v>
      </c>
      <c r="H423" s="2419">
        <v>25200</v>
      </c>
      <c r="I423" s="2419">
        <v>78700</v>
      </c>
      <c r="J423" s="2419">
        <v>9200</v>
      </c>
      <c r="K423" s="2419">
        <v>42800</v>
      </c>
      <c r="L423" s="2419">
        <v>52000</v>
      </c>
      <c r="M423" s="2419">
        <v>8100</v>
      </c>
      <c r="N423" s="2419">
        <v>18600</v>
      </c>
      <c r="O423" s="2419">
        <v>26700</v>
      </c>
      <c r="P423" s="2420">
        <v>200</v>
      </c>
    </row>
    <row r="424" spans="1:16" ht="15.75" customHeight="1">
      <c r="A424" s="2423" t="s">
        <v>2423</v>
      </c>
      <c r="B424" s="2424">
        <v>3.1245166279969063</v>
      </c>
      <c r="C424" s="2424">
        <v>-10.235783633841885</v>
      </c>
      <c r="D424" s="2424">
        <v>15.078407720144751</v>
      </c>
      <c r="E424" s="2424">
        <v>28.148710166919578</v>
      </c>
      <c r="F424" s="2424">
        <v>13.673805601317957</v>
      </c>
      <c r="G424" s="2424">
        <v>50</v>
      </c>
      <c r="H424" s="2424">
        <v>18.30985915492958</v>
      </c>
      <c r="I424" s="2424">
        <v>10.37868162692847</v>
      </c>
      <c r="J424" s="2424">
        <v>-7.0707070707070701</v>
      </c>
      <c r="K424" s="2424">
        <v>-1.1547344110854503</v>
      </c>
      <c r="L424" s="2424">
        <v>-2.2556390977443606</v>
      </c>
      <c r="M424" s="2424">
        <v>0</v>
      </c>
      <c r="N424" s="2424">
        <v>86</v>
      </c>
      <c r="O424" s="2424">
        <v>47.513812154696133</v>
      </c>
      <c r="P424" s="2425" t="s">
        <v>109</v>
      </c>
    </row>
    <row r="425" spans="1:16" ht="15.75" customHeight="1">
      <c r="A425" s="2415" t="s">
        <v>118</v>
      </c>
      <c r="B425" s="2416"/>
      <c r="C425" s="2416"/>
      <c r="D425" s="2416"/>
      <c r="E425" s="2416"/>
      <c r="F425" s="2416"/>
      <c r="G425" s="2416"/>
      <c r="H425" s="2416"/>
      <c r="I425" s="2416"/>
      <c r="J425" s="2416"/>
      <c r="K425" s="2416"/>
      <c r="L425" s="2416"/>
      <c r="M425" s="2416"/>
      <c r="N425" s="2416"/>
      <c r="O425" s="2416"/>
      <c r="P425" s="2426"/>
    </row>
    <row r="426" spans="1:16" ht="15.75" hidden="1" customHeight="1" outlineLevel="1">
      <c r="A426" s="2418" t="s">
        <v>1977</v>
      </c>
      <c r="B426" s="2419">
        <v>26509100</v>
      </c>
      <c r="C426" s="2419">
        <v>7391400</v>
      </c>
      <c r="D426" s="2419">
        <v>5669300</v>
      </c>
      <c r="E426" s="2419">
        <v>11173300</v>
      </c>
      <c r="F426" s="2419">
        <v>5351900</v>
      </c>
      <c r="G426" s="2419">
        <v>4882900</v>
      </c>
      <c r="H426" s="2419">
        <v>938500</v>
      </c>
      <c r="I426" s="2419">
        <v>2242700</v>
      </c>
      <c r="J426" s="2419">
        <v>277300</v>
      </c>
      <c r="K426" s="2419">
        <v>1348200</v>
      </c>
      <c r="L426" s="2419">
        <v>1625500</v>
      </c>
      <c r="M426" s="2419">
        <v>238900</v>
      </c>
      <c r="N426" s="2419">
        <v>378300</v>
      </c>
      <c r="O426" s="2419">
        <v>617200</v>
      </c>
      <c r="P426" s="2420">
        <v>32400</v>
      </c>
    </row>
    <row r="427" spans="1:16" ht="15.75" hidden="1" customHeight="1" outlineLevel="1">
      <c r="A427" s="2418" t="s">
        <v>1978</v>
      </c>
      <c r="B427" s="2419">
        <v>26900800</v>
      </c>
      <c r="C427" s="2419">
        <v>7148700</v>
      </c>
      <c r="D427" s="2419">
        <v>6186000</v>
      </c>
      <c r="E427" s="2419">
        <v>11301100</v>
      </c>
      <c r="F427" s="2419">
        <v>5341300</v>
      </c>
      <c r="G427" s="2419">
        <v>4939500</v>
      </c>
      <c r="H427" s="2419">
        <v>1020300</v>
      </c>
      <c r="I427" s="2419">
        <v>2232700</v>
      </c>
      <c r="J427" s="2419">
        <v>269600</v>
      </c>
      <c r="K427" s="2419">
        <v>1337400</v>
      </c>
      <c r="L427" s="2419">
        <v>1607000</v>
      </c>
      <c r="M427" s="2419">
        <v>253000</v>
      </c>
      <c r="N427" s="2419">
        <v>372700</v>
      </c>
      <c r="O427" s="2419">
        <v>625700</v>
      </c>
      <c r="P427" s="2420">
        <v>32300</v>
      </c>
    </row>
    <row r="428" spans="1:16" ht="15.75" hidden="1" customHeight="1" outlineLevel="1">
      <c r="A428" s="2418" t="s">
        <v>1979</v>
      </c>
      <c r="B428" s="2419">
        <v>26758100</v>
      </c>
      <c r="C428" s="2419">
        <v>7840500</v>
      </c>
      <c r="D428" s="2419">
        <v>5480700</v>
      </c>
      <c r="E428" s="2419">
        <v>11216200</v>
      </c>
      <c r="F428" s="2419">
        <v>5275500</v>
      </c>
      <c r="G428" s="2419">
        <v>4925600</v>
      </c>
      <c r="H428" s="2419">
        <v>1015100</v>
      </c>
      <c r="I428" s="2419">
        <v>2193800</v>
      </c>
      <c r="J428" s="2419">
        <v>263700</v>
      </c>
      <c r="K428" s="2419">
        <v>1362800</v>
      </c>
      <c r="L428" s="2419">
        <v>1626500</v>
      </c>
      <c r="M428" s="2419">
        <v>213000</v>
      </c>
      <c r="N428" s="2419">
        <v>354300</v>
      </c>
      <c r="O428" s="2419">
        <v>567300</v>
      </c>
      <c r="P428" s="2420">
        <v>27100</v>
      </c>
    </row>
    <row r="429" spans="1:16" ht="15.75" hidden="1" customHeight="1" outlineLevel="1">
      <c r="A429" s="2418" t="s">
        <v>1980</v>
      </c>
      <c r="B429" s="2419">
        <v>27402500</v>
      </c>
      <c r="C429" s="2419">
        <v>7997500</v>
      </c>
      <c r="D429" s="2419">
        <v>5394800</v>
      </c>
      <c r="E429" s="2419">
        <v>11791600</v>
      </c>
      <c r="F429" s="2419">
        <v>5387900</v>
      </c>
      <c r="G429" s="2419">
        <v>5217200</v>
      </c>
      <c r="H429" s="2419">
        <v>1186400</v>
      </c>
      <c r="I429" s="2419">
        <v>2193600</v>
      </c>
      <c r="J429" s="2419">
        <v>253100</v>
      </c>
      <c r="K429" s="2419">
        <v>1316800</v>
      </c>
      <c r="L429" s="2419">
        <v>1569900</v>
      </c>
      <c r="M429" s="2419">
        <v>253900</v>
      </c>
      <c r="N429" s="2419">
        <v>369800</v>
      </c>
      <c r="O429" s="2419">
        <v>623700</v>
      </c>
      <c r="P429" s="2420">
        <v>25100</v>
      </c>
    </row>
    <row r="430" spans="1:16" ht="15.75" hidden="1" customHeight="1" outlineLevel="1">
      <c r="A430" s="2418" t="s">
        <v>1981</v>
      </c>
      <c r="B430" s="2419">
        <v>28131700</v>
      </c>
      <c r="C430" s="2419">
        <v>8268400</v>
      </c>
      <c r="D430" s="2419">
        <v>5591500</v>
      </c>
      <c r="E430" s="2419">
        <v>12072600</v>
      </c>
      <c r="F430" s="2419">
        <v>5775600</v>
      </c>
      <c r="G430" s="2419">
        <v>5166000</v>
      </c>
      <c r="H430" s="2419">
        <v>1131100</v>
      </c>
      <c r="I430" s="2419">
        <v>2172300</v>
      </c>
      <c r="J430" s="2419">
        <v>263100</v>
      </c>
      <c r="K430" s="2419">
        <v>1319700</v>
      </c>
      <c r="L430" s="2419">
        <v>1582800</v>
      </c>
      <c r="M430" s="2419">
        <v>235900</v>
      </c>
      <c r="N430" s="2419">
        <v>353600</v>
      </c>
      <c r="O430" s="2419">
        <v>589500</v>
      </c>
      <c r="P430" s="2420">
        <v>26900</v>
      </c>
    </row>
    <row r="431" spans="1:16" ht="15.75" hidden="1" customHeight="1" outlineLevel="1">
      <c r="A431" s="2418" t="s">
        <v>1982</v>
      </c>
      <c r="B431" s="2419">
        <v>28331400</v>
      </c>
      <c r="C431" s="2419">
        <v>8116600</v>
      </c>
      <c r="D431" s="2419">
        <v>5611800</v>
      </c>
      <c r="E431" s="2419">
        <v>12458600</v>
      </c>
      <c r="F431" s="2419">
        <v>5859600</v>
      </c>
      <c r="G431" s="2419">
        <v>5415400</v>
      </c>
      <c r="H431" s="2419">
        <v>1183700</v>
      </c>
      <c r="I431" s="2419">
        <v>2117800</v>
      </c>
      <c r="J431" s="2419">
        <v>250200</v>
      </c>
      <c r="K431" s="2419">
        <v>1259500</v>
      </c>
      <c r="L431" s="2419">
        <v>1509700</v>
      </c>
      <c r="M431" s="2419">
        <v>248000</v>
      </c>
      <c r="N431" s="2419">
        <v>360100</v>
      </c>
      <c r="O431" s="2419">
        <v>608100</v>
      </c>
      <c r="P431" s="2420">
        <v>26600</v>
      </c>
    </row>
    <row r="432" spans="1:16" ht="15.75" hidden="1" customHeight="1" outlineLevel="1">
      <c r="A432" s="2418" t="s">
        <v>1983</v>
      </c>
      <c r="B432" s="2419">
        <v>27690100</v>
      </c>
      <c r="C432" s="2419">
        <v>8167000</v>
      </c>
      <c r="D432" s="2419">
        <v>5286500</v>
      </c>
      <c r="E432" s="2419">
        <v>12154600</v>
      </c>
      <c r="F432" s="2419">
        <v>5800100</v>
      </c>
      <c r="G432" s="2419">
        <v>5262400</v>
      </c>
      <c r="H432" s="2419">
        <v>1092200</v>
      </c>
      <c r="I432" s="2419">
        <v>2054900</v>
      </c>
      <c r="J432" s="2419">
        <v>252600</v>
      </c>
      <c r="K432" s="2419">
        <v>1226700</v>
      </c>
      <c r="L432" s="2419">
        <v>1479300</v>
      </c>
      <c r="M432" s="2419">
        <v>239700</v>
      </c>
      <c r="N432" s="2419">
        <v>335900</v>
      </c>
      <c r="O432" s="2419">
        <v>575600</v>
      </c>
      <c r="P432" s="2420">
        <v>27100</v>
      </c>
    </row>
    <row r="433" spans="1:16" ht="15.75" hidden="1" customHeight="1" outlineLevel="1">
      <c r="A433" s="2418" t="s">
        <v>1984</v>
      </c>
      <c r="B433" s="2419">
        <v>28133300</v>
      </c>
      <c r="C433" s="2419">
        <v>8219100</v>
      </c>
      <c r="D433" s="2419">
        <v>5449100</v>
      </c>
      <c r="E433" s="2419">
        <v>12382500</v>
      </c>
      <c r="F433" s="2419">
        <v>5821900</v>
      </c>
      <c r="G433" s="2419">
        <v>5392100</v>
      </c>
      <c r="H433" s="2419">
        <v>1168400</v>
      </c>
      <c r="I433" s="2419">
        <v>2057700</v>
      </c>
      <c r="J433" s="2419">
        <v>251900</v>
      </c>
      <c r="K433" s="2419">
        <v>1230100</v>
      </c>
      <c r="L433" s="2419">
        <v>1482000</v>
      </c>
      <c r="M433" s="2419">
        <v>239400</v>
      </c>
      <c r="N433" s="2419">
        <v>336400</v>
      </c>
      <c r="O433" s="2419">
        <v>575800</v>
      </c>
      <c r="P433" s="2420">
        <v>25000</v>
      </c>
    </row>
    <row r="434" spans="1:16" ht="15.75" hidden="1" customHeight="1" outlineLevel="1">
      <c r="A434" s="2418" t="s">
        <v>1985</v>
      </c>
      <c r="B434" s="2419">
        <v>28097700</v>
      </c>
      <c r="C434" s="2419">
        <v>8257000</v>
      </c>
      <c r="D434" s="2419">
        <v>5698900</v>
      </c>
      <c r="E434" s="2419">
        <v>12037700</v>
      </c>
      <c r="F434" s="2419">
        <v>5721500</v>
      </c>
      <c r="G434" s="2419">
        <v>5223600</v>
      </c>
      <c r="H434" s="2419">
        <v>1092600</v>
      </c>
      <c r="I434" s="2419">
        <v>2080200</v>
      </c>
      <c r="J434" s="2419">
        <v>254700</v>
      </c>
      <c r="K434" s="2419">
        <v>1254600</v>
      </c>
      <c r="L434" s="2419">
        <v>1509300</v>
      </c>
      <c r="M434" s="2419">
        <v>244600</v>
      </c>
      <c r="N434" s="2419">
        <v>326300</v>
      </c>
      <c r="O434" s="2419">
        <v>570900</v>
      </c>
      <c r="P434" s="2420">
        <v>24000</v>
      </c>
    </row>
    <row r="435" spans="1:16" ht="15.75" hidden="1" customHeight="1" outlineLevel="1">
      <c r="A435" s="2418" t="s">
        <v>1986</v>
      </c>
      <c r="B435" s="2419">
        <v>28339000</v>
      </c>
      <c r="C435" s="2419">
        <v>8097800</v>
      </c>
      <c r="D435" s="2419">
        <v>5759200</v>
      </c>
      <c r="E435" s="2419">
        <v>12407600</v>
      </c>
      <c r="F435" s="2419">
        <v>5715800</v>
      </c>
      <c r="G435" s="2419">
        <v>5499900</v>
      </c>
      <c r="H435" s="2419">
        <v>1191900</v>
      </c>
      <c r="I435" s="2419">
        <v>2052300</v>
      </c>
      <c r="J435" s="2419">
        <v>245500</v>
      </c>
      <c r="K435" s="2419">
        <v>1239900</v>
      </c>
      <c r="L435" s="2419">
        <v>1485400</v>
      </c>
      <c r="M435" s="2419">
        <v>234100</v>
      </c>
      <c r="N435" s="2419">
        <v>332700</v>
      </c>
      <c r="O435" s="2419">
        <v>566800</v>
      </c>
      <c r="P435" s="2420">
        <v>22100</v>
      </c>
    </row>
    <row r="436" spans="1:16" ht="15.75" hidden="1" customHeight="1" outlineLevel="1">
      <c r="A436" s="2418" t="s">
        <v>1987</v>
      </c>
      <c r="B436" s="2419">
        <v>28099500</v>
      </c>
      <c r="C436" s="2419">
        <v>8290900</v>
      </c>
      <c r="D436" s="2419">
        <v>5604300</v>
      </c>
      <c r="E436" s="2419">
        <v>12160000</v>
      </c>
      <c r="F436" s="2419">
        <v>5774500</v>
      </c>
      <c r="G436" s="2419">
        <v>5359300</v>
      </c>
      <c r="H436" s="2419">
        <v>1026200</v>
      </c>
      <c r="I436" s="2419">
        <v>2024300</v>
      </c>
      <c r="J436" s="2419">
        <v>236000</v>
      </c>
      <c r="K436" s="2419">
        <v>1241500</v>
      </c>
      <c r="L436" s="2419">
        <v>1477500</v>
      </c>
      <c r="M436" s="2419">
        <v>223400</v>
      </c>
      <c r="N436" s="2419">
        <v>323500</v>
      </c>
      <c r="O436" s="2419">
        <v>546900</v>
      </c>
      <c r="P436" s="2420">
        <v>19900</v>
      </c>
    </row>
    <row r="437" spans="1:16" ht="15.75" hidden="1" customHeight="1" outlineLevel="1">
      <c r="A437" s="2418" t="s">
        <v>1988</v>
      </c>
      <c r="B437" s="2419">
        <v>27652400</v>
      </c>
      <c r="C437" s="2419">
        <v>8100900</v>
      </c>
      <c r="D437" s="2419">
        <v>5554000</v>
      </c>
      <c r="E437" s="2419">
        <v>11998900</v>
      </c>
      <c r="F437" s="2419">
        <v>5584400</v>
      </c>
      <c r="G437" s="2419">
        <v>5304700</v>
      </c>
      <c r="H437" s="2419">
        <v>1109800</v>
      </c>
      <c r="I437" s="2419">
        <v>1973200</v>
      </c>
      <c r="J437" s="2419">
        <v>230800</v>
      </c>
      <c r="K437" s="2419">
        <v>1195300</v>
      </c>
      <c r="L437" s="2419">
        <v>1426100</v>
      </c>
      <c r="M437" s="2419">
        <v>224900</v>
      </c>
      <c r="N437" s="2419">
        <v>322200</v>
      </c>
      <c r="O437" s="2419">
        <v>547100</v>
      </c>
      <c r="P437" s="2420">
        <v>25400</v>
      </c>
    </row>
    <row r="438" spans="1:16" ht="15.75" hidden="1" customHeight="1" outlineLevel="1">
      <c r="A438" s="2418" t="s">
        <v>1989</v>
      </c>
      <c r="B438" s="2419">
        <v>27146400</v>
      </c>
      <c r="C438" s="2419">
        <v>8099800</v>
      </c>
      <c r="D438" s="2419">
        <v>5341300</v>
      </c>
      <c r="E438" s="2419">
        <v>11766700</v>
      </c>
      <c r="F438" s="2419">
        <v>5444500</v>
      </c>
      <c r="G438" s="2419">
        <v>5271500</v>
      </c>
      <c r="H438" s="2419">
        <v>1050700</v>
      </c>
      <c r="I438" s="2419">
        <v>1917000</v>
      </c>
      <c r="J438" s="2419">
        <v>231100</v>
      </c>
      <c r="K438" s="2419">
        <v>1176100</v>
      </c>
      <c r="L438" s="2419">
        <v>1407200</v>
      </c>
      <c r="M438" s="2419">
        <v>206300</v>
      </c>
      <c r="N438" s="2419">
        <v>303600</v>
      </c>
      <c r="O438" s="2419">
        <v>509900</v>
      </c>
      <c r="P438" s="2420">
        <v>21400</v>
      </c>
    </row>
    <row r="439" spans="1:16" ht="15.75" hidden="1" customHeight="1" outlineLevel="1">
      <c r="A439" s="2418" t="s">
        <v>1990</v>
      </c>
      <c r="B439" s="2419">
        <v>27376100</v>
      </c>
      <c r="C439" s="2419">
        <v>7998200</v>
      </c>
      <c r="D439" s="2419">
        <v>5189400</v>
      </c>
      <c r="E439" s="2419">
        <v>12255100</v>
      </c>
      <c r="F439" s="2419">
        <v>5561200</v>
      </c>
      <c r="G439" s="2419">
        <v>5465500</v>
      </c>
      <c r="H439" s="2419">
        <v>1228500</v>
      </c>
      <c r="I439" s="2419">
        <v>1908400</v>
      </c>
      <c r="J439" s="2419">
        <v>225000</v>
      </c>
      <c r="K439" s="2419">
        <v>1158400</v>
      </c>
      <c r="L439" s="2419">
        <v>1383400</v>
      </c>
      <c r="M439" s="2419">
        <v>216800</v>
      </c>
      <c r="N439" s="2419">
        <v>308100</v>
      </c>
      <c r="O439" s="2419">
        <v>524900</v>
      </c>
      <c r="P439" s="2420">
        <v>25000</v>
      </c>
    </row>
    <row r="440" spans="1:16" ht="15.75" hidden="1" customHeight="1" outlineLevel="1">
      <c r="A440" s="2418" t="s">
        <v>1991</v>
      </c>
      <c r="B440" s="2419">
        <v>27175000</v>
      </c>
      <c r="C440" s="2419">
        <v>7917000</v>
      </c>
      <c r="D440" s="2419">
        <v>5447000</v>
      </c>
      <c r="E440" s="2419">
        <v>11882000</v>
      </c>
      <c r="F440" s="2419">
        <v>5530300</v>
      </c>
      <c r="G440" s="2419">
        <v>5193700</v>
      </c>
      <c r="H440" s="2419">
        <v>1158000</v>
      </c>
      <c r="I440" s="2419">
        <v>1906200</v>
      </c>
      <c r="J440" s="2419">
        <v>229100</v>
      </c>
      <c r="K440" s="2419">
        <v>1167300</v>
      </c>
      <c r="L440" s="2419">
        <v>1396400</v>
      </c>
      <c r="M440" s="2419">
        <v>207300</v>
      </c>
      <c r="N440" s="2419">
        <v>302600</v>
      </c>
      <c r="O440" s="2419">
        <v>509900</v>
      </c>
      <c r="P440" s="2420">
        <v>22700</v>
      </c>
    </row>
    <row r="441" spans="1:16" ht="15.75" hidden="1" customHeight="1" outlineLevel="1">
      <c r="A441" s="2418" t="s">
        <v>1992</v>
      </c>
      <c r="B441" s="2419">
        <v>27577600</v>
      </c>
      <c r="C441" s="2419">
        <v>8071200</v>
      </c>
      <c r="D441" s="2419">
        <v>5337300</v>
      </c>
      <c r="E441" s="2419">
        <v>12239500</v>
      </c>
      <c r="F441" s="2419">
        <v>5500300</v>
      </c>
      <c r="G441" s="2419">
        <v>5515500</v>
      </c>
      <c r="H441" s="2419">
        <v>1223700</v>
      </c>
      <c r="I441" s="2419">
        <v>1905400</v>
      </c>
      <c r="J441" s="2419">
        <v>221300</v>
      </c>
      <c r="K441" s="2419">
        <v>1147400</v>
      </c>
      <c r="L441" s="2419">
        <v>1368700</v>
      </c>
      <c r="M441" s="2419">
        <v>226000</v>
      </c>
      <c r="N441" s="2419">
        <v>310700</v>
      </c>
      <c r="O441" s="2419">
        <v>536700</v>
      </c>
      <c r="P441" s="2420">
        <v>24200</v>
      </c>
    </row>
    <row r="442" spans="1:16" ht="15.75" hidden="1" customHeight="1" outlineLevel="1">
      <c r="A442" s="2418" t="s">
        <v>1993</v>
      </c>
      <c r="B442" s="2419">
        <v>26898400</v>
      </c>
      <c r="C442" s="2419">
        <v>7970500</v>
      </c>
      <c r="D442" s="2419">
        <v>5172600</v>
      </c>
      <c r="E442" s="2419">
        <v>11877900</v>
      </c>
      <c r="F442" s="2419">
        <v>5563600</v>
      </c>
      <c r="G442" s="2419">
        <v>5190600</v>
      </c>
      <c r="H442" s="2419">
        <v>1123700</v>
      </c>
      <c r="I442" s="2419">
        <v>1858900</v>
      </c>
      <c r="J442" s="2419">
        <v>218200</v>
      </c>
      <c r="K442" s="2419">
        <v>1143600</v>
      </c>
      <c r="L442" s="2419">
        <v>1361800</v>
      </c>
      <c r="M442" s="2419">
        <v>205200</v>
      </c>
      <c r="N442" s="2419">
        <v>291800</v>
      </c>
      <c r="O442" s="2419">
        <v>497000</v>
      </c>
      <c r="P442" s="2420">
        <v>18600</v>
      </c>
    </row>
    <row r="443" spans="1:16" ht="15.75" hidden="1" customHeight="1" outlineLevel="1">
      <c r="A443" s="2418" t="s">
        <v>1994</v>
      </c>
      <c r="B443" s="2419">
        <v>26445400</v>
      </c>
      <c r="C443" s="2419">
        <v>7671600</v>
      </c>
      <c r="D443" s="2419">
        <v>5048600</v>
      </c>
      <c r="E443" s="2419">
        <v>11870200</v>
      </c>
      <c r="F443" s="2419">
        <v>5359500</v>
      </c>
      <c r="G443" s="2419">
        <v>5284200</v>
      </c>
      <c r="H443" s="2419">
        <v>1226600</v>
      </c>
      <c r="I443" s="2419">
        <v>1837000</v>
      </c>
      <c r="J443" s="2419">
        <v>208600</v>
      </c>
      <c r="K443" s="2419">
        <v>1105700</v>
      </c>
      <c r="L443" s="2419">
        <v>1314300</v>
      </c>
      <c r="M443" s="2419">
        <v>226100</v>
      </c>
      <c r="N443" s="2419">
        <v>296500</v>
      </c>
      <c r="O443" s="2419">
        <v>522600</v>
      </c>
      <c r="P443" s="2420">
        <v>17900</v>
      </c>
    </row>
    <row r="444" spans="1:16" ht="15.75" hidden="1" customHeight="1" outlineLevel="1">
      <c r="A444" s="2418" t="s">
        <v>1995</v>
      </c>
      <c r="B444" s="2419">
        <v>25959000</v>
      </c>
      <c r="C444" s="2419">
        <v>7803100</v>
      </c>
      <c r="D444" s="2419">
        <v>4985700</v>
      </c>
      <c r="E444" s="2419">
        <v>11344000</v>
      </c>
      <c r="F444" s="2419">
        <v>5219100</v>
      </c>
      <c r="G444" s="2419">
        <v>4981400</v>
      </c>
      <c r="H444" s="2419">
        <v>1143500</v>
      </c>
      <c r="I444" s="2419">
        <v>1805000</v>
      </c>
      <c r="J444" s="2419">
        <v>210300</v>
      </c>
      <c r="K444" s="2419">
        <v>1089100</v>
      </c>
      <c r="L444" s="2419">
        <v>1299400</v>
      </c>
      <c r="M444" s="2419">
        <v>210800</v>
      </c>
      <c r="N444" s="2419">
        <v>294800</v>
      </c>
      <c r="O444" s="2419">
        <v>505600</v>
      </c>
      <c r="P444" s="2420">
        <v>21200</v>
      </c>
    </row>
    <row r="445" spans="1:16" ht="15.75" hidden="1" customHeight="1" outlineLevel="1">
      <c r="A445" s="2418" t="s">
        <v>1996</v>
      </c>
      <c r="B445" s="2419">
        <v>26053400</v>
      </c>
      <c r="C445" s="2419">
        <v>7673800</v>
      </c>
      <c r="D445" s="2419">
        <v>4851900</v>
      </c>
      <c r="E445" s="2419">
        <v>11721300</v>
      </c>
      <c r="F445" s="2419">
        <v>5315200</v>
      </c>
      <c r="G445" s="2419">
        <v>5118300</v>
      </c>
      <c r="H445" s="2419">
        <v>1287800</v>
      </c>
      <c r="I445" s="2419">
        <v>1787900</v>
      </c>
      <c r="J445" s="2419">
        <v>209900</v>
      </c>
      <c r="K445" s="2419">
        <v>1081700</v>
      </c>
      <c r="L445" s="2419">
        <v>1291600</v>
      </c>
      <c r="M445" s="2419">
        <v>210300</v>
      </c>
      <c r="N445" s="2419">
        <v>286000</v>
      </c>
      <c r="O445" s="2419">
        <v>496300</v>
      </c>
      <c r="P445" s="2420">
        <v>18500</v>
      </c>
    </row>
    <row r="446" spans="1:16" ht="15.75" hidden="1" customHeight="1" outlineLevel="1">
      <c r="A446" s="2418" t="s">
        <v>1997</v>
      </c>
      <c r="B446" s="2419">
        <v>25479700</v>
      </c>
      <c r="C446" s="2419">
        <v>7850100</v>
      </c>
      <c r="D446" s="2419">
        <v>4729900</v>
      </c>
      <c r="E446" s="2419">
        <v>11106600</v>
      </c>
      <c r="F446" s="2419">
        <v>5119200</v>
      </c>
      <c r="G446" s="2419">
        <v>4758600</v>
      </c>
      <c r="H446" s="2419">
        <v>1228800</v>
      </c>
      <c r="I446" s="2419">
        <v>1775500</v>
      </c>
      <c r="J446" s="2419">
        <v>215000</v>
      </c>
      <c r="K446" s="2419">
        <v>1054000</v>
      </c>
      <c r="L446" s="2419">
        <v>1269000</v>
      </c>
      <c r="M446" s="2419">
        <v>218800</v>
      </c>
      <c r="N446" s="2419">
        <v>287700</v>
      </c>
      <c r="O446" s="2419">
        <v>506500</v>
      </c>
      <c r="P446" s="2420">
        <v>17600</v>
      </c>
    </row>
    <row r="447" spans="1:16" ht="15.75" hidden="1" customHeight="1" outlineLevel="1">
      <c r="A447" s="2418" t="s">
        <v>1998</v>
      </c>
      <c r="B447" s="2419">
        <v>26069900</v>
      </c>
      <c r="C447" s="2419">
        <v>7708800</v>
      </c>
      <c r="D447" s="2419">
        <v>4700600</v>
      </c>
      <c r="E447" s="2419">
        <v>11946100</v>
      </c>
      <c r="F447" s="2419">
        <v>5121000</v>
      </c>
      <c r="G447" s="2419">
        <v>5156400</v>
      </c>
      <c r="H447" s="2419">
        <v>1668600</v>
      </c>
      <c r="I447" s="2419">
        <v>1694700</v>
      </c>
      <c r="J447" s="2419">
        <v>195600</v>
      </c>
      <c r="K447" s="2419">
        <v>1027900</v>
      </c>
      <c r="L447" s="2419">
        <v>1223500</v>
      </c>
      <c r="M447" s="2419">
        <v>197000</v>
      </c>
      <c r="N447" s="2419">
        <v>274200</v>
      </c>
      <c r="O447" s="2419">
        <v>471200</v>
      </c>
      <c r="P447" s="2420">
        <v>19600</v>
      </c>
    </row>
    <row r="448" spans="1:16" ht="15.75" hidden="1" customHeight="1" outlineLevel="1">
      <c r="A448" s="2418" t="s">
        <v>1999</v>
      </c>
      <c r="B448" s="2419">
        <v>24700600</v>
      </c>
      <c r="C448" s="2419">
        <v>7335500</v>
      </c>
      <c r="D448" s="2419">
        <v>4461900</v>
      </c>
      <c r="E448" s="2419">
        <v>11243000</v>
      </c>
      <c r="F448" s="2419">
        <v>5208000</v>
      </c>
      <c r="G448" s="2419">
        <v>4765800</v>
      </c>
      <c r="H448" s="2419">
        <v>1269200</v>
      </c>
      <c r="I448" s="2419">
        <v>1637300</v>
      </c>
      <c r="J448" s="2419">
        <v>193500</v>
      </c>
      <c r="K448" s="2419">
        <v>985500</v>
      </c>
      <c r="L448" s="2419">
        <v>1179000</v>
      </c>
      <c r="M448" s="2419">
        <v>194000</v>
      </c>
      <c r="N448" s="2419">
        <v>264200</v>
      </c>
      <c r="O448" s="2419">
        <v>458200</v>
      </c>
      <c r="P448" s="2420">
        <v>23000</v>
      </c>
    </row>
    <row r="449" spans="1:16" s="2421" customFormat="1" ht="15.75" hidden="1" customHeight="1" outlineLevel="1">
      <c r="A449" s="2418" t="s">
        <v>2000</v>
      </c>
      <c r="B449" s="2419">
        <v>23762300</v>
      </c>
      <c r="C449" s="2419">
        <v>6991100</v>
      </c>
      <c r="D449" s="2419">
        <v>4173200</v>
      </c>
      <c r="E449" s="2419">
        <v>10995500</v>
      </c>
      <c r="F449" s="2419">
        <v>4832300</v>
      </c>
      <c r="G449" s="2419">
        <v>4814700</v>
      </c>
      <c r="H449" s="2419">
        <v>1348500</v>
      </c>
      <c r="I449" s="2419">
        <v>1583000</v>
      </c>
      <c r="J449" s="2419">
        <v>180800</v>
      </c>
      <c r="K449" s="2419">
        <v>948700</v>
      </c>
      <c r="L449" s="2419">
        <v>1129500</v>
      </c>
      <c r="M449" s="2419">
        <v>194600</v>
      </c>
      <c r="N449" s="2419">
        <v>258900</v>
      </c>
      <c r="O449" s="2419">
        <v>453500</v>
      </c>
      <c r="P449" s="2420">
        <v>19400</v>
      </c>
    </row>
    <row r="450" spans="1:16" s="2421" customFormat="1" ht="15.75" hidden="1" customHeight="1" outlineLevel="1">
      <c r="A450" s="2418" t="s">
        <v>2001</v>
      </c>
      <c r="B450" s="2419">
        <v>22336700</v>
      </c>
      <c r="C450" s="2419">
        <v>6800500</v>
      </c>
      <c r="D450" s="2419">
        <v>3768800</v>
      </c>
      <c r="E450" s="2419">
        <v>10257900</v>
      </c>
      <c r="F450" s="2419">
        <v>4650100</v>
      </c>
      <c r="G450" s="2419">
        <v>4463400</v>
      </c>
      <c r="H450" s="2419">
        <v>1144300</v>
      </c>
      <c r="I450" s="2419">
        <v>1494200</v>
      </c>
      <c r="J450" s="2419">
        <v>173100</v>
      </c>
      <c r="K450" s="2419">
        <v>906700</v>
      </c>
      <c r="L450" s="2419">
        <v>1079800</v>
      </c>
      <c r="M450" s="2419">
        <v>177600</v>
      </c>
      <c r="N450" s="2419">
        <v>236800</v>
      </c>
      <c r="O450" s="2419">
        <v>414400</v>
      </c>
      <c r="P450" s="2420">
        <v>15400</v>
      </c>
    </row>
    <row r="451" spans="1:16" ht="15.75" hidden="1" customHeight="1" outlineLevel="1">
      <c r="A451" s="2418" t="s">
        <v>2002</v>
      </c>
      <c r="B451" s="2419">
        <v>21366300</v>
      </c>
      <c r="C451" s="2419">
        <v>6368000</v>
      </c>
      <c r="D451" s="2419">
        <v>3866200</v>
      </c>
      <c r="E451" s="2419">
        <v>9716400</v>
      </c>
      <c r="F451" s="2419">
        <v>4247100</v>
      </c>
      <c r="G451" s="2419">
        <v>4305500</v>
      </c>
      <c r="H451" s="2419">
        <v>1163800</v>
      </c>
      <c r="I451" s="2419">
        <v>1401100</v>
      </c>
      <c r="J451" s="2419">
        <v>157000</v>
      </c>
      <c r="K451" s="2419">
        <v>851700</v>
      </c>
      <c r="L451" s="2419">
        <v>1008700</v>
      </c>
      <c r="M451" s="2419">
        <v>159300</v>
      </c>
      <c r="N451" s="2419">
        <v>233000</v>
      </c>
      <c r="O451" s="2419">
        <v>392300</v>
      </c>
      <c r="P451" s="2420">
        <v>14600</v>
      </c>
    </row>
    <row r="452" spans="1:16" ht="15.75" hidden="1" customHeight="1" outlineLevel="1">
      <c r="A452" s="2418" t="s">
        <v>2003</v>
      </c>
      <c r="B452" s="2419">
        <v>20949700</v>
      </c>
      <c r="C452" s="2419">
        <v>6100400</v>
      </c>
      <c r="D452" s="2419">
        <v>3762000</v>
      </c>
      <c r="E452" s="2419">
        <v>9679300</v>
      </c>
      <c r="F452" s="2419">
        <v>4384800</v>
      </c>
      <c r="G452" s="2419">
        <v>4249600</v>
      </c>
      <c r="H452" s="2419">
        <v>1044900</v>
      </c>
      <c r="I452" s="2419">
        <v>1393800</v>
      </c>
      <c r="J452" s="2419">
        <v>167900</v>
      </c>
      <c r="K452" s="2419">
        <v>848800</v>
      </c>
      <c r="L452" s="2419">
        <v>1016700</v>
      </c>
      <c r="M452" s="2419">
        <v>158400</v>
      </c>
      <c r="N452" s="2419">
        <v>218700</v>
      </c>
      <c r="O452" s="2419">
        <v>377100</v>
      </c>
      <c r="P452" s="2420">
        <v>14200</v>
      </c>
    </row>
    <row r="453" spans="1:16" ht="15.75" hidden="1" customHeight="1" outlineLevel="1">
      <c r="A453" s="2418" t="s">
        <v>2004</v>
      </c>
      <c r="B453" s="2419">
        <v>21223700</v>
      </c>
      <c r="C453" s="2419">
        <v>6410700</v>
      </c>
      <c r="D453" s="2419">
        <v>3831600</v>
      </c>
      <c r="E453" s="2419">
        <v>9566400</v>
      </c>
      <c r="F453" s="2419">
        <v>4226000</v>
      </c>
      <c r="G453" s="2419">
        <v>4174100</v>
      </c>
      <c r="H453" s="2419">
        <v>1166300</v>
      </c>
      <c r="I453" s="2419">
        <v>1399900</v>
      </c>
      <c r="J453" s="2419">
        <v>164500</v>
      </c>
      <c r="K453" s="2419">
        <v>840200</v>
      </c>
      <c r="L453" s="2419">
        <v>1004700</v>
      </c>
      <c r="M453" s="2419">
        <v>166100</v>
      </c>
      <c r="N453" s="2419">
        <v>229200</v>
      </c>
      <c r="O453" s="2419">
        <v>395300</v>
      </c>
      <c r="P453" s="2420">
        <v>15000</v>
      </c>
    </row>
    <row r="454" spans="1:16" ht="15.75" customHeight="1" collapsed="1">
      <c r="A454" s="2418" t="s">
        <v>2005</v>
      </c>
      <c r="B454" s="2419">
        <v>21174200</v>
      </c>
      <c r="C454" s="2419">
        <v>6408900</v>
      </c>
      <c r="D454" s="2419">
        <v>3874800</v>
      </c>
      <c r="E454" s="2419">
        <v>9453500</v>
      </c>
      <c r="F454" s="2419">
        <v>4284800</v>
      </c>
      <c r="G454" s="2419">
        <v>4168400</v>
      </c>
      <c r="H454" s="2419">
        <v>1000300</v>
      </c>
      <c r="I454" s="2419">
        <v>1413900</v>
      </c>
      <c r="J454" s="2419">
        <v>171000</v>
      </c>
      <c r="K454" s="2419">
        <v>859100</v>
      </c>
      <c r="L454" s="2419">
        <v>1030100</v>
      </c>
      <c r="M454" s="2419">
        <v>164900</v>
      </c>
      <c r="N454" s="2419">
        <v>218900</v>
      </c>
      <c r="O454" s="2419">
        <v>383800</v>
      </c>
      <c r="P454" s="2420" t="s">
        <v>109</v>
      </c>
    </row>
    <row r="455" spans="1:16" ht="15.75" customHeight="1">
      <c r="A455" s="2418" t="s">
        <v>2006</v>
      </c>
      <c r="B455" s="2419">
        <v>21292300</v>
      </c>
      <c r="C455" s="2419">
        <v>6326300</v>
      </c>
      <c r="D455" s="2419">
        <v>3729000</v>
      </c>
      <c r="E455" s="2419">
        <v>9816500</v>
      </c>
      <c r="F455" s="2419">
        <v>4395300</v>
      </c>
      <c r="G455" s="2419">
        <v>4225300</v>
      </c>
      <c r="H455" s="2419">
        <v>1195800</v>
      </c>
      <c r="I455" s="2419">
        <v>1398200</v>
      </c>
      <c r="J455" s="2419">
        <v>162800</v>
      </c>
      <c r="K455" s="2419">
        <v>843300</v>
      </c>
      <c r="L455" s="2419">
        <v>1006100</v>
      </c>
      <c r="M455" s="2419">
        <v>168400</v>
      </c>
      <c r="N455" s="2419">
        <v>223800</v>
      </c>
      <c r="O455" s="2419">
        <v>392200</v>
      </c>
      <c r="P455" s="2420" t="s">
        <v>109</v>
      </c>
    </row>
    <row r="456" spans="1:16" ht="15.75" customHeight="1">
      <c r="A456" s="2423" t="s">
        <v>2423</v>
      </c>
      <c r="B456" s="2424">
        <v>0.55775424809437901</v>
      </c>
      <c r="C456" s="2424">
        <v>-1.2888327170029179</v>
      </c>
      <c r="D456" s="2424">
        <v>-3.7627748528956331</v>
      </c>
      <c r="E456" s="2424">
        <v>3.8398476754641133</v>
      </c>
      <c r="F456" s="2424">
        <v>2.578883495145631</v>
      </c>
      <c r="G456" s="2424">
        <v>1.3650321466270032</v>
      </c>
      <c r="H456" s="2424">
        <v>19.544136758972307</v>
      </c>
      <c r="I456" s="2424">
        <v>-1.1104038475139684</v>
      </c>
      <c r="J456" s="2424">
        <v>-4.7953216374269001</v>
      </c>
      <c r="K456" s="2424">
        <v>-1.8391339774182285</v>
      </c>
      <c r="L456" s="2424">
        <v>-2.3298708863217161</v>
      </c>
      <c r="M456" s="2424">
        <v>2.1224984839296543</v>
      </c>
      <c r="N456" s="2424">
        <v>2.2384650525354042</v>
      </c>
      <c r="O456" s="2424">
        <v>2.1886399166232415</v>
      </c>
      <c r="P456" s="2425" t="s">
        <v>109</v>
      </c>
    </row>
    <row r="457" spans="1:16" ht="15.75" customHeight="1">
      <c r="A457" s="2435" t="s">
        <v>2425</v>
      </c>
      <c r="E457" s="2436"/>
      <c r="L457" s="2436"/>
    </row>
    <row r="458" spans="1:16" ht="15.75" customHeight="1">
      <c r="A458" s="2435" t="s">
        <v>2426</v>
      </c>
      <c r="E458" s="2436"/>
      <c r="P458" s="2436"/>
    </row>
    <row r="459" spans="1:16" ht="15" customHeight="1">
      <c r="A459" s="130" t="s">
        <v>9</v>
      </c>
      <c r="L459" s="2436"/>
    </row>
    <row r="460" spans="1:16" ht="8.25" customHeight="1">
      <c r="E460" s="2436"/>
      <c r="L460" s="2436"/>
    </row>
    <row r="461" spans="1:16" ht="8.25" customHeight="1">
      <c r="E461" s="2436"/>
      <c r="L461" s="2436"/>
    </row>
    <row r="462" spans="1:16" ht="8.25" customHeight="1">
      <c r="E462" s="2436"/>
      <c r="L462" s="2436"/>
    </row>
    <row r="463" spans="1:16" ht="8.25" customHeight="1">
      <c r="E463" s="2436"/>
      <c r="L463" s="2436"/>
    </row>
    <row r="464" spans="1:16" ht="8.25" customHeight="1">
      <c r="E464" s="2436"/>
      <c r="L464" s="2436"/>
    </row>
    <row r="465" spans="5:12" ht="8.25" customHeight="1">
      <c r="E465" s="2436"/>
      <c r="L465" s="2436"/>
    </row>
    <row r="466" spans="5:12" ht="8.25" customHeight="1">
      <c r="E466" s="2436"/>
      <c r="L466" s="2436"/>
    </row>
    <row r="467" spans="5:12" ht="8.25" customHeight="1">
      <c r="E467" s="2436"/>
      <c r="L467" s="2436"/>
    </row>
    <row r="468" spans="5:12" ht="8.25" customHeight="1">
      <c r="E468" s="2436"/>
      <c r="L468" s="2436"/>
    </row>
    <row r="469" spans="5:12" ht="8.25" customHeight="1">
      <c r="E469" s="2436"/>
      <c r="L469" s="2436"/>
    </row>
    <row r="470" spans="5:12" ht="8.25" customHeight="1">
      <c r="E470" s="2436"/>
      <c r="L470" s="2436"/>
    </row>
    <row r="471" spans="5:12" ht="8.25" customHeight="1">
      <c r="E471" s="2436"/>
      <c r="L471" s="2436"/>
    </row>
    <row r="472" spans="5:12" ht="8.25" customHeight="1">
      <c r="E472" s="2436"/>
      <c r="L472" s="2436"/>
    </row>
    <row r="473" spans="5:12" ht="8.25" customHeight="1">
      <c r="E473" s="2436"/>
      <c r="L473" s="2436"/>
    </row>
    <row r="474" spans="5:12" ht="8.25" customHeight="1">
      <c r="E474" s="2436"/>
      <c r="L474" s="2436"/>
    </row>
    <row r="475" spans="5:12" ht="8.25" customHeight="1">
      <c r="E475" s="2436"/>
      <c r="L475" s="2436"/>
    </row>
    <row r="476" spans="5:12" ht="8.25" customHeight="1">
      <c r="E476" s="2436"/>
      <c r="L476" s="2436"/>
    </row>
    <row r="477" spans="5:12" ht="8.25" customHeight="1">
      <c r="E477" s="2436"/>
      <c r="L477" s="2436"/>
    </row>
    <row r="478" spans="5:12" ht="8.25" customHeight="1">
      <c r="E478" s="2436"/>
    </row>
    <row r="479" spans="5:12" ht="8.25" customHeight="1">
      <c r="E479" s="2436"/>
    </row>
    <row r="480" spans="5:12" ht="8.25" customHeight="1">
      <c r="E480" s="2436"/>
    </row>
    <row r="481" spans="5:5" ht="8.25" customHeight="1">
      <c r="E481" s="2436"/>
    </row>
    <row r="482" spans="5:5" ht="8.25" customHeight="1">
      <c r="E482" s="2436"/>
    </row>
    <row r="483" spans="5:5" ht="8.25" customHeight="1">
      <c r="E483" s="2436"/>
    </row>
    <row r="484" spans="5:5" ht="8.25" customHeight="1">
      <c r="E484" s="2436"/>
    </row>
    <row r="485" spans="5:5" ht="8.25" customHeight="1">
      <c r="E485" s="2436"/>
    </row>
    <row r="486" spans="5:5" ht="8.25" customHeight="1">
      <c r="E486" s="2436"/>
    </row>
    <row r="487" spans="5:5" ht="8.25" customHeight="1">
      <c r="E487" s="2436"/>
    </row>
    <row r="488" spans="5:5" ht="8.25" customHeight="1">
      <c r="E488" s="2436"/>
    </row>
    <row r="489" spans="5:5" ht="8.25" customHeight="1">
      <c r="E489" s="2436"/>
    </row>
    <row r="490" spans="5:5" ht="8.25" customHeight="1">
      <c r="E490" s="2436"/>
    </row>
    <row r="491" spans="5:5" ht="8.25" customHeight="1">
      <c r="E491" s="2436"/>
    </row>
    <row r="492" spans="5:5" ht="8.25" customHeight="1">
      <c r="E492" s="2436"/>
    </row>
    <row r="493" spans="5:5" ht="8.25" customHeight="1">
      <c r="E493" s="2436"/>
    </row>
    <row r="494" spans="5:5" ht="8.25" customHeight="1">
      <c r="E494" s="2436"/>
    </row>
    <row r="495" spans="5:5" ht="8.25" customHeight="1">
      <c r="E495" s="2436"/>
    </row>
    <row r="496" spans="5:5" ht="8.25" customHeight="1">
      <c r="E496" s="2436"/>
    </row>
    <row r="497" spans="5:5" ht="8.25" customHeight="1">
      <c r="E497" s="2436"/>
    </row>
    <row r="498" spans="5:5" ht="8.25" customHeight="1">
      <c r="E498" s="2436"/>
    </row>
    <row r="499" spans="5:5" ht="8.25" customHeight="1">
      <c r="E499" s="2436"/>
    </row>
    <row r="500" spans="5:5" ht="8.25" customHeight="1">
      <c r="E500" s="2436"/>
    </row>
    <row r="501" spans="5:5" ht="8.25" customHeight="1">
      <c r="E501" s="2436"/>
    </row>
    <row r="502" spans="5:5" ht="8.25" customHeight="1">
      <c r="E502" s="2436"/>
    </row>
    <row r="503" spans="5:5" ht="8.25" customHeight="1">
      <c r="E503" s="2436"/>
    </row>
    <row r="504" spans="5:5" ht="8.25" customHeight="1">
      <c r="E504" s="2436"/>
    </row>
    <row r="505" spans="5:5" ht="8.25" customHeight="1">
      <c r="E505" s="2436"/>
    </row>
    <row r="506" spans="5:5" ht="8.25" customHeight="1">
      <c r="E506" s="2436"/>
    </row>
    <row r="507" spans="5:5" ht="8.25" customHeight="1">
      <c r="E507" s="2436"/>
    </row>
    <row r="508" spans="5:5" ht="8.25" customHeight="1">
      <c r="E508" s="2436"/>
    </row>
    <row r="509" spans="5:5" ht="8.25" customHeight="1">
      <c r="E509" s="2436"/>
    </row>
    <row r="510" spans="5:5" ht="8.25" customHeight="1">
      <c r="E510" s="2436"/>
    </row>
    <row r="511" spans="5:5" ht="8.25" customHeight="1">
      <c r="E511" s="2436"/>
    </row>
    <row r="512" spans="5:5" ht="8.25" customHeight="1">
      <c r="E512" s="2436"/>
    </row>
    <row r="513" spans="5:5" ht="8.25" customHeight="1">
      <c r="E513" s="2436"/>
    </row>
    <row r="514" spans="5:5" ht="8.25" customHeight="1">
      <c r="E514" s="2436"/>
    </row>
    <row r="515" spans="5:5" ht="8.25" customHeight="1">
      <c r="E515" s="2436"/>
    </row>
    <row r="516" spans="5:5" ht="8.25" customHeight="1">
      <c r="E516" s="2436"/>
    </row>
    <row r="517" spans="5:5" ht="8.25" customHeight="1">
      <c r="E517" s="2436"/>
    </row>
    <row r="518" spans="5:5" ht="8.25" customHeight="1">
      <c r="E518" s="2436"/>
    </row>
    <row r="519" spans="5:5" ht="8.25" customHeight="1">
      <c r="E519" s="2436"/>
    </row>
    <row r="520" spans="5:5" ht="8.25" customHeight="1">
      <c r="E520" s="2436"/>
    </row>
    <row r="521" spans="5:5" ht="8.25" customHeight="1">
      <c r="E521" s="2436"/>
    </row>
    <row r="522" spans="5:5" ht="8.25" customHeight="1">
      <c r="E522" s="2436"/>
    </row>
    <row r="523" spans="5:5" ht="8.25" customHeight="1">
      <c r="E523" s="2436"/>
    </row>
    <row r="524" spans="5:5" ht="8.25" customHeight="1">
      <c r="E524" s="2436"/>
    </row>
    <row r="525" spans="5:5" ht="8.25" customHeight="1">
      <c r="E525" s="2436"/>
    </row>
    <row r="526" spans="5:5" ht="8.25" customHeight="1">
      <c r="E526" s="2436"/>
    </row>
    <row r="527" spans="5:5" ht="8.25" customHeight="1">
      <c r="E527" s="2436"/>
    </row>
    <row r="528" spans="5:5" ht="8.25" customHeight="1">
      <c r="E528" s="2436"/>
    </row>
    <row r="529" spans="5:5" ht="8.25" customHeight="1">
      <c r="E529" s="2436"/>
    </row>
    <row r="530" spans="5:5" ht="8.25" customHeight="1">
      <c r="E530" s="2436"/>
    </row>
    <row r="531" spans="5:5" ht="8.25" customHeight="1">
      <c r="E531" s="2436"/>
    </row>
    <row r="532" spans="5:5" ht="8.25" customHeight="1">
      <c r="E532" s="2436"/>
    </row>
    <row r="533" spans="5:5" ht="8.25" customHeight="1">
      <c r="E533" s="2436"/>
    </row>
    <row r="534" spans="5:5" ht="8.25" customHeight="1">
      <c r="E534" s="2436"/>
    </row>
    <row r="535" spans="5:5" ht="8.25" customHeight="1">
      <c r="E535" s="2436"/>
    </row>
    <row r="536" spans="5:5" ht="8.25" customHeight="1">
      <c r="E536" s="2436"/>
    </row>
    <row r="537" spans="5:5" ht="8.25" customHeight="1">
      <c r="E537" s="2436"/>
    </row>
    <row r="538" spans="5:5" ht="8.25" customHeight="1">
      <c r="E538" s="2436"/>
    </row>
    <row r="539" spans="5:5" ht="8.25" customHeight="1">
      <c r="E539" s="2436"/>
    </row>
    <row r="540" spans="5:5" ht="8.25" customHeight="1">
      <c r="E540" s="2436"/>
    </row>
    <row r="541" spans="5:5" ht="8.25" customHeight="1">
      <c r="E541" s="2436"/>
    </row>
    <row r="542" spans="5:5" ht="8.25" customHeight="1">
      <c r="E542" s="2436"/>
    </row>
    <row r="543" spans="5:5" ht="8.25" customHeight="1">
      <c r="E543" s="2436"/>
    </row>
    <row r="544" spans="5:5" ht="8.25" customHeight="1">
      <c r="E544" s="2436"/>
    </row>
    <row r="545" spans="5:5" ht="8.25" customHeight="1">
      <c r="E545" s="2436"/>
    </row>
    <row r="546" spans="5:5" ht="8.25" customHeight="1">
      <c r="E546" s="2436"/>
    </row>
    <row r="547" spans="5:5" ht="8.25" customHeight="1">
      <c r="E547" s="2436"/>
    </row>
    <row r="548" spans="5:5" ht="8.25" customHeight="1">
      <c r="E548" s="2436"/>
    </row>
    <row r="549" spans="5:5" ht="8.25" customHeight="1">
      <c r="E549" s="2436"/>
    </row>
    <row r="550" spans="5:5" ht="8.25" customHeight="1">
      <c r="E550" s="2436"/>
    </row>
    <row r="551" spans="5:5" ht="8.25" customHeight="1">
      <c r="E551" s="2436"/>
    </row>
    <row r="552" spans="5:5" ht="8.25" customHeight="1">
      <c r="E552" s="2436"/>
    </row>
    <row r="553" spans="5:5" ht="8.25" customHeight="1">
      <c r="E553" s="2436"/>
    </row>
    <row r="554" spans="5:5" ht="8.25" customHeight="1">
      <c r="E554" s="2436"/>
    </row>
    <row r="555" spans="5:5" ht="8.25" customHeight="1">
      <c r="E555" s="2436"/>
    </row>
    <row r="556" spans="5:5" ht="8.25" customHeight="1">
      <c r="E556" s="2436"/>
    </row>
    <row r="557" spans="5:5" ht="8.25" customHeight="1">
      <c r="E557" s="2436"/>
    </row>
    <row r="558" spans="5:5" ht="8.25" customHeight="1">
      <c r="E558" s="2436"/>
    </row>
    <row r="559" spans="5:5" ht="8.25" customHeight="1">
      <c r="E559" s="2436"/>
    </row>
    <row r="560" spans="5:5" ht="8.25" customHeight="1">
      <c r="E560" s="2436"/>
    </row>
    <row r="561" spans="5:5" ht="8.25" customHeight="1">
      <c r="E561" s="2436"/>
    </row>
    <row r="562" spans="5:5" ht="8.25" customHeight="1">
      <c r="E562" s="2436"/>
    </row>
    <row r="563" spans="5:5" ht="8.25" customHeight="1">
      <c r="E563" s="2436"/>
    </row>
    <row r="564" spans="5:5" ht="8.25" customHeight="1">
      <c r="E564" s="2436"/>
    </row>
    <row r="565" spans="5:5" ht="8.25" customHeight="1">
      <c r="E565" s="2436"/>
    </row>
    <row r="566" spans="5:5" ht="8.25" customHeight="1">
      <c r="E566" s="2436"/>
    </row>
    <row r="567" spans="5:5" ht="8.25" customHeight="1">
      <c r="E567" s="2436"/>
    </row>
    <row r="568" spans="5:5" ht="8.25" customHeight="1">
      <c r="E568" s="2436"/>
    </row>
    <row r="569" spans="5:5" ht="8.25" customHeight="1">
      <c r="E569" s="2436"/>
    </row>
    <row r="570" spans="5:5" ht="8.25" customHeight="1">
      <c r="E570" s="2436"/>
    </row>
    <row r="571" spans="5:5" ht="8.25" customHeight="1">
      <c r="E571" s="2436"/>
    </row>
    <row r="572" spans="5:5" ht="8.25" customHeight="1">
      <c r="E572" s="2436"/>
    </row>
    <row r="573" spans="5:5" ht="8.25" customHeight="1">
      <c r="E573" s="2436"/>
    </row>
    <row r="574" spans="5:5" ht="8.25" customHeight="1">
      <c r="E574" s="2436"/>
    </row>
    <row r="575" spans="5:5" ht="8.25" customHeight="1">
      <c r="E575" s="2436"/>
    </row>
    <row r="576" spans="5:5" ht="8.25" customHeight="1">
      <c r="E576" s="2436"/>
    </row>
    <row r="577" spans="5:5" ht="8.25" customHeight="1">
      <c r="E577" s="2436"/>
    </row>
    <row r="578" spans="5:5" ht="8.25" customHeight="1">
      <c r="E578" s="2436"/>
    </row>
    <row r="579" spans="5:5" ht="8.25" customHeight="1">
      <c r="E579" s="2436"/>
    </row>
    <row r="580" spans="5:5" ht="8.25" customHeight="1">
      <c r="E580" s="2436"/>
    </row>
    <row r="581" spans="5:5" ht="8.25" customHeight="1">
      <c r="E581" s="2436"/>
    </row>
    <row r="582" spans="5:5" ht="8.25" customHeight="1">
      <c r="E582" s="2436"/>
    </row>
    <row r="583" spans="5:5" ht="8.25" customHeight="1">
      <c r="E583" s="2436"/>
    </row>
    <row r="584" spans="5:5" ht="8.25" customHeight="1">
      <c r="E584" s="2436"/>
    </row>
    <row r="585" spans="5:5" ht="8.25" customHeight="1">
      <c r="E585" s="2436"/>
    </row>
    <row r="586" spans="5:5" ht="8.25" customHeight="1">
      <c r="E586" s="2436"/>
    </row>
    <row r="587" spans="5:5" ht="8.25" customHeight="1">
      <c r="E587" s="2436"/>
    </row>
    <row r="588" spans="5:5" ht="8.25" customHeight="1">
      <c r="E588" s="2436"/>
    </row>
    <row r="589" spans="5:5" ht="8.25" customHeight="1">
      <c r="E589" s="2436"/>
    </row>
    <row r="590" spans="5:5" ht="8.25" customHeight="1">
      <c r="E590" s="2436"/>
    </row>
    <row r="591" spans="5:5" ht="8.25" customHeight="1">
      <c r="E591" s="2436"/>
    </row>
    <row r="592" spans="5:5" ht="8.25" customHeight="1">
      <c r="E592" s="2436"/>
    </row>
    <row r="593" spans="5:5" ht="8.25" customHeight="1">
      <c r="E593" s="2436"/>
    </row>
    <row r="594" spans="5:5" ht="8.25" customHeight="1">
      <c r="E594" s="2436"/>
    </row>
    <row r="595" spans="5:5" ht="8.25" customHeight="1">
      <c r="E595" s="2436"/>
    </row>
    <row r="596" spans="5:5" ht="8.25" customHeight="1">
      <c r="E596" s="2436"/>
    </row>
    <row r="597" spans="5:5" ht="8.25" customHeight="1">
      <c r="E597" s="2436"/>
    </row>
    <row r="598" spans="5:5" ht="8.25" customHeight="1">
      <c r="E598" s="2436"/>
    </row>
    <row r="599" spans="5:5" ht="8.25" customHeight="1">
      <c r="E599" s="2436"/>
    </row>
    <row r="600" spans="5:5" ht="8.25" customHeight="1">
      <c r="E600" s="2436"/>
    </row>
    <row r="601" spans="5:5" ht="8.25" customHeight="1">
      <c r="E601" s="2436"/>
    </row>
    <row r="602" spans="5:5" ht="8.25" customHeight="1">
      <c r="E602" s="2436"/>
    </row>
    <row r="603" spans="5:5" ht="8.25" customHeight="1">
      <c r="E603" s="2436"/>
    </row>
    <row r="604" spans="5:5" ht="8.25" customHeight="1">
      <c r="E604" s="2436"/>
    </row>
    <row r="605" spans="5:5" ht="8.25" customHeight="1">
      <c r="E605" s="2436"/>
    </row>
    <row r="606" spans="5:5" ht="8.25" customHeight="1">
      <c r="E606" s="2436"/>
    </row>
    <row r="607" spans="5:5" ht="8.25" customHeight="1">
      <c r="E607" s="2436"/>
    </row>
    <row r="608" spans="5:5" ht="8.25" customHeight="1">
      <c r="E608" s="2436"/>
    </row>
    <row r="609" spans="5:5" ht="8.25" customHeight="1">
      <c r="E609" s="2436"/>
    </row>
    <row r="610" spans="5:5" ht="8.25" customHeight="1">
      <c r="E610" s="2436"/>
    </row>
    <row r="611" spans="5:5" ht="8.25" customHeight="1">
      <c r="E611" s="2436"/>
    </row>
    <row r="612" spans="5:5" ht="8.25" customHeight="1">
      <c r="E612" s="2436"/>
    </row>
    <row r="613" spans="5:5" ht="8.25" customHeight="1">
      <c r="E613" s="2436"/>
    </row>
    <row r="614" spans="5:5" ht="8.25" customHeight="1">
      <c r="E614" s="2436"/>
    </row>
    <row r="615" spans="5:5" ht="8.25" customHeight="1">
      <c r="E615" s="2436"/>
    </row>
    <row r="616" spans="5:5" ht="8.25" customHeight="1">
      <c r="E616" s="2436"/>
    </row>
    <row r="617" spans="5:5" ht="8.25" customHeight="1">
      <c r="E617" s="2436"/>
    </row>
    <row r="618" spans="5:5" ht="8.25" customHeight="1">
      <c r="E618" s="2436"/>
    </row>
    <row r="619" spans="5:5" ht="8.25" customHeight="1">
      <c r="E619" s="2436"/>
    </row>
    <row r="620" spans="5:5" ht="8.25" customHeight="1">
      <c r="E620" s="2436"/>
    </row>
    <row r="621" spans="5:5" ht="8.25" customHeight="1">
      <c r="E621" s="2436"/>
    </row>
    <row r="622" spans="5:5" ht="8.25" customHeight="1">
      <c r="E622" s="2436"/>
    </row>
    <row r="623" spans="5:5" ht="8.25" customHeight="1">
      <c r="E623" s="2436"/>
    </row>
    <row r="624" spans="5:5" ht="8.25" customHeight="1">
      <c r="E624" s="2436"/>
    </row>
    <row r="625" spans="5:5" ht="8.25" customHeight="1">
      <c r="E625" s="2436"/>
    </row>
    <row r="626" spans="5:5" ht="8.25" customHeight="1">
      <c r="E626" s="2436"/>
    </row>
    <row r="627" spans="5:5" ht="8.25" customHeight="1">
      <c r="E627" s="2436"/>
    </row>
    <row r="628" spans="5:5" ht="8.25" customHeight="1">
      <c r="E628" s="2436"/>
    </row>
    <row r="629" spans="5:5" ht="8.25" customHeight="1">
      <c r="E629" s="2436"/>
    </row>
    <row r="630" spans="5:5" ht="8.25" customHeight="1">
      <c r="E630" s="2436"/>
    </row>
    <row r="631" spans="5:5" ht="8.25" customHeight="1">
      <c r="E631" s="2436"/>
    </row>
    <row r="632" spans="5:5" ht="8.25" customHeight="1">
      <c r="E632" s="2436"/>
    </row>
    <row r="633" spans="5:5" ht="8.25" customHeight="1">
      <c r="E633" s="2436"/>
    </row>
    <row r="634" spans="5:5" ht="8.25" customHeight="1">
      <c r="E634" s="2436"/>
    </row>
    <row r="635" spans="5:5" ht="8.25" customHeight="1">
      <c r="E635" s="2436"/>
    </row>
    <row r="636" spans="5:5" ht="8.25" customHeight="1">
      <c r="E636" s="2436"/>
    </row>
    <row r="637" spans="5:5" ht="8.25" customHeight="1">
      <c r="E637" s="2436"/>
    </row>
    <row r="638" spans="5:5" ht="8.25" customHeight="1">
      <c r="E638" s="2436"/>
    </row>
    <row r="639" spans="5:5" ht="8.25" customHeight="1">
      <c r="E639" s="2436"/>
    </row>
    <row r="640" spans="5:5" ht="8.25" customHeight="1">
      <c r="E640" s="2436"/>
    </row>
    <row r="641" spans="5:5" ht="8.25" customHeight="1">
      <c r="E641" s="2436"/>
    </row>
    <row r="642" spans="5:5" ht="8.25" customHeight="1">
      <c r="E642" s="2436"/>
    </row>
    <row r="643" spans="5:5" ht="8.25" customHeight="1">
      <c r="E643" s="2436"/>
    </row>
    <row r="644" spans="5:5" ht="8.25" customHeight="1">
      <c r="E644" s="2436"/>
    </row>
    <row r="645" spans="5:5" ht="8.25" customHeight="1">
      <c r="E645" s="2436"/>
    </row>
    <row r="646" spans="5:5" ht="8.25" customHeight="1">
      <c r="E646" s="2436"/>
    </row>
    <row r="647" spans="5:5" ht="8.25" customHeight="1">
      <c r="E647" s="2436"/>
    </row>
    <row r="648" spans="5:5" ht="8.25" customHeight="1">
      <c r="E648" s="2436"/>
    </row>
    <row r="649" spans="5:5" ht="8.25" customHeight="1">
      <c r="E649" s="2436"/>
    </row>
    <row r="650" spans="5:5" ht="8.25" customHeight="1">
      <c r="E650" s="2436"/>
    </row>
    <row r="651" spans="5:5" ht="8.25" customHeight="1">
      <c r="E651" s="2436"/>
    </row>
    <row r="652" spans="5:5" ht="8.25" customHeight="1">
      <c r="E652" s="2436"/>
    </row>
    <row r="653" spans="5:5" ht="8.25" customHeight="1">
      <c r="E653" s="2436"/>
    </row>
    <row r="654" spans="5:5" ht="8.25" customHeight="1">
      <c r="E654" s="2436"/>
    </row>
    <row r="655" spans="5:5" ht="8.25" customHeight="1">
      <c r="E655" s="2436"/>
    </row>
    <row r="656" spans="5:5" ht="8.25" customHeight="1">
      <c r="E656" s="2436"/>
    </row>
    <row r="657" spans="5:5" ht="8.25" customHeight="1">
      <c r="E657" s="2436"/>
    </row>
    <row r="658" spans="5:5" ht="8.25" customHeight="1">
      <c r="E658" s="2436"/>
    </row>
    <row r="659" spans="5:5" ht="8.25" customHeight="1">
      <c r="E659" s="2436"/>
    </row>
    <row r="660" spans="5:5" ht="8.25" customHeight="1">
      <c r="E660" s="2436"/>
    </row>
    <row r="661" spans="5:5" ht="8.25" customHeight="1">
      <c r="E661" s="2436"/>
    </row>
    <row r="662" spans="5:5" ht="8.25" customHeight="1">
      <c r="E662" s="2436"/>
    </row>
    <row r="663" spans="5:5" ht="8.25" customHeight="1">
      <c r="E663" s="2436"/>
    </row>
    <row r="664" spans="5:5" ht="8.25" customHeight="1">
      <c r="E664" s="2436"/>
    </row>
    <row r="665" spans="5:5" ht="8.25" customHeight="1">
      <c r="E665" s="2436"/>
    </row>
    <row r="666" spans="5:5" ht="8.25" customHeight="1">
      <c r="E666" s="2436"/>
    </row>
    <row r="667" spans="5:5" ht="8.25" customHeight="1">
      <c r="E667" s="2436"/>
    </row>
    <row r="668" spans="5:5" ht="8.25" customHeight="1">
      <c r="E668" s="2436"/>
    </row>
    <row r="669" spans="5:5" ht="8.25" customHeight="1">
      <c r="E669" s="2436"/>
    </row>
    <row r="670" spans="5:5" ht="8.25" customHeight="1">
      <c r="E670" s="2436"/>
    </row>
    <row r="671" spans="5:5" ht="8.25" customHeight="1">
      <c r="E671" s="2436"/>
    </row>
    <row r="672" spans="5:5" ht="8.25" customHeight="1">
      <c r="E672" s="2436"/>
    </row>
  </sheetData>
  <hyperlinks>
    <hyperlink ref="A459" location="Inhaltsverzeichnis!A1" display="Zurück zum Inhaltsverzeichnis"/>
  </hyperlinks>
  <printOptions horizontalCentered="1"/>
  <pageMargins left="3.937007874015748E-2" right="3.937007874015748E-2" top="7.874015748031496E-2" bottom="7.874015748031496E-2" header="3.937007874015748E-2" footer="3.937007874015748E-2"/>
  <pageSetup paperSize="9" scale="50"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J249"/>
  <sheetViews>
    <sheetView showGridLines="0" zoomScale="130" zoomScaleNormal="130" workbookViewId="0">
      <pane ySplit="6" topLeftCell="A7" activePane="bottomLeft" state="frozen"/>
      <selection activeCell="A2" sqref="A2"/>
      <selection pane="bottomLeft" activeCell="A2" sqref="A2"/>
    </sheetView>
  </sheetViews>
  <sheetFormatPr baseColWidth="10" defaultColWidth="10.85546875" defaultRowHeight="13.5" customHeight="1"/>
  <cols>
    <col min="1" max="1" width="14.85546875" style="75" customWidth="1"/>
    <col min="2" max="7" width="15.5703125" style="75" customWidth="1"/>
    <col min="8" max="16384" width="10.85546875" style="75"/>
  </cols>
  <sheetData>
    <row r="1" spans="1:9" ht="13.5" customHeight="1">
      <c r="A1" s="1790" t="s">
        <v>1951</v>
      </c>
    </row>
    <row r="2" spans="1:9" ht="20.25" customHeight="1">
      <c r="A2" s="2437" t="s">
        <v>2427</v>
      </c>
      <c r="B2" s="1439"/>
      <c r="C2" s="1439"/>
      <c r="D2" s="1439"/>
      <c r="E2" s="1439"/>
      <c r="F2" s="1439"/>
      <c r="G2" s="1409"/>
    </row>
    <row r="3" spans="1:9" ht="18.75" customHeight="1">
      <c r="A3" s="2438" t="s">
        <v>2428</v>
      </c>
      <c r="B3" s="2439"/>
      <c r="C3" s="2439"/>
      <c r="D3" s="2439"/>
      <c r="E3" s="2439"/>
      <c r="F3" s="2439"/>
      <c r="G3" s="2439"/>
    </row>
    <row r="4" spans="1:9" ht="13.5" customHeight="1">
      <c r="A4" s="2440"/>
      <c r="B4" s="2441"/>
      <c r="C4" s="2442" t="s">
        <v>2429</v>
      </c>
      <c r="D4" s="2443"/>
      <c r="E4" s="2443"/>
      <c r="F4" s="2443"/>
      <c r="G4" s="2444"/>
    </row>
    <row r="5" spans="1:9" ht="13.5" customHeight="1">
      <c r="A5" s="2445" t="s">
        <v>123</v>
      </c>
      <c r="B5" s="2446" t="s">
        <v>2430</v>
      </c>
      <c r="C5" s="2447" t="s">
        <v>2038</v>
      </c>
      <c r="D5" s="2448"/>
      <c r="E5" s="2449"/>
      <c r="F5" s="2450"/>
      <c r="G5" s="2451"/>
    </row>
    <row r="6" spans="1:9" ht="13.5" customHeight="1">
      <c r="A6" s="2452"/>
      <c r="B6" s="2453"/>
      <c r="C6" s="2454" t="s">
        <v>2015</v>
      </c>
      <c r="D6" s="2454" t="s">
        <v>2041</v>
      </c>
      <c r="E6" s="2454" t="s">
        <v>2042</v>
      </c>
      <c r="F6" s="2455" t="s">
        <v>2431</v>
      </c>
      <c r="G6" s="2456" t="s">
        <v>2040</v>
      </c>
      <c r="I6" s="1434"/>
    </row>
    <row r="7" spans="1:9" s="1163" customFormat="1" ht="1.5" customHeight="1">
      <c r="A7" s="2457" t="s">
        <v>123</v>
      </c>
      <c r="B7" s="2457" t="s">
        <v>2430</v>
      </c>
      <c r="C7" s="2458" t="s">
        <v>2432</v>
      </c>
      <c r="D7" s="2458" t="s">
        <v>2433</v>
      </c>
      <c r="E7" s="2458" t="s">
        <v>2434</v>
      </c>
      <c r="F7" s="2458" t="s">
        <v>2435</v>
      </c>
      <c r="G7" s="2459" t="s">
        <v>2436</v>
      </c>
    </row>
    <row r="8" spans="1:9" ht="13.5" customHeight="1">
      <c r="A8" s="2460" t="s">
        <v>186</v>
      </c>
      <c r="B8" s="2461"/>
      <c r="C8" s="2461"/>
      <c r="D8" s="2461"/>
      <c r="E8" s="2461"/>
      <c r="F8" s="2461"/>
      <c r="G8" s="2461"/>
    </row>
    <row r="9" spans="1:9" ht="13.5" customHeight="1">
      <c r="A9" s="2462">
        <v>2011</v>
      </c>
      <c r="B9" s="2463">
        <v>58900</v>
      </c>
      <c r="C9" s="2463">
        <v>156900</v>
      </c>
      <c r="D9" s="2463">
        <v>1900</v>
      </c>
      <c r="E9" s="2463">
        <v>155000</v>
      </c>
      <c r="F9" s="2463">
        <v>5400</v>
      </c>
      <c r="G9" s="2463">
        <v>221300</v>
      </c>
      <c r="I9" s="2464"/>
    </row>
    <row r="10" spans="1:9" ht="13.5" customHeight="1">
      <c r="A10" s="2462">
        <v>2012</v>
      </c>
      <c r="B10" s="2463">
        <v>59500</v>
      </c>
      <c r="C10" s="2463">
        <v>156300</v>
      </c>
      <c r="D10" s="2463">
        <v>1800</v>
      </c>
      <c r="E10" s="2463">
        <v>154500</v>
      </c>
      <c r="F10" s="2463">
        <v>2900</v>
      </c>
      <c r="G10" s="2463">
        <v>221700</v>
      </c>
      <c r="I10" s="2464"/>
    </row>
    <row r="11" spans="1:9" ht="13.5" customHeight="1">
      <c r="A11" s="2462">
        <v>2013</v>
      </c>
      <c r="B11" s="2463">
        <v>55300</v>
      </c>
      <c r="C11" s="2463">
        <v>156400</v>
      </c>
      <c r="D11" s="2463">
        <v>2200</v>
      </c>
      <c r="E11" s="2463">
        <v>154200</v>
      </c>
      <c r="F11" s="2463">
        <v>4400</v>
      </c>
      <c r="G11" s="2463">
        <v>216100</v>
      </c>
      <c r="I11" s="2464"/>
    </row>
    <row r="12" spans="1:9" ht="13.5" customHeight="1">
      <c r="A12" s="2462">
        <v>2014</v>
      </c>
      <c r="B12" s="2463">
        <v>58800</v>
      </c>
      <c r="C12" s="2463">
        <v>153200</v>
      </c>
      <c r="D12" s="2463">
        <v>2300</v>
      </c>
      <c r="E12" s="2463">
        <v>150900</v>
      </c>
      <c r="F12" s="2463">
        <v>3800</v>
      </c>
      <c r="G12" s="2463">
        <v>215700</v>
      </c>
      <c r="I12" s="2464"/>
    </row>
    <row r="13" spans="1:9" ht="13.5" customHeight="1">
      <c r="A13" s="2462">
        <v>2015</v>
      </c>
      <c r="B13" s="2463">
        <v>57400</v>
      </c>
      <c r="C13" s="2463">
        <v>152200</v>
      </c>
      <c r="D13" s="2463">
        <v>2200</v>
      </c>
      <c r="E13" s="2463">
        <v>150000</v>
      </c>
      <c r="F13" s="2463">
        <v>4600</v>
      </c>
      <c r="G13" s="2463">
        <v>214200</v>
      </c>
      <c r="I13" s="2464"/>
    </row>
    <row r="14" spans="1:9" ht="13.5" customHeight="1">
      <c r="A14" s="2462">
        <v>2016</v>
      </c>
      <c r="B14" s="2463">
        <v>58200</v>
      </c>
      <c r="C14" s="2463">
        <v>152000</v>
      </c>
      <c r="D14" s="2463">
        <v>2400</v>
      </c>
      <c r="E14" s="2463">
        <v>149600</v>
      </c>
      <c r="F14" s="2463">
        <v>4700</v>
      </c>
      <c r="G14" s="2463">
        <v>214800</v>
      </c>
      <c r="I14" s="2464"/>
    </row>
    <row r="15" spans="1:9" ht="13.5" customHeight="1">
      <c r="A15" s="2462">
        <v>2017</v>
      </c>
      <c r="B15" s="2463">
        <v>55400</v>
      </c>
      <c r="C15" s="2463">
        <v>153600</v>
      </c>
      <c r="D15" s="2463">
        <v>2500</v>
      </c>
      <c r="E15" s="2463">
        <v>151100</v>
      </c>
      <c r="F15" s="2463">
        <v>4200</v>
      </c>
      <c r="G15" s="2463">
        <v>213300</v>
      </c>
      <c r="I15" s="2464"/>
    </row>
    <row r="16" spans="1:9" ht="13.5" customHeight="1">
      <c r="A16" s="2462">
        <v>2018</v>
      </c>
      <c r="B16" s="2463">
        <v>61300</v>
      </c>
      <c r="C16" s="2463">
        <v>153600</v>
      </c>
      <c r="D16" s="2463">
        <v>2600</v>
      </c>
      <c r="E16" s="2463">
        <v>151000</v>
      </c>
      <c r="F16" s="2463">
        <v>5300</v>
      </c>
      <c r="G16" s="2463">
        <v>220200</v>
      </c>
      <c r="I16" s="2464"/>
    </row>
    <row r="17" spans="1:9" ht="13.5" customHeight="1">
      <c r="A17" s="2462">
        <v>2019</v>
      </c>
      <c r="B17" s="2463">
        <v>58500</v>
      </c>
      <c r="C17" s="2463">
        <v>150400</v>
      </c>
      <c r="D17" s="2463">
        <v>2400</v>
      </c>
      <c r="E17" s="2463">
        <v>148100</v>
      </c>
      <c r="F17" s="2463">
        <v>5500</v>
      </c>
      <c r="G17" s="2463">
        <v>214500</v>
      </c>
      <c r="I17" s="2464"/>
    </row>
    <row r="18" spans="1:9" ht="13.5" customHeight="1">
      <c r="A18" s="2462">
        <v>2020</v>
      </c>
      <c r="B18" s="2463">
        <v>54500</v>
      </c>
      <c r="C18" s="2463">
        <v>147300</v>
      </c>
      <c r="D18" s="2463">
        <v>2600</v>
      </c>
      <c r="E18" s="2463">
        <v>144700</v>
      </c>
      <c r="F18" s="2463">
        <v>5800</v>
      </c>
      <c r="G18" s="2463">
        <v>207600</v>
      </c>
      <c r="I18" s="2464"/>
    </row>
    <row r="19" spans="1:9" ht="13.5" customHeight="1">
      <c r="A19" s="2462">
        <v>2021</v>
      </c>
      <c r="B19" s="2463">
        <v>52500</v>
      </c>
      <c r="C19" s="2463">
        <v>149600</v>
      </c>
      <c r="D19" s="2463">
        <v>3100</v>
      </c>
      <c r="E19" s="2463">
        <v>146500</v>
      </c>
      <c r="F19" s="2463">
        <v>2700</v>
      </c>
      <c r="G19" s="2463">
        <v>207900</v>
      </c>
      <c r="I19" s="2464"/>
    </row>
    <row r="20" spans="1:9" ht="13.5" customHeight="1">
      <c r="A20" s="2462">
        <v>2022</v>
      </c>
      <c r="B20" s="2463">
        <v>51900</v>
      </c>
      <c r="C20" s="2463">
        <v>147200</v>
      </c>
      <c r="D20" s="2463">
        <v>3100</v>
      </c>
      <c r="E20" s="2463">
        <v>144100</v>
      </c>
      <c r="F20" s="2463">
        <v>4000</v>
      </c>
      <c r="G20" s="2463">
        <v>203100</v>
      </c>
      <c r="I20" s="2464"/>
    </row>
    <row r="21" spans="1:9" ht="13.5" customHeight="1">
      <c r="A21" s="2462">
        <v>2023</v>
      </c>
      <c r="B21" s="2463">
        <v>55100</v>
      </c>
      <c r="C21" s="2463">
        <v>152000</v>
      </c>
      <c r="D21" s="2463">
        <v>3000</v>
      </c>
      <c r="E21" s="2463">
        <v>149000</v>
      </c>
      <c r="F21" s="2463">
        <v>2900</v>
      </c>
      <c r="G21" s="2463">
        <v>211600</v>
      </c>
      <c r="I21" s="2464"/>
    </row>
    <row r="22" spans="1:9" ht="13.5" customHeight="1">
      <c r="A22" s="2462">
        <v>2024</v>
      </c>
      <c r="B22" s="2463">
        <v>49100</v>
      </c>
      <c r="C22" s="2463">
        <v>154200</v>
      </c>
      <c r="D22" s="2463">
        <v>3300</v>
      </c>
      <c r="E22" s="2463">
        <v>150900</v>
      </c>
      <c r="F22" s="2463">
        <v>4900</v>
      </c>
      <c r="G22" s="2463">
        <v>208300</v>
      </c>
      <c r="I22" s="2464"/>
    </row>
    <row r="23" spans="1:9" ht="13.5" customHeight="1">
      <c r="A23" s="2462" t="s">
        <v>2423</v>
      </c>
      <c r="B23" s="2465">
        <f>((B22-B21)/B21)*100</f>
        <v>-10.88929219600726</v>
      </c>
      <c r="C23" s="2466">
        <f t="shared" ref="C23:G23" si="0">((C22-C21)/C21)*100</f>
        <v>1.4473684210526316</v>
      </c>
      <c r="D23" s="2466">
        <f t="shared" si="0"/>
        <v>10</v>
      </c>
      <c r="E23" s="2466">
        <f t="shared" si="0"/>
        <v>1.2751677852348993</v>
      </c>
      <c r="F23" s="2466">
        <f t="shared" si="0"/>
        <v>68.965517241379317</v>
      </c>
      <c r="G23" s="2466">
        <f t="shared" si="0"/>
        <v>-1.5595463137996219</v>
      </c>
      <c r="I23" s="1434"/>
    </row>
    <row r="24" spans="1:9" ht="13.5" customHeight="1">
      <c r="A24" s="2467" t="s">
        <v>187</v>
      </c>
      <c r="B24" s="2461"/>
      <c r="C24" s="2461"/>
      <c r="D24" s="2461"/>
      <c r="E24" s="2461"/>
      <c r="F24" s="2461"/>
      <c r="G24" s="2461"/>
    </row>
    <row r="25" spans="1:9" ht="13.5" customHeight="1">
      <c r="A25" s="2462">
        <v>2011</v>
      </c>
      <c r="B25" s="2463">
        <v>77800</v>
      </c>
      <c r="C25" s="2463">
        <v>200000</v>
      </c>
      <c r="D25" s="2463" t="s">
        <v>327</v>
      </c>
      <c r="E25" s="2463">
        <v>197500</v>
      </c>
      <c r="F25" s="2463">
        <v>4200</v>
      </c>
      <c r="G25" s="2463">
        <v>284100</v>
      </c>
    </row>
    <row r="26" spans="1:9" ht="13.5" customHeight="1">
      <c r="A26" s="2462">
        <v>2012</v>
      </c>
      <c r="B26" s="2463">
        <v>81800</v>
      </c>
      <c r="C26" s="2463">
        <v>196300</v>
      </c>
      <c r="D26" s="2463">
        <v>2700</v>
      </c>
      <c r="E26" s="2463">
        <v>193600</v>
      </c>
      <c r="F26" s="2463">
        <v>4100</v>
      </c>
      <c r="G26" s="2463">
        <v>286500</v>
      </c>
    </row>
    <row r="27" spans="1:9" ht="13.5" customHeight="1">
      <c r="A27" s="2462">
        <v>2013</v>
      </c>
      <c r="B27" s="2463">
        <v>78400</v>
      </c>
      <c r="C27" s="2463">
        <v>186700</v>
      </c>
      <c r="D27" s="2463">
        <v>2000</v>
      </c>
      <c r="E27" s="2463">
        <v>184700</v>
      </c>
      <c r="F27" s="2463">
        <v>4000</v>
      </c>
      <c r="G27" s="2463">
        <v>274600</v>
      </c>
    </row>
    <row r="28" spans="1:9" ht="13.5" customHeight="1">
      <c r="A28" s="2462">
        <v>2014</v>
      </c>
      <c r="B28" s="2463">
        <v>80200</v>
      </c>
      <c r="C28" s="2463">
        <v>190300</v>
      </c>
      <c r="D28" s="2463">
        <v>2500</v>
      </c>
      <c r="E28" s="2463">
        <v>187800</v>
      </c>
      <c r="F28" s="2463">
        <v>6100</v>
      </c>
      <c r="G28" s="2463">
        <v>276600</v>
      </c>
    </row>
    <row r="29" spans="1:9" ht="13.5" customHeight="1">
      <c r="A29" s="2462">
        <v>2015</v>
      </c>
      <c r="B29" s="2463">
        <v>79000</v>
      </c>
      <c r="C29" s="2463">
        <v>185900</v>
      </c>
      <c r="D29" s="2463">
        <v>2100</v>
      </c>
      <c r="E29" s="2463">
        <v>183800</v>
      </c>
      <c r="F29" s="2463">
        <v>6600</v>
      </c>
      <c r="G29" s="2463">
        <v>271500</v>
      </c>
    </row>
    <row r="30" spans="1:9" ht="13.5" customHeight="1">
      <c r="A30" s="2462">
        <v>2016</v>
      </c>
      <c r="B30" s="2463">
        <v>74900</v>
      </c>
      <c r="C30" s="2463">
        <v>184500</v>
      </c>
      <c r="D30" s="2463">
        <v>2000</v>
      </c>
      <c r="E30" s="2463">
        <v>182400</v>
      </c>
      <c r="F30" s="2463">
        <v>4000</v>
      </c>
      <c r="G30" s="2463">
        <v>266600</v>
      </c>
    </row>
    <row r="31" spans="1:9" ht="13.5" customHeight="1">
      <c r="A31" s="2462">
        <v>2017</v>
      </c>
      <c r="B31" s="2463">
        <v>74000</v>
      </c>
      <c r="C31" s="2463">
        <v>187800</v>
      </c>
      <c r="D31" s="2463">
        <v>2700</v>
      </c>
      <c r="E31" s="2463">
        <v>185200</v>
      </c>
      <c r="F31" s="2463">
        <v>4100</v>
      </c>
      <c r="G31" s="2463">
        <v>268400</v>
      </c>
    </row>
    <row r="32" spans="1:9" ht="13.5" customHeight="1">
      <c r="A32" s="2462">
        <v>2018</v>
      </c>
      <c r="B32" s="2463">
        <v>76600</v>
      </c>
      <c r="C32" s="2463">
        <v>181600</v>
      </c>
      <c r="D32" s="2463">
        <v>2500</v>
      </c>
      <c r="E32" s="2463">
        <v>179100</v>
      </c>
      <c r="F32" s="2463">
        <v>5500</v>
      </c>
      <c r="G32" s="2463">
        <v>263800</v>
      </c>
    </row>
    <row r="33" spans="1:9" ht="13.5" customHeight="1">
      <c r="A33" s="2462">
        <v>2019</v>
      </c>
      <c r="B33" s="2463">
        <v>74100</v>
      </c>
      <c r="C33" s="2463">
        <v>182700</v>
      </c>
      <c r="D33" s="2463">
        <v>2500</v>
      </c>
      <c r="E33" s="2463">
        <v>180200</v>
      </c>
      <c r="F33" s="2463">
        <v>5500</v>
      </c>
      <c r="G33" s="2463">
        <v>262200</v>
      </c>
    </row>
    <row r="34" spans="1:9" ht="13.5" customHeight="1">
      <c r="A34" s="2462">
        <v>2020</v>
      </c>
      <c r="B34" s="2463">
        <v>63800</v>
      </c>
      <c r="C34" s="2463">
        <v>182200</v>
      </c>
      <c r="D34" s="2463">
        <v>2200</v>
      </c>
      <c r="E34" s="2463">
        <v>180000</v>
      </c>
      <c r="F34" s="2463">
        <v>6700</v>
      </c>
      <c r="G34" s="2463">
        <v>252700</v>
      </c>
    </row>
    <row r="35" spans="1:9" ht="13.5" customHeight="1">
      <c r="A35" s="2462">
        <v>2021</v>
      </c>
      <c r="B35" s="2463">
        <v>67400</v>
      </c>
      <c r="C35" s="2463">
        <v>183200</v>
      </c>
      <c r="D35" s="2463">
        <v>2500</v>
      </c>
      <c r="E35" s="2463">
        <v>180700</v>
      </c>
      <c r="F35" s="2463">
        <v>4000</v>
      </c>
      <c r="G35" s="2463">
        <v>259100</v>
      </c>
    </row>
    <row r="36" spans="1:9" ht="13.5" customHeight="1">
      <c r="A36" s="2462">
        <v>2022</v>
      </c>
      <c r="B36" s="2463">
        <v>66000</v>
      </c>
      <c r="C36" s="2463">
        <v>180400</v>
      </c>
      <c r="D36" s="2463">
        <v>2100</v>
      </c>
      <c r="E36" s="2463">
        <v>178200</v>
      </c>
      <c r="F36" s="2463">
        <v>3900</v>
      </c>
      <c r="G36" s="2463">
        <v>254300</v>
      </c>
    </row>
    <row r="37" spans="1:9" ht="13.5" customHeight="1">
      <c r="A37" s="2462">
        <v>2023</v>
      </c>
      <c r="B37" s="2463">
        <v>68100</v>
      </c>
      <c r="C37" s="2463">
        <v>189400</v>
      </c>
      <c r="D37" s="2463">
        <v>2600</v>
      </c>
      <c r="E37" s="2463">
        <v>186800</v>
      </c>
      <c r="F37" s="2463">
        <v>4200</v>
      </c>
      <c r="G37" s="2463">
        <v>264600</v>
      </c>
    </row>
    <row r="38" spans="1:9" ht="13.5" customHeight="1">
      <c r="A38" s="2462">
        <v>2024</v>
      </c>
      <c r="B38" s="2463">
        <v>69100</v>
      </c>
      <c r="C38" s="2463">
        <v>196800</v>
      </c>
      <c r="D38" s="2463">
        <v>1700</v>
      </c>
      <c r="E38" s="2463">
        <v>195100</v>
      </c>
      <c r="F38" s="2463">
        <v>7000</v>
      </c>
      <c r="G38" s="2463">
        <v>272900</v>
      </c>
    </row>
    <row r="39" spans="1:9" ht="13.5" customHeight="1">
      <c r="A39" s="2462" t="s">
        <v>2423</v>
      </c>
      <c r="B39" s="2466">
        <f>((B38-B37)/B37)*100</f>
        <v>1.4684287812041115</v>
      </c>
      <c r="C39" s="2466">
        <f t="shared" ref="C39:G39" si="1">((C38-C37)/C37)*100</f>
        <v>3.907074973600845</v>
      </c>
      <c r="D39" s="2466">
        <f t="shared" si="1"/>
        <v>-34.615384615384613</v>
      </c>
      <c r="E39" s="2466">
        <f t="shared" si="1"/>
        <v>4.4432548179871523</v>
      </c>
      <c r="F39" s="2466">
        <f t="shared" si="1"/>
        <v>66.666666666666657</v>
      </c>
      <c r="G39" s="2466">
        <f t="shared" si="1"/>
        <v>3.1368102796674227</v>
      </c>
    </row>
    <row r="40" spans="1:9" ht="13.5" customHeight="1">
      <c r="A40" s="2460" t="s">
        <v>227</v>
      </c>
      <c r="B40" s="2461"/>
      <c r="C40" s="2461"/>
      <c r="D40" s="2461"/>
      <c r="E40" s="2461"/>
      <c r="F40" s="2461"/>
      <c r="G40" s="2461"/>
      <c r="I40" s="1536"/>
    </row>
    <row r="41" spans="1:9" ht="13.5" customHeight="1">
      <c r="A41" s="2462">
        <v>2011</v>
      </c>
      <c r="B41" s="2463">
        <v>18100</v>
      </c>
      <c r="C41" s="2463">
        <v>57500</v>
      </c>
      <c r="D41" s="2463">
        <v>400</v>
      </c>
      <c r="E41" s="2463">
        <v>57100</v>
      </c>
      <c r="F41" s="2463">
        <v>2400</v>
      </c>
      <c r="G41" s="2463">
        <v>78000</v>
      </c>
      <c r="I41" s="1536"/>
    </row>
    <row r="42" spans="1:9" ht="13.5" customHeight="1">
      <c r="A42" s="2462">
        <v>2012</v>
      </c>
      <c r="B42" s="2463">
        <v>20200</v>
      </c>
      <c r="C42" s="2463">
        <v>57500</v>
      </c>
      <c r="D42" s="2463">
        <v>500</v>
      </c>
      <c r="E42" s="2463">
        <v>57000</v>
      </c>
      <c r="F42" s="2463">
        <v>1900</v>
      </c>
      <c r="G42" s="2463">
        <v>79700</v>
      </c>
      <c r="I42" s="1536"/>
    </row>
    <row r="43" spans="1:9" ht="13.5" customHeight="1">
      <c r="A43" s="2462">
        <v>2013</v>
      </c>
      <c r="B43" s="2463">
        <v>16300</v>
      </c>
      <c r="C43" s="2463">
        <v>54700</v>
      </c>
      <c r="D43" s="2463">
        <v>400</v>
      </c>
      <c r="E43" s="2463">
        <v>54300</v>
      </c>
      <c r="F43" s="2463">
        <v>1800</v>
      </c>
      <c r="G43" s="2463">
        <v>72800</v>
      </c>
      <c r="I43" s="1536"/>
    </row>
    <row r="44" spans="1:9" ht="13.5" customHeight="1">
      <c r="A44" s="2462">
        <v>2014</v>
      </c>
      <c r="B44" s="2463">
        <v>19300</v>
      </c>
      <c r="C44" s="2463">
        <v>56600</v>
      </c>
      <c r="D44" s="2463">
        <v>500</v>
      </c>
      <c r="E44" s="2463">
        <v>56100</v>
      </c>
      <c r="F44" s="2463">
        <v>1600</v>
      </c>
      <c r="G44" s="2463">
        <v>77500</v>
      </c>
      <c r="I44" s="1536"/>
    </row>
    <row r="45" spans="1:9" ht="13.5" customHeight="1">
      <c r="A45" s="2462">
        <v>2015</v>
      </c>
      <c r="B45" s="2463">
        <v>20000</v>
      </c>
      <c r="C45" s="2463">
        <v>52700</v>
      </c>
      <c r="D45" s="2463">
        <v>400</v>
      </c>
      <c r="E45" s="2463">
        <v>52300</v>
      </c>
      <c r="F45" s="2463">
        <v>1000</v>
      </c>
      <c r="G45" s="2463">
        <v>74300</v>
      </c>
      <c r="I45" s="1536"/>
    </row>
    <row r="46" spans="1:9" ht="13.5" customHeight="1">
      <c r="A46" s="2462">
        <v>2016</v>
      </c>
      <c r="B46" s="2463">
        <v>19800</v>
      </c>
      <c r="C46" s="2463">
        <v>50800</v>
      </c>
      <c r="D46" s="2463">
        <v>500</v>
      </c>
      <c r="E46" s="2463">
        <v>50300</v>
      </c>
      <c r="F46" s="2463">
        <v>1100</v>
      </c>
      <c r="G46" s="2463">
        <v>72500</v>
      </c>
      <c r="I46" s="1536"/>
    </row>
    <row r="47" spans="1:9" ht="13.5" customHeight="1">
      <c r="A47" s="2462">
        <v>2017</v>
      </c>
      <c r="B47" s="2463">
        <v>18300</v>
      </c>
      <c r="C47" s="2463">
        <v>49400</v>
      </c>
      <c r="D47" s="2463">
        <v>500</v>
      </c>
      <c r="E47" s="2463">
        <v>49000</v>
      </c>
      <c r="F47" s="2463">
        <v>1000</v>
      </c>
      <c r="G47" s="2463">
        <v>69300</v>
      </c>
      <c r="I47" s="1536"/>
    </row>
    <row r="48" spans="1:9" ht="13.5" customHeight="1">
      <c r="A48" s="2462">
        <v>2018</v>
      </c>
      <c r="B48" s="2463">
        <v>14700</v>
      </c>
      <c r="C48" s="2463">
        <v>50300</v>
      </c>
      <c r="D48" s="2463">
        <v>400</v>
      </c>
      <c r="E48" s="2463">
        <v>50000</v>
      </c>
      <c r="F48" s="2463">
        <v>1100</v>
      </c>
      <c r="G48" s="2463">
        <v>66900</v>
      </c>
      <c r="I48" s="1536"/>
    </row>
    <row r="49" spans="1:9" ht="13.5" customHeight="1">
      <c r="A49" s="2462">
        <v>2019</v>
      </c>
      <c r="B49" s="2463">
        <v>17600</v>
      </c>
      <c r="C49" s="2463">
        <v>52500</v>
      </c>
      <c r="D49" s="2463">
        <v>400</v>
      </c>
      <c r="E49" s="2463">
        <v>52100</v>
      </c>
      <c r="F49" s="2463">
        <v>1900</v>
      </c>
      <c r="G49" s="2463">
        <v>71900</v>
      </c>
      <c r="I49" s="1536"/>
    </row>
    <row r="50" spans="1:9" ht="13.5" customHeight="1">
      <c r="A50" s="2462">
        <v>2020</v>
      </c>
      <c r="B50" s="2463">
        <v>16000</v>
      </c>
      <c r="C50" s="2463">
        <v>48700</v>
      </c>
      <c r="D50" s="2463">
        <v>400</v>
      </c>
      <c r="E50" s="2463">
        <v>48400</v>
      </c>
      <c r="F50" s="2463">
        <v>1800</v>
      </c>
      <c r="G50" s="2463">
        <v>66500</v>
      </c>
    </row>
    <row r="51" spans="1:9" ht="13.5" customHeight="1">
      <c r="A51" s="2462">
        <v>2021</v>
      </c>
      <c r="B51" s="2463">
        <v>15600</v>
      </c>
      <c r="C51" s="2463">
        <v>53200</v>
      </c>
      <c r="D51" s="2463">
        <v>400</v>
      </c>
      <c r="E51" s="2463">
        <v>52800</v>
      </c>
      <c r="F51" s="2463">
        <v>2300</v>
      </c>
      <c r="G51" s="2463">
        <v>71200</v>
      </c>
    </row>
    <row r="52" spans="1:9" ht="13.5" customHeight="1">
      <c r="A52" s="2462">
        <v>2022</v>
      </c>
      <c r="B52" s="2463">
        <v>18100</v>
      </c>
      <c r="C52" s="2463">
        <v>54300</v>
      </c>
      <c r="D52" s="2463">
        <v>400</v>
      </c>
      <c r="E52" s="2463">
        <v>53900</v>
      </c>
      <c r="F52" s="2463">
        <v>1200</v>
      </c>
      <c r="G52" s="2463">
        <v>74800</v>
      </c>
    </row>
    <row r="53" spans="1:9" ht="13.5" customHeight="1">
      <c r="A53" s="2462">
        <v>2023</v>
      </c>
      <c r="B53" s="2463">
        <v>16100</v>
      </c>
      <c r="C53" s="2463">
        <v>54100</v>
      </c>
      <c r="D53" s="2463">
        <v>400</v>
      </c>
      <c r="E53" s="2463">
        <v>53700</v>
      </c>
      <c r="F53" s="2463">
        <v>1300</v>
      </c>
      <c r="G53" s="2463">
        <v>72900</v>
      </c>
    </row>
    <row r="54" spans="1:9" ht="13.5" customHeight="1">
      <c r="A54" s="2462">
        <v>2024</v>
      </c>
      <c r="B54" s="2463">
        <v>13200</v>
      </c>
      <c r="C54" s="2463">
        <v>55700</v>
      </c>
      <c r="D54" s="2463">
        <v>300</v>
      </c>
      <c r="E54" s="2463">
        <v>55300</v>
      </c>
      <c r="F54" s="2463">
        <v>1200</v>
      </c>
      <c r="G54" s="2463">
        <v>72000</v>
      </c>
    </row>
    <row r="55" spans="1:9" ht="13.5" customHeight="1">
      <c r="A55" s="2462" t="s">
        <v>2423</v>
      </c>
      <c r="B55" s="2466">
        <f>((B54-B53)/B53)*100</f>
        <v>-18.012422360248447</v>
      </c>
      <c r="C55" s="2466">
        <f t="shared" ref="C55:G55" si="2">((C54-C53)/C53)*100</f>
        <v>2.957486136783734</v>
      </c>
      <c r="D55" s="2466">
        <f t="shared" si="2"/>
        <v>-25</v>
      </c>
      <c r="E55" s="2466">
        <f t="shared" si="2"/>
        <v>2.9795158286778398</v>
      </c>
      <c r="F55" s="2466">
        <f t="shared" si="2"/>
        <v>-7.6923076923076925</v>
      </c>
      <c r="G55" s="2466">
        <f t="shared" si="2"/>
        <v>-1.2345679012345678</v>
      </c>
    </row>
    <row r="56" spans="1:9" ht="13.5" customHeight="1">
      <c r="A56" s="2468" t="s">
        <v>188</v>
      </c>
      <c r="B56" s="2461"/>
      <c r="C56" s="2461"/>
      <c r="D56" s="2461"/>
      <c r="E56" s="2461"/>
      <c r="F56" s="2461"/>
      <c r="G56" s="2461"/>
    </row>
    <row r="57" spans="1:9" ht="13.5" customHeight="1">
      <c r="A57" s="2462">
        <v>2011</v>
      </c>
      <c r="B57" s="2463">
        <v>35800</v>
      </c>
      <c r="C57" s="2463">
        <v>85500</v>
      </c>
      <c r="D57" s="2463" t="s">
        <v>327</v>
      </c>
      <c r="E57" s="2463">
        <v>85000</v>
      </c>
      <c r="F57" s="2463">
        <v>1500</v>
      </c>
      <c r="G57" s="2463">
        <v>124000</v>
      </c>
    </row>
    <row r="58" spans="1:9" ht="13.5" customHeight="1">
      <c r="A58" s="2462">
        <v>2012</v>
      </c>
      <c r="B58" s="2463">
        <v>28900</v>
      </c>
      <c r="C58" s="2463">
        <v>81700</v>
      </c>
      <c r="D58" s="2463">
        <v>200</v>
      </c>
      <c r="E58" s="2463">
        <v>81400</v>
      </c>
      <c r="F58" s="2463">
        <v>1500</v>
      </c>
      <c r="G58" s="2463">
        <v>113500</v>
      </c>
    </row>
    <row r="59" spans="1:9" ht="13.5" customHeight="1">
      <c r="A59" s="2462">
        <v>2013</v>
      </c>
      <c r="B59" s="2463">
        <v>27800</v>
      </c>
      <c r="C59" s="2463">
        <v>78000</v>
      </c>
      <c r="D59" s="2463">
        <v>300</v>
      </c>
      <c r="E59" s="2463">
        <v>77700</v>
      </c>
      <c r="F59" s="2463">
        <v>3000</v>
      </c>
      <c r="G59" s="2463">
        <v>108800</v>
      </c>
    </row>
    <row r="60" spans="1:9" ht="13.5" customHeight="1">
      <c r="A60" s="2462">
        <v>2014</v>
      </c>
      <c r="B60" s="2463">
        <v>31100</v>
      </c>
      <c r="C60" s="2463">
        <v>81900</v>
      </c>
      <c r="D60" s="2463">
        <v>500</v>
      </c>
      <c r="E60" s="2463">
        <v>81400</v>
      </c>
      <c r="F60" s="2463">
        <v>1500</v>
      </c>
      <c r="G60" s="2463">
        <v>115600</v>
      </c>
    </row>
    <row r="61" spans="1:9" ht="13.5" customHeight="1">
      <c r="A61" s="2462">
        <v>2015</v>
      </c>
      <c r="B61" s="2463">
        <v>31000</v>
      </c>
      <c r="C61" s="2463">
        <v>80100</v>
      </c>
      <c r="D61" s="2463" t="s">
        <v>327</v>
      </c>
      <c r="E61" s="2463">
        <v>79500</v>
      </c>
      <c r="F61" s="2463">
        <v>2400</v>
      </c>
      <c r="G61" s="2463">
        <v>113500</v>
      </c>
    </row>
    <row r="62" spans="1:9" ht="13.5" customHeight="1">
      <c r="A62" s="2462">
        <v>2016</v>
      </c>
      <c r="B62" s="2463">
        <v>31300</v>
      </c>
      <c r="C62" s="2463">
        <v>80900</v>
      </c>
      <c r="D62" s="2463" t="s">
        <v>327</v>
      </c>
      <c r="E62" s="2463">
        <v>80400</v>
      </c>
      <c r="F62" s="2463">
        <v>2200</v>
      </c>
      <c r="G62" s="2463">
        <v>114400</v>
      </c>
    </row>
    <row r="63" spans="1:9" ht="13.5" customHeight="1">
      <c r="A63" s="2462">
        <v>2017</v>
      </c>
      <c r="B63" s="2463">
        <v>30700</v>
      </c>
      <c r="C63" s="2463">
        <v>78300</v>
      </c>
      <c r="D63" s="2463">
        <v>700</v>
      </c>
      <c r="E63" s="2463">
        <v>77600</v>
      </c>
      <c r="F63" s="2463">
        <v>2800</v>
      </c>
      <c r="G63" s="2463">
        <v>111900</v>
      </c>
    </row>
    <row r="64" spans="1:9" ht="13.5" customHeight="1">
      <c r="A64" s="2462">
        <v>2018</v>
      </c>
      <c r="B64" s="2463">
        <v>28100</v>
      </c>
      <c r="C64" s="2463">
        <v>75300</v>
      </c>
      <c r="D64" s="2463">
        <v>700</v>
      </c>
      <c r="E64" s="2463">
        <v>74600</v>
      </c>
      <c r="F64" s="2463">
        <v>2900</v>
      </c>
      <c r="G64" s="2463">
        <v>106300</v>
      </c>
    </row>
    <row r="65" spans="1:7" ht="13.5" customHeight="1">
      <c r="A65" s="2462">
        <v>2019</v>
      </c>
      <c r="B65" s="2463">
        <v>29100</v>
      </c>
      <c r="C65" s="2463">
        <v>75400</v>
      </c>
      <c r="D65" s="2463" t="s">
        <v>327</v>
      </c>
      <c r="E65" s="2463">
        <v>74500</v>
      </c>
      <c r="F65" s="2463">
        <v>1600</v>
      </c>
      <c r="G65" s="2463">
        <v>107900</v>
      </c>
    </row>
    <row r="66" spans="1:7" ht="13.5" customHeight="1">
      <c r="A66" s="2462">
        <v>2020</v>
      </c>
      <c r="B66" s="2463">
        <v>24500</v>
      </c>
      <c r="C66" s="2463">
        <v>73300</v>
      </c>
      <c r="D66" s="2463">
        <v>600</v>
      </c>
      <c r="E66" s="2463">
        <v>72800</v>
      </c>
      <c r="F66" s="2463">
        <v>2600</v>
      </c>
      <c r="G66" s="2463">
        <v>100400</v>
      </c>
    </row>
    <row r="67" spans="1:7" ht="13.5" customHeight="1">
      <c r="A67" s="2462">
        <v>2021</v>
      </c>
      <c r="B67" s="2463">
        <v>25800</v>
      </c>
      <c r="C67" s="2463">
        <v>75200</v>
      </c>
      <c r="D67" s="2463">
        <v>700</v>
      </c>
      <c r="E67" s="2463">
        <v>74500</v>
      </c>
      <c r="F67" s="2463">
        <v>1700</v>
      </c>
      <c r="G67" s="2463">
        <v>103900</v>
      </c>
    </row>
    <row r="68" spans="1:7" ht="13.5" customHeight="1">
      <c r="A68" s="2462">
        <v>2022</v>
      </c>
      <c r="B68" s="2463">
        <v>28200</v>
      </c>
      <c r="C68" s="2463">
        <v>81100</v>
      </c>
      <c r="D68" s="2463">
        <v>700</v>
      </c>
      <c r="E68" s="2463">
        <v>80300</v>
      </c>
      <c r="F68" s="2463">
        <v>1800</v>
      </c>
      <c r="G68" s="2463">
        <v>112900</v>
      </c>
    </row>
    <row r="69" spans="1:7" ht="13.5" customHeight="1">
      <c r="A69" s="2462">
        <v>2023</v>
      </c>
      <c r="B69" s="2463">
        <v>30200</v>
      </c>
      <c r="C69" s="2463">
        <v>85000</v>
      </c>
      <c r="D69" s="2463">
        <v>700</v>
      </c>
      <c r="E69" s="2463">
        <v>84300</v>
      </c>
      <c r="F69" s="2463">
        <v>4000</v>
      </c>
      <c r="G69" s="2463">
        <v>119100</v>
      </c>
    </row>
    <row r="70" spans="1:7" ht="13.5" customHeight="1">
      <c r="A70" s="2462">
        <v>2024</v>
      </c>
      <c r="B70" s="2463">
        <v>27100</v>
      </c>
      <c r="C70" s="2463">
        <v>82800</v>
      </c>
      <c r="D70" s="2463">
        <v>700</v>
      </c>
      <c r="E70" s="2463">
        <v>82100</v>
      </c>
      <c r="F70" s="2463">
        <v>3300</v>
      </c>
      <c r="G70" s="2463">
        <v>113200</v>
      </c>
    </row>
    <row r="71" spans="1:7" ht="13.5" customHeight="1">
      <c r="A71" s="2462" t="s">
        <v>2423</v>
      </c>
      <c r="B71" s="2465">
        <f>((B70-B69)/B69)*100</f>
        <v>-10.264900662251655</v>
      </c>
      <c r="C71" s="2466">
        <f t="shared" ref="C71:G71" si="3">((C70-C69)/C69)*100</f>
        <v>-2.5882352941176472</v>
      </c>
      <c r="D71" s="2466">
        <f t="shared" si="3"/>
        <v>0</v>
      </c>
      <c r="E71" s="2466">
        <f t="shared" si="3"/>
        <v>-2.6097271648873073</v>
      </c>
      <c r="F71" s="2466">
        <f t="shared" si="3"/>
        <v>-17.5</v>
      </c>
      <c r="G71" s="2466">
        <f t="shared" si="3"/>
        <v>-4.9538203190596137</v>
      </c>
    </row>
    <row r="72" spans="1:7" ht="13.5" customHeight="1">
      <c r="A72" s="2467" t="s">
        <v>189</v>
      </c>
      <c r="B72" s="2461"/>
      <c r="C72" s="2461"/>
      <c r="D72" s="2461"/>
      <c r="E72" s="2461"/>
      <c r="F72" s="2461"/>
      <c r="G72" s="2461"/>
    </row>
    <row r="73" spans="1:7" ht="13.5" customHeight="1">
      <c r="A73" s="2462">
        <v>2011</v>
      </c>
      <c r="B73" s="2463">
        <v>21100</v>
      </c>
      <c r="C73" s="2463">
        <v>44500</v>
      </c>
      <c r="D73" s="2463">
        <v>600</v>
      </c>
      <c r="E73" s="2463">
        <v>43900</v>
      </c>
      <c r="F73" s="2463">
        <v>2000</v>
      </c>
      <c r="G73" s="2463">
        <v>67500</v>
      </c>
    </row>
    <row r="74" spans="1:7" ht="13.5" customHeight="1">
      <c r="A74" s="2462">
        <v>2012</v>
      </c>
      <c r="B74" s="2463">
        <v>19000</v>
      </c>
      <c r="C74" s="2463">
        <v>48500</v>
      </c>
      <c r="D74" s="2463">
        <v>700</v>
      </c>
      <c r="E74" s="2463">
        <v>47800</v>
      </c>
      <c r="F74" s="2463">
        <v>1300</v>
      </c>
      <c r="G74" s="2463">
        <v>69200</v>
      </c>
    </row>
    <row r="75" spans="1:7" ht="13.5" customHeight="1">
      <c r="A75" s="2462">
        <v>2013</v>
      </c>
      <c r="B75" s="2463">
        <v>19900</v>
      </c>
      <c r="C75" s="2463">
        <v>45300</v>
      </c>
      <c r="D75" s="2463">
        <v>800</v>
      </c>
      <c r="E75" s="2463">
        <v>44600</v>
      </c>
      <c r="F75" s="2463">
        <v>2100</v>
      </c>
      <c r="G75" s="2463">
        <v>67400</v>
      </c>
    </row>
    <row r="76" spans="1:7" ht="13.5" customHeight="1">
      <c r="A76" s="2462">
        <v>2014</v>
      </c>
      <c r="B76" s="2463">
        <v>22000</v>
      </c>
      <c r="C76" s="2463">
        <v>44300</v>
      </c>
      <c r="D76" s="2463">
        <v>400</v>
      </c>
      <c r="E76" s="2463">
        <v>43800</v>
      </c>
      <c r="F76" s="2463">
        <v>1300</v>
      </c>
      <c r="G76" s="2463">
        <v>68800</v>
      </c>
    </row>
    <row r="77" spans="1:7" ht="13.5" customHeight="1">
      <c r="A77" s="2462">
        <v>2015</v>
      </c>
      <c r="B77" s="2463">
        <v>23100</v>
      </c>
      <c r="C77" s="2463">
        <v>45400</v>
      </c>
      <c r="D77" s="2463">
        <v>400</v>
      </c>
      <c r="E77" s="2463">
        <v>45000</v>
      </c>
      <c r="F77" s="2463">
        <v>1200</v>
      </c>
      <c r="G77" s="2463">
        <v>70700</v>
      </c>
    </row>
    <row r="78" spans="1:7" ht="13.5" customHeight="1">
      <c r="A78" s="2462">
        <v>2016</v>
      </c>
      <c r="B78" s="2463">
        <v>22600</v>
      </c>
      <c r="C78" s="2463">
        <v>46200</v>
      </c>
      <c r="D78" s="2463" t="s">
        <v>327</v>
      </c>
      <c r="E78" s="2463">
        <v>45700</v>
      </c>
      <c r="F78" s="2463">
        <v>1300</v>
      </c>
      <c r="G78" s="2463">
        <v>70800</v>
      </c>
    </row>
    <row r="79" spans="1:7" ht="13.5" customHeight="1">
      <c r="A79" s="2462">
        <v>2017</v>
      </c>
      <c r="B79" s="2463">
        <v>21000</v>
      </c>
      <c r="C79" s="2463">
        <v>47600</v>
      </c>
      <c r="D79" s="2463">
        <v>600</v>
      </c>
      <c r="E79" s="2463">
        <v>47000</v>
      </c>
      <c r="F79" s="2463">
        <v>2100</v>
      </c>
      <c r="G79" s="2463">
        <v>70700</v>
      </c>
    </row>
    <row r="80" spans="1:7" ht="13.5" customHeight="1">
      <c r="A80" s="2462">
        <v>2018</v>
      </c>
      <c r="B80" s="2463">
        <v>22800</v>
      </c>
      <c r="C80" s="2463">
        <v>45100</v>
      </c>
      <c r="D80" s="2463">
        <v>1400</v>
      </c>
      <c r="E80" s="2463">
        <v>43800</v>
      </c>
      <c r="F80" s="2463">
        <v>2200</v>
      </c>
      <c r="G80" s="2463">
        <v>70200</v>
      </c>
    </row>
    <row r="81" spans="1:7" ht="13.5" customHeight="1">
      <c r="A81" s="2462">
        <v>2019</v>
      </c>
      <c r="B81" s="2463">
        <v>22700</v>
      </c>
      <c r="C81" s="2463">
        <v>46900</v>
      </c>
      <c r="D81" s="2463" t="s">
        <v>327</v>
      </c>
      <c r="E81" s="2463">
        <v>46500</v>
      </c>
      <c r="F81" s="2463">
        <v>1900</v>
      </c>
      <c r="G81" s="2463">
        <v>71600</v>
      </c>
    </row>
    <row r="82" spans="1:7" ht="13.5" customHeight="1">
      <c r="A82" s="2462">
        <v>2020</v>
      </c>
      <c r="B82" s="2463">
        <v>21000</v>
      </c>
      <c r="C82" s="2463">
        <v>47500</v>
      </c>
      <c r="D82" s="2463">
        <v>200</v>
      </c>
      <c r="E82" s="2463">
        <v>47300</v>
      </c>
      <c r="F82" s="2463">
        <v>2000</v>
      </c>
      <c r="G82" s="2463">
        <v>70400</v>
      </c>
    </row>
    <row r="83" spans="1:7" ht="13.5" customHeight="1">
      <c r="A83" s="2462">
        <v>2021</v>
      </c>
      <c r="B83" s="2463">
        <v>22400</v>
      </c>
      <c r="C83" s="2463">
        <v>48700</v>
      </c>
      <c r="D83" s="2463" t="s">
        <v>327</v>
      </c>
      <c r="E83" s="2463">
        <v>48000</v>
      </c>
      <c r="F83" s="2463">
        <v>1300</v>
      </c>
      <c r="G83" s="2463">
        <v>72800</v>
      </c>
    </row>
    <row r="84" spans="1:7" ht="13.5" customHeight="1">
      <c r="A84" s="2462">
        <v>2022</v>
      </c>
      <c r="B84" s="2463">
        <v>19900</v>
      </c>
      <c r="C84" s="2463">
        <v>47900</v>
      </c>
      <c r="D84" s="2463" t="s">
        <v>327</v>
      </c>
      <c r="E84" s="2463">
        <v>47200</v>
      </c>
      <c r="F84" s="2463">
        <v>1500</v>
      </c>
      <c r="G84" s="2463">
        <v>70300</v>
      </c>
    </row>
    <row r="85" spans="1:7" ht="13.5" customHeight="1">
      <c r="A85" s="2462">
        <v>2023</v>
      </c>
      <c r="B85" s="2463">
        <v>18200</v>
      </c>
      <c r="C85" s="2463">
        <v>45800</v>
      </c>
      <c r="D85" s="2463" t="s">
        <v>327</v>
      </c>
      <c r="E85" s="2463">
        <v>45500</v>
      </c>
      <c r="F85" s="2463">
        <v>1300</v>
      </c>
      <c r="G85" s="2463">
        <v>66400</v>
      </c>
    </row>
    <row r="86" spans="1:7" ht="13.5" customHeight="1">
      <c r="A86" s="2462">
        <v>2024</v>
      </c>
      <c r="B86" s="2463">
        <v>18100</v>
      </c>
      <c r="C86" s="2463">
        <v>44300</v>
      </c>
      <c r="D86" s="2463" t="s">
        <v>327</v>
      </c>
      <c r="E86" s="2463">
        <v>43800</v>
      </c>
      <c r="F86" s="2463">
        <v>1300</v>
      </c>
      <c r="G86" s="2463">
        <v>64700</v>
      </c>
    </row>
    <row r="87" spans="1:7" ht="13.5" customHeight="1">
      <c r="A87" s="2462" t="s">
        <v>2423</v>
      </c>
      <c r="B87" s="2466">
        <f>((B86-B85)/B85)*100</f>
        <v>-0.5494505494505495</v>
      </c>
      <c r="C87" s="2466">
        <f t="shared" ref="C87" si="4">((C86-C85)/C85)*100</f>
        <v>-3.2751091703056767</v>
      </c>
      <c r="D87" s="2469" t="s">
        <v>109</v>
      </c>
      <c r="E87" s="2466">
        <f t="shared" ref="E87:G87" si="5">((E86-E85)/E85)*100</f>
        <v>-3.7362637362637363</v>
      </c>
      <c r="F87" s="2466">
        <f t="shared" si="5"/>
        <v>0</v>
      </c>
      <c r="G87" s="2466">
        <f t="shared" si="5"/>
        <v>-2.5602409638554215</v>
      </c>
    </row>
    <row r="88" spans="1:7" ht="13.5" customHeight="1">
      <c r="A88" s="2460" t="s">
        <v>226</v>
      </c>
      <c r="B88" s="2461"/>
      <c r="C88" s="2461"/>
      <c r="D88" s="2461"/>
      <c r="E88" s="2461"/>
      <c r="F88" s="2461"/>
      <c r="G88" s="2461"/>
    </row>
    <row r="89" spans="1:7" ht="13.5" customHeight="1">
      <c r="A89" s="2462">
        <v>2011</v>
      </c>
      <c r="B89" s="2463">
        <v>48900</v>
      </c>
      <c r="C89" s="2463">
        <v>108200</v>
      </c>
      <c r="D89" s="2463" t="s">
        <v>327</v>
      </c>
      <c r="E89" s="2463">
        <v>106300</v>
      </c>
      <c r="F89" s="2463">
        <v>7700</v>
      </c>
      <c r="G89" s="2463">
        <v>164800</v>
      </c>
    </row>
    <row r="90" spans="1:7" ht="13.5" customHeight="1">
      <c r="A90" s="2462">
        <v>2012</v>
      </c>
      <c r="B90" s="2463">
        <v>44600</v>
      </c>
      <c r="C90" s="2463">
        <v>112900</v>
      </c>
      <c r="D90" s="2463">
        <v>1500</v>
      </c>
      <c r="E90" s="2463">
        <v>111400</v>
      </c>
      <c r="F90" s="2463">
        <v>5400</v>
      </c>
      <c r="G90" s="2463">
        <v>162900</v>
      </c>
    </row>
    <row r="91" spans="1:7" ht="13.5" customHeight="1">
      <c r="A91" s="2462">
        <v>2013</v>
      </c>
      <c r="B91" s="2463">
        <v>44400</v>
      </c>
      <c r="C91" s="2463">
        <v>105600</v>
      </c>
      <c r="D91" s="2463" t="s">
        <v>327</v>
      </c>
      <c r="E91" s="2463">
        <v>104400</v>
      </c>
      <c r="F91" s="2463">
        <v>4900</v>
      </c>
      <c r="G91" s="2463">
        <v>154900</v>
      </c>
    </row>
    <row r="92" spans="1:7" ht="13.5" customHeight="1">
      <c r="A92" s="2462">
        <v>2014</v>
      </c>
      <c r="B92" s="2463">
        <v>52800</v>
      </c>
      <c r="C92" s="2463">
        <v>111600</v>
      </c>
      <c r="D92" s="2463" t="s">
        <v>327</v>
      </c>
      <c r="E92" s="2463">
        <v>110200</v>
      </c>
      <c r="F92" s="2463">
        <v>5700</v>
      </c>
      <c r="G92" s="2463">
        <v>170100</v>
      </c>
    </row>
    <row r="93" spans="1:7" ht="13.5" customHeight="1">
      <c r="A93" s="2462">
        <v>2015</v>
      </c>
      <c r="B93" s="2463">
        <v>49000</v>
      </c>
      <c r="C93" s="2463">
        <v>113300</v>
      </c>
      <c r="D93" s="2463">
        <v>2800</v>
      </c>
      <c r="E93" s="2463">
        <v>110500</v>
      </c>
      <c r="F93" s="2463">
        <v>3100</v>
      </c>
      <c r="G93" s="2463">
        <v>167100</v>
      </c>
    </row>
    <row r="94" spans="1:7" ht="13.5" customHeight="1">
      <c r="A94" s="2462">
        <v>2016</v>
      </c>
      <c r="B94" s="2463">
        <v>52700</v>
      </c>
      <c r="C94" s="2463">
        <v>109200</v>
      </c>
      <c r="D94" s="2463" t="s">
        <v>327</v>
      </c>
      <c r="E94" s="2463">
        <v>106500</v>
      </c>
      <c r="F94" s="2463">
        <v>3100</v>
      </c>
      <c r="G94" s="2463">
        <v>168400</v>
      </c>
    </row>
    <row r="95" spans="1:7" ht="13.5" customHeight="1">
      <c r="A95" s="2462">
        <v>2017</v>
      </c>
      <c r="B95" s="2463">
        <v>52300</v>
      </c>
      <c r="C95" s="2463">
        <v>110800</v>
      </c>
      <c r="D95" s="2463">
        <v>1500</v>
      </c>
      <c r="E95" s="2463">
        <v>109300</v>
      </c>
      <c r="F95" s="2463">
        <v>6100</v>
      </c>
      <c r="G95" s="2463">
        <v>169300</v>
      </c>
    </row>
    <row r="96" spans="1:7" ht="13.5" customHeight="1">
      <c r="A96" s="2462">
        <v>2018</v>
      </c>
      <c r="B96" s="2463">
        <v>53000</v>
      </c>
      <c r="C96" s="2463">
        <v>114100</v>
      </c>
      <c r="D96" s="2463">
        <v>2200</v>
      </c>
      <c r="E96" s="2463">
        <v>111900</v>
      </c>
      <c r="F96" s="2463">
        <v>5800</v>
      </c>
      <c r="G96" s="2463">
        <v>172800</v>
      </c>
    </row>
    <row r="97" spans="1:7" ht="13.5" customHeight="1">
      <c r="A97" s="2462">
        <v>2019</v>
      </c>
      <c r="B97" s="2463">
        <v>51200</v>
      </c>
      <c r="C97" s="2463">
        <v>106000</v>
      </c>
      <c r="D97" s="2463" t="s">
        <v>327</v>
      </c>
      <c r="E97" s="2463">
        <v>103800</v>
      </c>
      <c r="F97" s="2463">
        <v>7500</v>
      </c>
      <c r="G97" s="2463">
        <v>164700</v>
      </c>
    </row>
    <row r="98" spans="1:7" ht="13.5" customHeight="1">
      <c r="A98" s="2462">
        <v>2020</v>
      </c>
      <c r="B98" s="2463">
        <v>44200</v>
      </c>
      <c r="C98" s="2463">
        <v>104200</v>
      </c>
      <c r="D98" s="2463">
        <v>2000</v>
      </c>
      <c r="E98" s="2463">
        <v>102200</v>
      </c>
      <c r="F98" s="2463">
        <v>6600</v>
      </c>
      <c r="G98" s="2463">
        <v>155100</v>
      </c>
    </row>
    <row r="99" spans="1:7" ht="13.5" customHeight="1">
      <c r="A99" s="2462">
        <v>2021</v>
      </c>
      <c r="B99" s="2463">
        <v>49800</v>
      </c>
      <c r="C99" s="2463">
        <v>108100</v>
      </c>
      <c r="D99" s="2463">
        <v>2100</v>
      </c>
      <c r="E99" s="2463">
        <v>106000</v>
      </c>
      <c r="F99" s="2463">
        <v>6500</v>
      </c>
      <c r="G99" s="2463">
        <v>164400</v>
      </c>
    </row>
    <row r="100" spans="1:7" ht="13.5" customHeight="1">
      <c r="A100" s="2462">
        <v>2022</v>
      </c>
      <c r="B100" s="2463">
        <v>50900</v>
      </c>
      <c r="C100" s="2463">
        <v>105500</v>
      </c>
      <c r="D100" s="2463">
        <v>2000</v>
      </c>
      <c r="E100" s="2463">
        <v>103400</v>
      </c>
      <c r="F100" s="2463">
        <v>6100</v>
      </c>
      <c r="G100" s="2463">
        <v>162500</v>
      </c>
    </row>
    <row r="101" spans="1:7" ht="13.5" customHeight="1">
      <c r="A101" s="2462">
        <v>2023</v>
      </c>
      <c r="B101" s="2463">
        <v>51900</v>
      </c>
      <c r="C101" s="2463">
        <v>110900</v>
      </c>
      <c r="D101" s="2463" t="s">
        <v>327</v>
      </c>
      <c r="E101" s="2463">
        <v>109000</v>
      </c>
      <c r="F101" s="2463">
        <v>8800</v>
      </c>
      <c r="G101" s="2463">
        <v>171700</v>
      </c>
    </row>
    <row r="102" spans="1:7" ht="13.5" customHeight="1">
      <c r="A102" s="2462">
        <v>2024</v>
      </c>
      <c r="B102" s="2463">
        <v>46800</v>
      </c>
      <c r="C102" s="2463">
        <v>107000</v>
      </c>
      <c r="D102" s="2463" t="s">
        <v>327</v>
      </c>
      <c r="E102" s="2463">
        <v>104600</v>
      </c>
      <c r="F102" s="2463">
        <v>6200</v>
      </c>
      <c r="G102" s="2463">
        <v>159900</v>
      </c>
    </row>
    <row r="103" spans="1:7" ht="13.5" customHeight="1">
      <c r="A103" s="2462" t="s">
        <v>2423</v>
      </c>
      <c r="B103" s="2465">
        <f>((B102-B101)/B101)*100</f>
        <v>-9.8265895953757223</v>
      </c>
      <c r="C103" s="2466">
        <f t="shared" ref="C103" si="6">((C102-C101)/C101)*100</f>
        <v>-3.5166816952209197</v>
      </c>
      <c r="D103" s="2469" t="s">
        <v>109</v>
      </c>
      <c r="E103" s="2466">
        <f t="shared" ref="E103:G103" si="7">((E102-E101)/E101)*100</f>
        <v>-4.0366972477064227</v>
      </c>
      <c r="F103" s="2466">
        <f t="shared" si="7"/>
        <v>-29.545454545454547</v>
      </c>
      <c r="G103" s="2466">
        <f t="shared" si="7"/>
        <v>-6.8724519510774602</v>
      </c>
    </row>
    <row r="104" spans="1:7" ht="13.5" customHeight="1">
      <c r="A104" s="2467" t="s">
        <v>190</v>
      </c>
      <c r="B104" s="2461"/>
      <c r="C104" s="2461"/>
      <c r="D104" s="2461"/>
      <c r="E104" s="2461"/>
      <c r="F104" s="2461"/>
      <c r="G104" s="2461"/>
    </row>
    <row r="105" spans="1:7" ht="13.5" customHeight="1">
      <c r="A105" s="2462">
        <v>2011</v>
      </c>
      <c r="B105" s="2463">
        <v>36400</v>
      </c>
      <c r="C105" s="2463">
        <v>91200</v>
      </c>
      <c r="D105" s="2463" t="s">
        <v>327</v>
      </c>
      <c r="E105" s="2463">
        <v>88800</v>
      </c>
      <c r="F105" s="2463">
        <v>4100</v>
      </c>
      <c r="G105" s="2463">
        <v>131700</v>
      </c>
    </row>
    <row r="106" spans="1:7" ht="13.5" customHeight="1">
      <c r="A106" s="2462">
        <v>2012</v>
      </c>
      <c r="B106" s="2463">
        <v>30900</v>
      </c>
      <c r="C106" s="2463">
        <v>94200</v>
      </c>
      <c r="D106" s="2463">
        <v>2200</v>
      </c>
      <c r="E106" s="2463">
        <v>91900</v>
      </c>
      <c r="F106" s="2463">
        <v>2400</v>
      </c>
      <c r="G106" s="2463">
        <v>130200</v>
      </c>
    </row>
    <row r="107" spans="1:7" ht="13.5" customHeight="1">
      <c r="A107" s="2462">
        <v>2013</v>
      </c>
      <c r="B107" s="2463">
        <v>31000</v>
      </c>
      <c r="C107" s="2463">
        <v>94200</v>
      </c>
      <c r="D107" s="2463">
        <v>1200</v>
      </c>
      <c r="E107" s="2463">
        <v>93000</v>
      </c>
      <c r="F107" s="2463">
        <v>2600</v>
      </c>
      <c r="G107" s="2463">
        <v>130200</v>
      </c>
    </row>
    <row r="108" spans="1:7" ht="13.5" customHeight="1">
      <c r="A108" s="2462">
        <v>2014</v>
      </c>
      <c r="B108" s="2463">
        <v>33000</v>
      </c>
      <c r="C108" s="2463">
        <v>95400</v>
      </c>
      <c r="D108" s="2463">
        <v>1100</v>
      </c>
      <c r="E108" s="2463">
        <v>94300</v>
      </c>
      <c r="F108" s="2463">
        <v>4800</v>
      </c>
      <c r="G108" s="2463">
        <v>133200</v>
      </c>
    </row>
    <row r="109" spans="1:7" ht="13.5" customHeight="1">
      <c r="A109" s="2462">
        <v>2015</v>
      </c>
      <c r="B109" s="2463">
        <v>35300</v>
      </c>
      <c r="C109" s="2463">
        <v>95900</v>
      </c>
      <c r="D109" s="2463">
        <v>1100</v>
      </c>
      <c r="E109" s="2463">
        <v>94800</v>
      </c>
      <c r="F109" s="2463">
        <v>2700</v>
      </c>
      <c r="G109" s="2463">
        <v>136300</v>
      </c>
    </row>
    <row r="110" spans="1:7" ht="13.5" customHeight="1">
      <c r="A110" s="2462">
        <v>2016</v>
      </c>
      <c r="B110" s="2463">
        <v>33100</v>
      </c>
      <c r="C110" s="2463">
        <v>96200</v>
      </c>
      <c r="D110" s="2463">
        <v>1200</v>
      </c>
      <c r="E110" s="2463">
        <v>94900</v>
      </c>
      <c r="F110" s="2463">
        <v>4300</v>
      </c>
      <c r="G110" s="2463">
        <v>133500</v>
      </c>
    </row>
    <row r="111" spans="1:7" ht="13.5" customHeight="1">
      <c r="A111" s="2462">
        <v>2017</v>
      </c>
      <c r="B111" s="2463">
        <v>37200</v>
      </c>
      <c r="C111" s="2463">
        <v>97300</v>
      </c>
      <c r="D111" s="2463">
        <v>1200</v>
      </c>
      <c r="E111" s="2463">
        <v>96100</v>
      </c>
      <c r="F111" s="2463">
        <v>4400</v>
      </c>
      <c r="G111" s="2463">
        <v>138900</v>
      </c>
    </row>
    <row r="112" spans="1:7" ht="13.5" customHeight="1">
      <c r="A112" s="2462">
        <v>2018</v>
      </c>
      <c r="B112" s="2463">
        <v>37400</v>
      </c>
      <c r="C112" s="2463">
        <v>98000</v>
      </c>
      <c r="D112" s="2463">
        <v>1100</v>
      </c>
      <c r="E112" s="2463">
        <v>96900</v>
      </c>
      <c r="F112" s="2463">
        <v>4400</v>
      </c>
      <c r="G112" s="2463">
        <v>139700</v>
      </c>
    </row>
    <row r="113" spans="1:7" ht="13.5" customHeight="1">
      <c r="A113" s="2462">
        <v>2019</v>
      </c>
      <c r="B113" s="2463">
        <v>36500</v>
      </c>
      <c r="C113" s="2463">
        <v>95200</v>
      </c>
      <c r="D113" s="2463">
        <v>1800</v>
      </c>
      <c r="E113" s="2463">
        <v>93400</v>
      </c>
      <c r="F113" s="2463">
        <v>5400</v>
      </c>
      <c r="G113" s="2463">
        <v>137000</v>
      </c>
    </row>
    <row r="114" spans="1:7" ht="13.5" customHeight="1">
      <c r="A114" s="2462">
        <v>2020</v>
      </c>
      <c r="B114" s="2463">
        <v>30200</v>
      </c>
      <c r="C114" s="2463">
        <v>92800</v>
      </c>
      <c r="D114" s="2463">
        <v>2600</v>
      </c>
      <c r="E114" s="2463">
        <v>90100</v>
      </c>
      <c r="F114" s="2463">
        <v>2700</v>
      </c>
      <c r="G114" s="2463">
        <v>126900</v>
      </c>
    </row>
    <row r="115" spans="1:7" ht="13.5" customHeight="1">
      <c r="A115" s="2462">
        <v>2021</v>
      </c>
      <c r="B115" s="2463">
        <v>32400</v>
      </c>
      <c r="C115" s="2463">
        <v>94900</v>
      </c>
      <c r="D115" s="2463">
        <v>2400</v>
      </c>
      <c r="E115" s="2463">
        <v>92500</v>
      </c>
      <c r="F115" s="2463">
        <v>3000</v>
      </c>
      <c r="G115" s="2463">
        <v>132500</v>
      </c>
    </row>
    <row r="116" spans="1:7" ht="13.5" customHeight="1">
      <c r="A116" s="2462">
        <v>2022</v>
      </c>
      <c r="B116" s="2463">
        <v>38700</v>
      </c>
      <c r="C116" s="2463">
        <v>104700</v>
      </c>
      <c r="D116" s="2463">
        <v>2000</v>
      </c>
      <c r="E116" s="2463">
        <v>102800</v>
      </c>
      <c r="F116" s="2463">
        <v>5700</v>
      </c>
      <c r="G116" s="2463">
        <v>149200</v>
      </c>
    </row>
    <row r="117" spans="1:7" ht="13.5" customHeight="1">
      <c r="A117" s="2462">
        <v>2023</v>
      </c>
      <c r="B117" s="2463">
        <v>39600</v>
      </c>
      <c r="C117" s="2463">
        <v>103700</v>
      </c>
      <c r="D117" s="2463" t="s">
        <v>327</v>
      </c>
      <c r="E117" s="2463">
        <v>101500</v>
      </c>
      <c r="F117" s="2463">
        <v>7500</v>
      </c>
      <c r="G117" s="2463">
        <v>150900</v>
      </c>
    </row>
    <row r="118" spans="1:7" ht="13.5" customHeight="1">
      <c r="A118" s="2462">
        <v>2024</v>
      </c>
      <c r="B118" s="2463">
        <v>36200</v>
      </c>
      <c r="C118" s="2463">
        <v>101900</v>
      </c>
      <c r="D118" s="2463">
        <v>1800</v>
      </c>
      <c r="E118" s="2463">
        <v>100100</v>
      </c>
      <c r="F118" s="2463">
        <v>3300</v>
      </c>
      <c r="G118" s="2463">
        <v>144000</v>
      </c>
    </row>
    <row r="119" spans="1:7" ht="13.5" customHeight="1">
      <c r="A119" s="2462" t="s">
        <v>2423</v>
      </c>
      <c r="B119" s="2465">
        <f>((B118-B117)/B117)*100</f>
        <v>-8.5858585858585847</v>
      </c>
      <c r="C119" s="2466">
        <f t="shared" ref="C119" si="8">((C118-C117)/C117)*100</f>
        <v>-1.7357762777242043</v>
      </c>
      <c r="D119" s="2469" t="s">
        <v>109</v>
      </c>
      <c r="E119" s="2466">
        <f t="shared" ref="E119:G119" si="9">((E118-E117)/E117)*100</f>
        <v>-1.3793103448275863</v>
      </c>
      <c r="F119" s="2466">
        <f t="shared" si="9"/>
        <v>-56.000000000000007</v>
      </c>
      <c r="G119" s="2466">
        <f t="shared" si="9"/>
        <v>-4.5725646123260439</v>
      </c>
    </row>
    <row r="120" spans="1:7" ht="13.5" customHeight="1">
      <c r="A120" s="2467" t="s">
        <v>225</v>
      </c>
      <c r="B120" s="2461"/>
      <c r="C120" s="2461"/>
      <c r="D120" s="2461"/>
      <c r="E120" s="2461"/>
      <c r="F120" s="2461"/>
      <c r="G120" s="2461"/>
    </row>
    <row r="121" spans="1:7" ht="13.5" customHeight="1">
      <c r="A121" s="2462">
        <v>2011</v>
      </c>
      <c r="B121" s="2463">
        <v>18200</v>
      </c>
      <c r="C121" s="2463">
        <v>50700</v>
      </c>
      <c r="D121" s="2463">
        <v>300</v>
      </c>
      <c r="E121" s="2463">
        <v>50400</v>
      </c>
      <c r="F121" s="2463">
        <v>1200</v>
      </c>
      <c r="G121" s="2463">
        <v>70900</v>
      </c>
    </row>
    <row r="122" spans="1:7" ht="13.5" customHeight="1">
      <c r="A122" s="2462">
        <v>2012</v>
      </c>
      <c r="B122" s="2463">
        <v>17100</v>
      </c>
      <c r="C122" s="2463">
        <v>50200</v>
      </c>
      <c r="D122" s="2463">
        <v>300</v>
      </c>
      <c r="E122" s="2463">
        <v>50000</v>
      </c>
      <c r="F122" s="2463">
        <v>1100</v>
      </c>
      <c r="G122" s="2463">
        <v>69100</v>
      </c>
    </row>
    <row r="123" spans="1:7" ht="13.5" customHeight="1">
      <c r="A123" s="2462">
        <v>2013</v>
      </c>
      <c r="B123" s="2463">
        <v>15700</v>
      </c>
      <c r="C123" s="2463">
        <v>47000</v>
      </c>
      <c r="D123" s="2463">
        <v>200</v>
      </c>
      <c r="E123" s="2463">
        <v>46800</v>
      </c>
      <c r="F123" s="2463">
        <v>1000</v>
      </c>
      <c r="G123" s="2463">
        <v>64400</v>
      </c>
    </row>
    <row r="124" spans="1:7" ht="13.5" customHeight="1">
      <c r="A124" s="2462">
        <v>2014</v>
      </c>
      <c r="B124" s="2463">
        <v>17200</v>
      </c>
      <c r="C124" s="2463">
        <v>44200</v>
      </c>
      <c r="D124" s="2463">
        <v>300</v>
      </c>
      <c r="E124" s="2463">
        <v>43900</v>
      </c>
      <c r="F124" s="2463">
        <v>900</v>
      </c>
      <c r="G124" s="2463">
        <v>62900</v>
      </c>
    </row>
    <row r="125" spans="1:7" ht="13.5" customHeight="1">
      <c r="A125" s="2462">
        <v>2015</v>
      </c>
      <c r="B125" s="2463">
        <v>17600</v>
      </c>
      <c r="C125" s="2463">
        <v>46900</v>
      </c>
      <c r="D125" s="2463">
        <v>300</v>
      </c>
      <c r="E125" s="2463">
        <v>46600</v>
      </c>
      <c r="F125" s="2463">
        <v>1000</v>
      </c>
      <c r="G125" s="2463">
        <v>66200</v>
      </c>
    </row>
    <row r="126" spans="1:7" ht="13.5" customHeight="1">
      <c r="A126" s="2462">
        <v>2016</v>
      </c>
      <c r="B126" s="2463">
        <v>18800</v>
      </c>
      <c r="C126" s="2463">
        <v>47500</v>
      </c>
      <c r="D126" s="2463">
        <v>300</v>
      </c>
      <c r="E126" s="2463">
        <v>47300</v>
      </c>
      <c r="F126" s="2463">
        <v>1100</v>
      </c>
      <c r="G126" s="2463">
        <v>68000</v>
      </c>
    </row>
    <row r="127" spans="1:7" ht="13.5" customHeight="1">
      <c r="A127" s="2462">
        <v>2017</v>
      </c>
      <c r="B127" s="2463">
        <v>17700</v>
      </c>
      <c r="C127" s="2463">
        <v>49200</v>
      </c>
      <c r="D127" s="2463">
        <v>300</v>
      </c>
      <c r="E127" s="2463">
        <v>48900</v>
      </c>
      <c r="F127" s="2463">
        <v>1800</v>
      </c>
      <c r="G127" s="2463">
        <v>68700</v>
      </c>
    </row>
    <row r="128" spans="1:7" ht="13.5" customHeight="1">
      <c r="A128" s="2462">
        <v>2018</v>
      </c>
      <c r="B128" s="2463">
        <v>19900</v>
      </c>
      <c r="C128" s="2463">
        <v>50000</v>
      </c>
      <c r="D128" s="2463" t="s">
        <v>327</v>
      </c>
      <c r="E128" s="2463">
        <v>49600</v>
      </c>
      <c r="F128" s="2463">
        <v>1900</v>
      </c>
      <c r="G128" s="2463">
        <v>71700</v>
      </c>
    </row>
    <row r="129" spans="1:7" ht="13.5" customHeight="1">
      <c r="A129" s="2462">
        <v>2019</v>
      </c>
      <c r="B129" s="2463">
        <v>17800</v>
      </c>
      <c r="C129" s="2463">
        <v>47600</v>
      </c>
      <c r="D129" s="2463" t="s">
        <v>327</v>
      </c>
      <c r="E129" s="2463">
        <v>47300</v>
      </c>
      <c r="F129" s="2463">
        <v>1300</v>
      </c>
      <c r="G129" s="2463">
        <v>67300</v>
      </c>
    </row>
    <row r="130" spans="1:7" ht="13.5" customHeight="1">
      <c r="A130" s="2462">
        <v>2020</v>
      </c>
      <c r="B130" s="2463">
        <v>16800</v>
      </c>
      <c r="C130" s="2463">
        <v>45700</v>
      </c>
      <c r="D130" s="2463">
        <v>200</v>
      </c>
      <c r="E130" s="2463">
        <v>45500</v>
      </c>
      <c r="F130" s="2463">
        <v>1800</v>
      </c>
      <c r="G130" s="2463">
        <v>64300</v>
      </c>
    </row>
    <row r="131" spans="1:7" ht="13.5" customHeight="1">
      <c r="A131" s="2462">
        <v>2021</v>
      </c>
      <c r="B131" s="2463">
        <v>16200</v>
      </c>
      <c r="C131" s="2463">
        <v>46300</v>
      </c>
      <c r="D131" s="2463">
        <v>300</v>
      </c>
      <c r="E131" s="2463">
        <v>46000</v>
      </c>
      <c r="F131" s="2463">
        <v>1100</v>
      </c>
      <c r="G131" s="2463">
        <v>64500</v>
      </c>
    </row>
    <row r="132" spans="1:7" ht="13.5" customHeight="1">
      <c r="A132" s="2462">
        <v>2022</v>
      </c>
      <c r="B132" s="2463">
        <v>15800</v>
      </c>
      <c r="C132" s="2463">
        <v>45700</v>
      </c>
      <c r="D132" s="2463" t="s">
        <v>327</v>
      </c>
      <c r="E132" s="2463">
        <v>45400</v>
      </c>
      <c r="F132" s="2463">
        <v>1200</v>
      </c>
      <c r="G132" s="2463">
        <v>63500</v>
      </c>
    </row>
    <row r="133" spans="1:7" ht="13.5" customHeight="1">
      <c r="A133" s="2462">
        <v>2023</v>
      </c>
      <c r="B133" s="2463">
        <v>15700</v>
      </c>
      <c r="C133" s="2463">
        <v>49000</v>
      </c>
      <c r="D133" s="2463" t="s">
        <v>327</v>
      </c>
      <c r="E133" s="2463">
        <v>48600</v>
      </c>
      <c r="F133" s="2463">
        <v>2100</v>
      </c>
      <c r="G133" s="2463">
        <v>66900</v>
      </c>
    </row>
    <row r="134" spans="1:7" ht="13.5" customHeight="1">
      <c r="A134" s="2462">
        <v>2024</v>
      </c>
      <c r="B134" s="2463">
        <v>13500</v>
      </c>
      <c r="C134" s="2463">
        <v>45600</v>
      </c>
      <c r="D134" s="2463">
        <v>300</v>
      </c>
      <c r="E134" s="2463">
        <v>45300</v>
      </c>
      <c r="F134" s="2463">
        <v>1200</v>
      </c>
      <c r="G134" s="2463">
        <v>61100</v>
      </c>
    </row>
    <row r="135" spans="1:7" ht="13.5" customHeight="1">
      <c r="A135" s="2462" t="s">
        <v>2423</v>
      </c>
      <c r="B135" s="2466">
        <f>((B134-B133)/B133)*100</f>
        <v>-14.012738853503185</v>
      </c>
      <c r="C135" s="2466">
        <f t="shared" ref="C135" si="10">((C134-C133)/C133)*100</f>
        <v>-6.9387755102040813</v>
      </c>
      <c r="D135" s="2469" t="s">
        <v>109</v>
      </c>
      <c r="E135" s="2466">
        <f t="shared" ref="E135:G135" si="11">((E134-E133)/E133)*100</f>
        <v>-6.7901234567901234</v>
      </c>
      <c r="F135" s="2466">
        <f t="shared" si="11"/>
        <v>-42.857142857142854</v>
      </c>
      <c r="G135" s="2466">
        <f t="shared" si="11"/>
        <v>-8.6696562032884916</v>
      </c>
    </row>
    <row r="136" spans="1:7" ht="13.5" customHeight="1">
      <c r="A136" s="2460" t="s">
        <v>224</v>
      </c>
      <c r="B136" s="2461"/>
      <c r="C136" s="2461"/>
      <c r="D136" s="2461"/>
      <c r="E136" s="2461"/>
      <c r="F136" s="2461"/>
      <c r="G136" s="2461"/>
    </row>
    <row r="137" spans="1:7" ht="13.5" customHeight="1">
      <c r="A137" s="2462">
        <v>2011</v>
      </c>
      <c r="B137" s="2463">
        <v>2000</v>
      </c>
      <c r="C137" s="2463">
        <v>6800</v>
      </c>
      <c r="D137" s="2463">
        <v>0</v>
      </c>
      <c r="E137" s="2463">
        <v>6800</v>
      </c>
      <c r="F137" s="2463">
        <v>200</v>
      </c>
      <c r="G137" s="2463">
        <v>9000</v>
      </c>
    </row>
    <row r="138" spans="1:7" ht="13.5" customHeight="1">
      <c r="A138" s="2462">
        <v>2012</v>
      </c>
      <c r="B138" s="2463">
        <v>2100</v>
      </c>
      <c r="C138" s="2463">
        <v>5000</v>
      </c>
      <c r="D138" s="2463" t="s">
        <v>109</v>
      </c>
      <c r="E138" s="2463">
        <v>5000</v>
      </c>
      <c r="F138" s="2463">
        <v>200</v>
      </c>
      <c r="G138" s="2463">
        <v>7300</v>
      </c>
    </row>
    <row r="139" spans="1:7" ht="13.5" customHeight="1">
      <c r="A139" s="2462">
        <v>2013</v>
      </c>
      <c r="B139" s="2463">
        <v>1900</v>
      </c>
      <c r="C139" s="2463">
        <v>4800</v>
      </c>
      <c r="D139" s="2463">
        <v>0</v>
      </c>
      <c r="E139" s="2463">
        <v>4800</v>
      </c>
      <c r="F139" s="2463">
        <v>200</v>
      </c>
      <c r="G139" s="2463">
        <v>6900</v>
      </c>
    </row>
    <row r="140" spans="1:7" ht="13.5" customHeight="1">
      <c r="A140" s="2462">
        <v>2014</v>
      </c>
      <c r="B140" s="2463">
        <v>1600</v>
      </c>
      <c r="C140" s="2463">
        <v>4900</v>
      </c>
      <c r="D140" s="2463">
        <v>0</v>
      </c>
      <c r="E140" s="2463">
        <v>4900</v>
      </c>
      <c r="F140" s="2463">
        <v>200</v>
      </c>
      <c r="G140" s="2463">
        <v>6700</v>
      </c>
    </row>
    <row r="141" spans="1:7" ht="13.5" customHeight="1">
      <c r="A141" s="2462">
        <v>2015</v>
      </c>
      <c r="B141" s="2463">
        <v>1700</v>
      </c>
      <c r="C141" s="2463">
        <v>4700</v>
      </c>
      <c r="D141" s="2463" t="s">
        <v>327</v>
      </c>
      <c r="E141" s="2463">
        <v>4700</v>
      </c>
      <c r="F141" s="2463">
        <v>200</v>
      </c>
      <c r="G141" s="2463">
        <v>6700</v>
      </c>
    </row>
    <row r="142" spans="1:7" ht="13.5" customHeight="1">
      <c r="A142" s="2462">
        <v>2016</v>
      </c>
      <c r="B142" s="2463">
        <v>1500</v>
      </c>
      <c r="C142" s="2463">
        <v>4800</v>
      </c>
      <c r="D142" s="2463">
        <v>100</v>
      </c>
      <c r="E142" s="2463">
        <v>4700</v>
      </c>
      <c r="F142" s="2463">
        <v>200</v>
      </c>
      <c r="G142" s="2463">
        <v>6500</v>
      </c>
    </row>
    <row r="143" spans="1:7" ht="13.5" customHeight="1">
      <c r="A143" s="2462">
        <v>2017</v>
      </c>
      <c r="B143" s="2463">
        <v>1100</v>
      </c>
      <c r="C143" s="2463">
        <v>4400</v>
      </c>
      <c r="D143" s="2463" t="s">
        <v>327</v>
      </c>
      <c r="E143" s="2463">
        <v>4300</v>
      </c>
      <c r="F143" s="2463">
        <v>100</v>
      </c>
      <c r="G143" s="2463">
        <v>5700</v>
      </c>
    </row>
    <row r="144" spans="1:7" ht="13.5" customHeight="1">
      <c r="A144" s="2462">
        <v>2018</v>
      </c>
      <c r="B144" s="2463">
        <v>1000</v>
      </c>
      <c r="C144" s="2463">
        <v>3600</v>
      </c>
      <c r="D144" s="2463">
        <v>200</v>
      </c>
      <c r="E144" s="2463">
        <v>3500</v>
      </c>
      <c r="F144" s="2463">
        <v>100</v>
      </c>
      <c r="G144" s="2463">
        <v>4800</v>
      </c>
    </row>
    <row r="145" spans="1:7" ht="13.5" customHeight="1">
      <c r="A145" s="2462">
        <v>2019</v>
      </c>
      <c r="B145" s="2463">
        <v>1100</v>
      </c>
      <c r="C145" s="2463">
        <v>3200</v>
      </c>
      <c r="D145" s="2463">
        <v>100</v>
      </c>
      <c r="E145" s="2463">
        <v>3200</v>
      </c>
      <c r="F145" s="2463">
        <v>100</v>
      </c>
      <c r="G145" s="2463">
        <v>4500</v>
      </c>
    </row>
    <row r="146" spans="1:7" ht="13.5" customHeight="1">
      <c r="A146" s="2462">
        <v>2020</v>
      </c>
      <c r="B146" s="2463">
        <v>1000</v>
      </c>
      <c r="C146" s="2463">
        <v>3100</v>
      </c>
      <c r="D146" s="2463">
        <v>100</v>
      </c>
      <c r="E146" s="2463">
        <v>3000</v>
      </c>
      <c r="F146" s="2463">
        <v>100</v>
      </c>
      <c r="G146" s="2463">
        <v>4200</v>
      </c>
    </row>
    <row r="147" spans="1:7" ht="13.5" customHeight="1">
      <c r="A147" s="2462">
        <v>2021</v>
      </c>
      <c r="B147" s="2463">
        <v>1000</v>
      </c>
      <c r="C147" s="2463">
        <v>3400</v>
      </c>
      <c r="D147" s="2463">
        <v>100</v>
      </c>
      <c r="E147" s="2463">
        <v>3300</v>
      </c>
      <c r="F147" s="2463">
        <v>200</v>
      </c>
      <c r="G147" s="2463">
        <v>4700</v>
      </c>
    </row>
    <row r="148" spans="1:7" ht="13.5" customHeight="1">
      <c r="A148" s="2462">
        <v>2022</v>
      </c>
      <c r="B148" s="2463">
        <v>1300</v>
      </c>
      <c r="C148" s="2463">
        <v>4200</v>
      </c>
      <c r="D148" s="2463">
        <v>100</v>
      </c>
      <c r="E148" s="2463">
        <v>4100</v>
      </c>
      <c r="F148" s="2463">
        <v>300</v>
      </c>
      <c r="G148" s="2463">
        <v>5900</v>
      </c>
    </row>
    <row r="149" spans="1:7" ht="13.5" customHeight="1">
      <c r="A149" s="2462">
        <v>2023</v>
      </c>
      <c r="B149" s="2463">
        <v>1600</v>
      </c>
      <c r="C149" s="2463">
        <v>3900</v>
      </c>
      <c r="D149" s="2463">
        <v>0</v>
      </c>
      <c r="E149" s="2463">
        <v>3900</v>
      </c>
      <c r="F149" s="2463">
        <v>400</v>
      </c>
      <c r="G149" s="2463">
        <v>5900</v>
      </c>
    </row>
    <row r="150" spans="1:7" ht="13.5" customHeight="1">
      <c r="A150" s="2462">
        <v>2024</v>
      </c>
      <c r="B150" s="2463">
        <v>1300</v>
      </c>
      <c r="C150" s="2463">
        <v>4200</v>
      </c>
      <c r="D150" s="2463" t="s">
        <v>327</v>
      </c>
      <c r="E150" s="2463">
        <v>4100</v>
      </c>
      <c r="F150" s="2463">
        <v>300</v>
      </c>
      <c r="G150" s="2463">
        <v>5800</v>
      </c>
    </row>
    <row r="151" spans="1:7" ht="13.5" customHeight="1">
      <c r="A151" s="2462" t="s">
        <v>2423</v>
      </c>
      <c r="B151" s="2465">
        <f>((B150-B149)/B149)*100</f>
        <v>-18.75</v>
      </c>
      <c r="C151" s="2466">
        <f t="shared" ref="C151" si="12">((C150-C149)/C149)*100</f>
        <v>7.6923076923076925</v>
      </c>
      <c r="D151" s="2469" t="s">
        <v>109</v>
      </c>
      <c r="E151" s="2466">
        <f t="shared" ref="E151:G151" si="13">((E150-E149)/E149)*100</f>
        <v>5.1282051282051277</v>
      </c>
      <c r="F151" s="2466">
        <f t="shared" si="13"/>
        <v>-25</v>
      </c>
      <c r="G151" s="2466">
        <f t="shared" si="13"/>
        <v>-1.6949152542372881</v>
      </c>
    </row>
    <row r="152" spans="1:7" ht="13.5" customHeight="1">
      <c r="A152" s="2467" t="s">
        <v>191</v>
      </c>
      <c r="B152" s="2461"/>
      <c r="C152" s="2461"/>
      <c r="D152" s="2461"/>
      <c r="E152" s="2461"/>
      <c r="F152" s="2461"/>
      <c r="G152" s="2461"/>
    </row>
    <row r="153" spans="1:7" ht="13.5" customHeight="1">
      <c r="A153" s="2462">
        <v>2011</v>
      </c>
      <c r="B153" s="2463">
        <v>18200</v>
      </c>
      <c r="C153" s="2463">
        <v>60200</v>
      </c>
      <c r="D153" s="2463">
        <v>900</v>
      </c>
      <c r="E153" s="2463">
        <v>59200</v>
      </c>
      <c r="F153" s="2463">
        <v>2200</v>
      </c>
      <c r="G153" s="2463">
        <v>80600</v>
      </c>
    </row>
    <row r="154" spans="1:7" ht="13.5" customHeight="1">
      <c r="A154" s="2462">
        <v>2012</v>
      </c>
      <c r="B154" s="2463">
        <v>18900</v>
      </c>
      <c r="C154" s="2463">
        <v>58000</v>
      </c>
      <c r="D154" s="2463">
        <v>800</v>
      </c>
      <c r="E154" s="2463">
        <v>57200</v>
      </c>
      <c r="F154" s="2463">
        <v>1100</v>
      </c>
      <c r="G154" s="2463">
        <v>78800</v>
      </c>
    </row>
    <row r="155" spans="1:7" ht="13.5" customHeight="1">
      <c r="A155" s="2462">
        <v>2013</v>
      </c>
      <c r="B155" s="2463">
        <v>19400</v>
      </c>
      <c r="C155" s="2463">
        <v>54300</v>
      </c>
      <c r="D155" s="2463">
        <v>700</v>
      </c>
      <c r="E155" s="2463">
        <v>53600</v>
      </c>
      <c r="F155" s="2463">
        <v>1000</v>
      </c>
      <c r="G155" s="2463">
        <v>75500</v>
      </c>
    </row>
    <row r="156" spans="1:7" ht="13.5" customHeight="1">
      <c r="A156" s="2462">
        <v>2014</v>
      </c>
      <c r="B156" s="2463">
        <v>17500</v>
      </c>
      <c r="C156" s="2463">
        <v>50400</v>
      </c>
      <c r="D156" s="2463">
        <v>700</v>
      </c>
      <c r="E156" s="2463">
        <v>49700</v>
      </c>
      <c r="F156" s="2463">
        <v>1500</v>
      </c>
      <c r="G156" s="2463">
        <v>69400</v>
      </c>
    </row>
    <row r="157" spans="1:7" ht="13.5" customHeight="1">
      <c r="A157" s="2462">
        <v>2015</v>
      </c>
      <c r="B157" s="2463">
        <v>16500</v>
      </c>
      <c r="C157" s="2463">
        <v>50800</v>
      </c>
      <c r="D157" s="2463">
        <v>600</v>
      </c>
      <c r="E157" s="2463">
        <v>50200</v>
      </c>
      <c r="F157" s="2463">
        <v>2000</v>
      </c>
      <c r="G157" s="2463">
        <v>69300</v>
      </c>
    </row>
    <row r="158" spans="1:7" ht="13.5" customHeight="1">
      <c r="A158" s="2462">
        <v>2016</v>
      </c>
      <c r="B158" s="2463">
        <v>17600</v>
      </c>
      <c r="C158" s="2463">
        <v>50300</v>
      </c>
      <c r="D158" s="2463">
        <v>600</v>
      </c>
      <c r="E158" s="2463">
        <v>49700</v>
      </c>
      <c r="F158" s="2463">
        <v>1800</v>
      </c>
      <c r="G158" s="2463">
        <v>69700</v>
      </c>
    </row>
    <row r="159" spans="1:7" ht="13.5" customHeight="1">
      <c r="A159" s="2462">
        <v>2017</v>
      </c>
      <c r="B159" s="2463">
        <v>17500</v>
      </c>
      <c r="C159" s="2463">
        <v>51200</v>
      </c>
      <c r="D159" s="2463">
        <v>700</v>
      </c>
      <c r="E159" s="2463">
        <v>50500</v>
      </c>
      <c r="F159" s="2463">
        <v>2100</v>
      </c>
      <c r="G159" s="2463">
        <v>70800</v>
      </c>
    </row>
    <row r="160" spans="1:7" ht="13.5" customHeight="1">
      <c r="A160" s="2462">
        <v>2018</v>
      </c>
      <c r="B160" s="2463">
        <v>16500</v>
      </c>
      <c r="C160" s="2463">
        <v>48600</v>
      </c>
      <c r="D160" s="2463">
        <v>600</v>
      </c>
      <c r="E160" s="2463">
        <v>48000</v>
      </c>
      <c r="F160" s="2463">
        <v>1800</v>
      </c>
      <c r="G160" s="2463">
        <v>67000</v>
      </c>
    </row>
    <row r="161" spans="1:7" ht="13.5" customHeight="1">
      <c r="A161" s="2462">
        <v>2019</v>
      </c>
      <c r="B161" s="2463">
        <v>18400</v>
      </c>
      <c r="C161" s="2463">
        <v>49100</v>
      </c>
      <c r="D161" s="2463">
        <v>500</v>
      </c>
      <c r="E161" s="2463">
        <v>48600</v>
      </c>
      <c r="F161" s="2463">
        <v>1100</v>
      </c>
      <c r="G161" s="2463">
        <v>69600</v>
      </c>
    </row>
    <row r="162" spans="1:7" ht="13.5" customHeight="1">
      <c r="A162" s="2462">
        <v>2020</v>
      </c>
      <c r="B162" s="2463">
        <v>15700</v>
      </c>
      <c r="C162" s="2463">
        <v>47000</v>
      </c>
      <c r="D162" s="2463">
        <v>600</v>
      </c>
      <c r="E162" s="2463">
        <v>46500</v>
      </c>
      <c r="F162" s="2463">
        <v>2600</v>
      </c>
      <c r="G162" s="2463">
        <v>65200</v>
      </c>
    </row>
    <row r="163" spans="1:7" ht="13.5" customHeight="1">
      <c r="A163" s="2462">
        <v>2021</v>
      </c>
      <c r="B163" s="2463">
        <v>14800</v>
      </c>
      <c r="C163" s="2463">
        <v>47200</v>
      </c>
      <c r="D163" s="2463">
        <v>800</v>
      </c>
      <c r="E163" s="2463">
        <v>46500</v>
      </c>
      <c r="F163" s="2463">
        <v>1100</v>
      </c>
      <c r="G163" s="2463">
        <v>64000</v>
      </c>
    </row>
    <row r="164" spans="1:7" ht="13.5" customHeight="1">
      <c r="A164" s="2462">
        <v>2022</v>
      </c>
      <c r="B164" s="2463">
        <v>13800</v>
      </c>
      <c r="C164" s="2463">
        <v>46700</v>
      </c>
      <c r="D164" s="2463">
        <v>600</v>
      </c>
      <c r="E164" s="2463">
        <v>46100</v>
      </c>
      <c r="F164" s="2463">
        <v>1200</v>
      </c>
      <c r="G164" s="2463">
        <v>62400</v>
      </c>
    </row>
    <row r="165" spans="1:7" ht="13.5" customHeight="1">
      <c r="A165" s="2462">
        <v>2023</v>
      </c>
      <c r="B165" s="2463">
        <v>15500</v>
      </c>
      <c r="C165" s="2463">
        <v>47800</v>
      </c>
      <c r="D165" s="2463">
        <v>500</v>
      </c>
      <c r="E165" s="2463">
        <v>47300</v>
      </c>
      <c r="F165" s="2463">
        <v>3000</v>
      </c>
      <c r="G165" s="2463">
        <v>66300</v>
      </c>
    </row>
    <row r="166" spans="1:7" ht="13.5" customHeight="1">
      <c r="A166" s="2462">
        <v>2024</v>
      </c>
      <c r="B166" s="2463">
        <v>15800</v>
      </c>
      <c r="C166" s="2463">
        <v>51000</v>
      </c>
      <c r="D166" s="2463">
        <v>400</v>
      </c>
      <c r="E166" s="2463">
        <v>50600</v>
      </c>
      <c r="F166" s="2463">
        <v>1100</v>
      </c>
      <c r="G166" s="2463">
        <v>69800</v>
      </c>
    </row>
    <row r="167" spans="1:7" ht="13.5" customHeight="1">
      <c r="A167" s="2462" t="s">
        <v>2423</v>
      </c>
      <c r="B167" s="2465">
        <f>((B166-B165)/B165)*100</f>
        <v>1.935483870967742</v>
      </c>
      <c r="C167" s="2466">
        <f t="shared" ref="C167:G167" si="14">((C166-C165)/C165)*100</f>
        <v>6.6945606694560666</v>
      </c>
      <c r="D167" s="2466">
        <f t="shared" si="14"/>
        <v>-20</v>
      </c>
      <c r="E167" s="2466">
        <f t="shared" si="14"/>
        <v>6.9767441860465116</v>
      </c>
      <c r="F167" s="2466">
        <f t="shared" si="14"/>
        <v>-63.333333333333329</v>
      </c>
      <c r="G167" s="2466">
        <f t="shared" si="14"/>
        <v>5.2790346907993966</v>
      </c>
    </row>
    <row r="168" spans="1:7" ht="13.5" customHeight="1">
      <c r="A168" s="2467" t="s">
        <v>192</v>
      </c>
      <c r="B168" s="2461"/>
      <c r="C168" s="2461"/>
      <c r="D168" s="2461"/>
      <c r="E168" s="2461"/>
      <c r="F168" s="2461"/>
      <c r="G168" s="2461"/>
    </row>
    <row r="169" spans="1:7" ht="13.5" customHeight="1">
      <c r="A169" s="2462">
        <v>2011</v>
      </c>
      <c r="B169" s="2463">
        <v>20400</v>
      </c>
      <c r="C169" s="2463">
        <v>60400</v>
      </c>
      <c r="D169" s="2463">
        <v>300</v>
      </c>
      <c r="E169" s="2463">
        <v>60200</v>
      </c>
      <c r="F169" s="2463">
        <v>1000</v>
      </c>
      <c r="G169" s="2463">
        <v>83000</v>
      </c>
    </row>
    <row r="170" spans="1:7" ht="13.5" customHeight="1">
      <c r="A170" s="2462">
        <v>2012</v>
      </c>
      <c r="B170" s="2463">
        <v>19000</v>
      </c>
      <c r="C170" s="2463">
        <v>58700</v>
      </c>
      <c r="D170" s="2463">
        <v>300</v>
      </c>
      <c r="E170" s="2463">
        <v>58400</v>
      </c>
      <c r="F170" s="2463">
        <v>1000</v>
      </c>
      <c r="G170" s="2463">
        <v>79300</v>
      </c>
    </row>
    <row r="171" spans="1:7" ht="13.5" customHeight="1">
      <c r="A171" s="2462">
        <v>2013</v>
      </c>
      <c r="B171" s="2463">
        <v>19300</v>
      </c>
      <c r="C171" s="2463">
        <v>53500</v>
      </c>
      <c r="D171" s="2463" t="s">
        <v>327</v>
      </c>
      <c r="E171" s="2463">
        <v>53000</v>
      </c>
      <c r="F171" s="2463">
        <v>900</v>
      </c>
      <c r="G171" s="2463">
        <v>74000</v>
      </c>
    </row>
    <row r="172" spans="1:7" ht="13.5" customHeight="1">
      <c r="A172" s="2462">
        <v>2014</v>
      </c>
      <c r="B172" s="2463">
        <v>19100</v>
      </c>
      <c r="C172" s="2463">
        <v>53200</v>
      </c>
      <c r="D172" s="2463">
        <v>300</v>
      </c>
      <c r="E172" s="2463">
        <v>52900</v>
      </c>
      <c r="F172" s="2463">
        <v>900</v>
      </c>
      <c r="G172" s="2463">
        <v>74000</v>
      </c>
    </row>
    <row r="173" spans="1:7" ht="13.5" customHeight="1">
      <c r="A173" s="2462">
        <v>2015</v>
      </c>
      <c r="B173" s="2463">
        <v>19800</v>
      </c>
      <c r="C173" s="2463">
        <v>54700</v>
      </c>
      <c r="D173" s="2463">
        <v>500</v>
      </c>
      <c r="E173" s="2463">
        <v>54200</v>
      </c>
      <c r="F173" s="2463">
        <v>1000</v>
      </c>
      <c r="G173" s="2463">
        <v>76600</v>
      </c>
    </row>
    <row r="174" spans="1:7" ht="13.5" customHeight="1">
      <c r="A174" s="2462">
        <v>2016</v>
      </c>
      <c r="B174" s="2463">
        <v>19100</v>
      </c>
      <c r="C174" s="2463">
        <v>53800</v>
      </c>
      <c r="D174" s="2463">
        <v>500</v>
      </c>
      <c r="E174" s="2463">
        <v>53300</v>
      </c>
      <c r="F174" s="2463">
        <v>900</v>
      </c>
      <c r="G174" s="2463">
        <v>74600</v>
      </c>
    </row>
    <row r="175" spans="1:7" ht="13.5" customHeight="1">
      <c r="A175" s="2462">
        <v>2017</v>
      </c>
      <c r="B175" s="2463">
        <v>17000</v>
      </c>
      <c r="C175" s="2463">
        <v>49700</v>
      </c>
      <c r="D175" s="2463">
        <v>500</v>
      </c>
      <c r="E175" s="2463">
        <v>49200</v>
      </c>
      <c r="F175" s="2463">
        <v>900</v>
      </c>
      <c r="G175" s="2463">
        <v>68300</v>
      </c>
    </row>
    <row r="176" spans="1:7" ht="13.5" customHeight="1">
      <c r="A176" s="2462">
        <v>2018</v>
      </c>
      <c r="B176" s="2463">
        <v>18700</v>
      </c>
      <c r="C176" s="2463">
        <v>49200</v>
      </c>
      <c r="D176" s="2463">
        <v>300</v>
      </c>
      <c r="E176" s="2463">
        <v>48900</v>
      </c>
      <c r="F176" s="2463">
        <v>1000</v>
      </c>
      <c r="G176" s="2463">
        <v>69800</v>
      </c>
    </row>
    <row r="177" spans="1:7" ht="13.5" customHeight="1">
      <c r="A177" s="2462">
        <v>2019</v>
      </c>
      <c r="B177" s="2463">
        <v>19000</v>
      </c>
      <c r="C177" s="2463">
        <v>46700</v>
      </c>
      <c r="D177" s="2463">
        <v>300</v>
      </c>
      <c r="E177" s="2463">
        <v>46300</v>
      </c>
      <c r="F177" s="2463">
        <v>1700</v>
      </c>
      <c r="G177" s="2463">
        <v>67300</v>
      </c>
    </row>
    <row r="178" spans="1:7" ht="13.5" customHeight="1">
      <c r="A178" s="2462">
        <v>2020</v>
      </c>
      <c r="B178" s="2463">
        <v>15700</v>
      </c>
      <c r="C178" s="2463">
        <v>44900</v>
      </c>
      <c r="D178" s="2463">
        <v>300</v>
      </c>
      <c r="E178" s="2463">
        <v>44500</v>
      </c>
      <c r="F178" s="2463">
        <v>1000</v>
      </c>
      <c r="G178" s="2463">
        <v>62400</v>
      </c>
    </row>
    <row r="179" spans="1:7" ht="13.5" customHeight="1">
      <c r="A179" s="2462">
        <v>2021</v>
      </c>
      <c r="B179" s="2463">
        <v>14800</v>
      </c>
      <c r="C179" s="2463">
        <v>40900</v>
      </c>
      <c r="D179" s="2463">
        <v>300</v>
      </c>
      <c r="E179" s="2463">
        <v>40500</v>
      </c>
      <c r="F179" s="2463">
        <v>900</v>
      </c>
      <c r="G179" s="2463">
        <v>58300</v>
      </c>
    </row>
    <row r="180" spans="1:7" ht="13.5" customHeight="1">
      <c r="A180" s="2462">
        <v>2022</v>
      </c>
      <c r="B180" s="2463">
        <v>12600</v>
      </c>
      <c r="C180" s="2463">
        <v>41600</v>
      </c>
      <c r="D180" s="2463">
        <v>300</v>
      </c>
      <c r="E180" s="2463">
        <v>41300</v>
      </c>
      <c r="F180" s="2463">
        <v>800</v>
      </c>
      <c r="G180" s="2463">
        <v>55800</v>
      </c>
    </row>
    <row r="181" spans="1:7" ht="13.5" customHeight="1">
      <c r="A181" s="2462">
        <v>2023</v>
      </c>
      <c r="B181" s="2463">
        <v>16600</v>
      </c>
      <c r="C181" s="2463">
        <v>41900</v>
      </c>
      <c r="D181" s="2463">
        <v>300</v>
      </c>
      <c r="E181" s="2463">
        <v>41600</v>
      </c>
      <c r="F181" s="2463">
        <v>900</v>
      </c>
      <c r="G181" s="2463">
        <v>60100</v>
      </c>
    </row>
    <row r="182" spans="1:7" ht="13.5" customHeight="1">
      <c r="A182" s="2462">
        <v>2024</v>
      </c>
      <c r="B182" s="2463">
        <v>12500</v>
      </c>
      <c r="C182" s="2463">
        <v>44200</v>
      </c>
      <c r="D182" s="2463">
        <v>300</v>
      </c>
      <c r="E182" s="2463">
        <v>43900</v>
      </c>
      <c r="F182" s="2463">
        <v>1600</v>
      </c>
      <c r="G182" s="2463">
        <v>58300</v>
      </c>
    </row>
    <row r="183" spans="1:7" ht="13.5" customHeight="1">
      <c r="A183" s="2462" t="s">
        <v>2423</v>
      </c>
      <c r="B183" s="2465">
        <f>((B182-B181)/B181)*100</f>
        <v>-24.69879518072289</v>
      </c>
      <c r="C183" s="2466">
        <f t="shared" ref="C183:G183" si="15">((C182-C181)/C181)*100</f>
        <v>5.4892601431980905</v>
      </c>
      <c r="D183" s="2466">
        <f t="shared" si="15"/>
        <v>0</v>
      </c>
      <c r="E183" s="2466">
        <f t="shared" si="15"/>
        <v>5.5288461538461533</v>
      </c>
      <c r="F183" s="2466">
        <f t="shared" si="15"/>
        <v>77.777777777777786</v>
      </c>
      <c r="G183" s="2466">
        <f t="shared" si="15"/>
        <v>-2.9950083194675541</v>
      </c>
    </row>
    <row r="184" spans="1:7" ht="13.5" customHeight="1">
      <c r="A184" s="2467" t="s">
        <v>223</v>
      </c>
      <c r="B184" s="2461"/>
      <c r="C184" s="2461"/>
      <c r="D184" s="2461"/>
      <c r="E184" s="2461"/>
      <c r="F184" s="2461"/>
      <c r="G184" s="2461"/>
    </row>
    <row r="185" spans="1:7" ht="13.5" customHeight="1">
      <c r="A185" s="2462">
        <v>2011</v>
      </c>
      <c r="B185" s="2463">
        <v>50400</v>
      </c>
      <c r="C185" s="2463">
        <v>140600</v>
      </c>
      <c r="D185" s="2463">
        <v>600</v>
      </c>
      <c r="E185" s="2463">
        <v>140000</v>
      </c>
      <c r="F185" s="2463">
        <v>3600</v>
      </c>
      <c r="G185" s="2463">
        <v>196200</v>
      </c>
    </row>
    <row r="186" spans="1:7" ht="13.5" customHeight="1">
      <c r="A186" s="2462">
        <v>2012</v>
      </c>
      <c r="B186" s="2463">
        <v>53000</v>
      </c>
      <c r="C186" s="2463">
        <v>135800</v>
      </c>
      <c r="D186" s="2463">
        <v>500</v>
      </c>
      <c r="E186" s="2463">
        <v>135300</v>
      </c>
      <c r="F186" s="2463">
        <v>5200</v>
      </c>
      <c r="G186" s="2463">
        <v>194000</v>
      </c>
    </row>
    <row r="187" spans="1:7" ht="13.5" customHeight="1">
      <c r="A187" s="2462">
        <v>2013</v>
      </c>
      <c r="B187" s="2463">
        <v>52800</v>
      </c>
      <c r="C187" s="2463">
        <v>128800</v>
      </c>
      <c r="D187" s="2463">
        <v>500</v>
      </c>
      <c r="E187" s="2463">
        <v>128200</v>
      </c>
      <c r="F187" s="2463">
        <v>4900</v>
      </c>
      <c r="G187" s="2463">
        <v>186500</v>
      </c>
    </row>
    <row r="188" spans="1:7" ht="13.5" customHeight="1">
      <c r="A188" s="2462">
        <v>2014</v>
      </c>
      <c r="B188" s="2463">
        <v>55900</v>
      </c>
      <c r="C188" s="2463">
        <v>135400</v>
      </c>
      <c r="D188" s="2463">
        <v>500</v>
      </c>
      <c r="E188" s="2463">
        <v>134900</v>
      </c>
      <c r="F188" s="2463">
        <v>4900</v>
      </c>
      <c r="G188" s="2463">
        <v>196100</v>
      </c>
    </row>
    <row r="189" spans="1:7" ht="13.5" customHeight="1">
      <c r="A189" s="2462">
        <v>2015</v>
      </c>
      <c r="B189" s="2463">
        <v>53000</v>
      </c>
      <c r="C189" s="2463">
        <v>131600</v>
      </c>
      <c r="D189" s="2463">
        <v>500</v>
      </c>
      <c r="E189" s="2463">
        <v>131100</v>
      </c>
      <c r="F189" s="2463">
        <v>3800</v>
      </c>
      <c r="G189" s="2463">
        <v>189700</v>
      </c>
    </row>
    <row r="190" spans="1:7" ht="13.5" customHeight="1">
      <c r="A190" s="2462">
        <v>2016</v>
      </c>
      <c r="B190" s="2463">
        <v>58600</v>
      </c>
      <c r="C190" s="2463">
        <v>131300</v>
      </c>
      <c r="D190" s="2463">
        <v>600</v>
      </c>
      <c r="E190" s="2463">
        <v>130800</v>
      </c>
      <c r="F190" s="2463">
        <v>4800</v>
      </c>
      <c r="G190" s="2463">
        <v>194800</v>
      </c>
    </row>
    <row r="191" spans="1:7" ht="13.5" customHeight="1">
      <c r="A191" s="2462">
        <v>2017</v>
      </c>
      <c r="B191" s="2463">
        <v>63900</v>
      </c>
      <c r="C191" s="2463">
        <v>133300</v>
      </c>
      <c r="D191" s="2463">
        <v>500</v>
      </c>
      <c r="E191" s="2463">
        <v>132800</v>
      </c>
      <c r="F191" s="2463">
        <v>4800</v>
      </c>
      <c r="G191" s="2463">
        <v>202000</v>
      </c>
    </row>
    <row r="192" spans="1:7" ht="13.5" customHeight="1">
      <c r="A192" s="2462">
        <v>2018</v>
      </c>
      <c r="B192" s="2463">
        <v>54500</v>
      </c>
      <c r="C192" s="2463">
        <v>137200</v>
      </c>
      <c r="D192" s="2463">
        <v>700</v>
      </c>
      <c r="E192" s="2463">
        <v>136500</v>
      </c>
      <c r="F192" s="2463">
        <v>3900</v>
      </c>
      <c r="G192" s="2463">
        <v>197400</v>
      </c>
    </row>
    <row r="193" spans="1:10" ht="13.5" customHeight="1">
      <c r="A193" s="2462">
        <v>2019</v>
      </c>
      <c r="B193" s="2463">
        <v>60700</v>
      </c>
      <c r="C193" s="2463">
        <v>130700</v>
      </c>
      <c r="D193" s="2463">
        <v>600</v>
      </c>
      <c r="E193" s="2463">
        <v>130100</v>
      </c>
      <c r="F193" s="2463">
        <v>5100</v>
      </c>
      <c r="G193" s="2463">
        <v>196500</v>
      </c>
    </row>
    <row r="194" spans="1:10" ht="13.5" customHeight="1">
      <c r="A194" s="2462">
        <v>2020</v>
      </c>
      <c r="B194" s="2463">
        <v>55500</v>
      </c>
      <c r="C194" s="2463">
        <v>128900</v>
      </c>
      <c r="D194" s="2463">
        <v>500</v>
      </c>
      <c r="E194" s="2463">
        <v>128400</v>
      </c>
      <c r="F194" s="2463">
        <v>3600</v>
      </c>
      <c r="G194" s="2463">
        <v>190000</v>
      </c>
    </row>
    <row r="195" spans="1:10" ht="13.5" customHeight="1">
      <c r="A195" s="2462">
        <v>2021</v>
      </c>
      <c r="B195" s="2463">
        <v>58900</v>
      </c>
      <c r="C195" s="2463">
        <v>129700</v>
      </c>
      <c r="D195" s="2463">
        <v>500</v>
      </c>
      <c r="E195" s="2463">
        <v>129300</v>
      </c>
      <c r="F195" s="2463">
        <v>3900</v>
      </c>
      <c r="G195" s="2463">
        <v>193600</v>
      </c>
    </row>
    <row r="196" spans="1:10" ht="13.5" customHeight="1">
      <c r="A196" s="2462">
        <v>2022</v>
      </c>
      <c r="B196" s="2463">
        <v>58800</v>
      </c>
      <c r="C196" s="2463">
        <v>135700</v>
      </c>
      <c r="D196" s="2463">
        <v>500</v>
      </c>
      <c r="E196" s="2463">
        <v>135200</v>
      </c>
      <c r="F196" s="2463">
        <v>3700</v>
      </c>
      <c r="G196" s="2463">
        <v>200000</v>
      </c>
    </row>
    <row r="197" spans="1:10" ht="13.5" customHeight="1">
      <c r="A197" s="2462">
        <v>2023</v>
      </c>
      <c r="B197" s="2463">
        <v>61000</v>
      </c>
      <c r="C197" s="2463">
        <v>131800</v>
      </c>
      <c r="D197" s="2463" t="s">
        <v>327</v>
      </c>
      <c r="E197" s="2463">
        <v>131300</v>
      </c>
      <c r="F197" s="2463">
        <v>3500</v>
      </c>
      <c r="G197" s="2463">
        <v>198000</v>
      </c>
    </row>
    <row r="198" spans="1:10" ht="13.5" customHeight="1">
      <c r="A198" s="2462">
        <v>2024</v>
      </c>
      <c r="B198" s="2463">
        <v>55300</v>
      </c>
      <c r="C198" s="2463">
        <v>121700</v>
      </c>
      <c r="D198" s="2463">
        <v>400</v>
      </c>
      <c r="E198" s="2463">
        <v>121300</v>
      </c>
      <c r="F198" s="2463">
        <v>2900</v>
      </c>
      <c r="G198" s="2463">
        <v>180600</v>
      </c>
    </row>
    <row r="199" spans="1:10" ht="13.5" customHeight="1">
      <c r="A199" s="2462" t="s">
        <v>2423</v>
      </c>
      <c r="B199" s="2465">
        <f>((B198-B197)/B197)*100</f>
        <v>-9.3442622950819683</v>
      </c>
      <c r="C199" s="2466">
        <f t="shared" ref="C199" si="16">((C198-C197)/C197)*100</f>
        <v>-7.6631259484066767</v>
      </c>
      <c r="D199" s="2469" t="s">
        <v>109</v>
      </c>
      <c r="E199" s="2466">
        <f t="shared" ref="E199:G199" si="17">((E198-E197)/E197)*100</f>
        <v>-7.6161462300076161</v>
      </c>
      <c r="F199" s="2466">
        <f t="shared" si="17"/>
        <v>-17.142857142857142</v>
      </c>
      <c r="G199" s="2466">
        <f t="shared" si="17"/>
        <v>-8.7878787878787872</v>
      </c>
    </row>
    <row r="200" spans="1:10" ht="13.5" customHeight="1">
      <c r="A200" s="2467" t="s">
        <v>193</v>
      </c>
      <c r="B200" s="2461"/>
      <c r="C200" s="2461"/>
      <c r="D200" s="2461"/>
      <c r="E200" s="2461"/>
      <c r="F200" s="2461"/>
      <c r="G200" s="2461"/>
    </row>
    <row r="201" spans="1:10" ht="13.5" customHeight="1">
      <c r="A201" s="2462">
        <v>2011</v>
      </c>
      <c r="B201" s="2463">
        <v>28100</v>
      </c>
      <c r="C201" s="2463">
        <v>116000</v>
      </c>
      <c r="D201" s="2463" t="s">
        <v>327</v>
      </c>
      <c r="E201" s="2463">
        <v>115800</v>
      </c>
      <c r="F201" s="2463">
        <v>1500</v>
      </c>
      <c r="G201" s="2463">
        <v>146600</v>
      </c>
      <c r="J201" s="2464"/>
    </row>
    <row r="202" spans="1:10" ht="13.5" customHeight="1">
      <c r="A202" s="2462">
        <v>2012</v>
      </c>
      <c r="B202" s="2463">
        <v>31400</v>
      </c>
      <c r="C202" s="2463">
        <v>115200</v>
      </c>
      <c r="D202" s="2463">
        <v>300</v>
      </c>
      <c r="E202" s="2463">
        <v>114900</v>
      </c>
      <c r="F202" s="2463">
        <v>1700</v>
      </c>
      <c r="G202" s="2463">
        <v>148800</v>
      </c>
      <c r="J202" s="2464"/>
    </row>
    <row r="203" spans="1:10" ht="13.5" customHeight="1">
      <c r="A203" s="2462">
        <v>2013</v>
      </c>
      <c r="B203" s="2463">
        <v>27200</v>
      </c>
      <c r="C203" s="2463">
        <v>108100</v>
      </c>
      <c r="D203" s="2463">
        <v>500</v>
      </c>
      <c r="E203" s="2463">
        <v>107600</v>
      </c>
      <c r="F203" s="2463">
        <v>1600</v>
      </c>
      <c r="G203" s="2463">
        <v>137800</v>
      </c>
      <c r="J203" s="2464"/>
    </row>
    <row r="204" spans="1:10" ht="13.5" customHeight="1">
      <c r="A204" s="2462">
        <v>2014</v>
      </c>
      <c r="B204" s="2463">
        <v>27000</v>
      </c>
      <c r="C204" s="2463">
        <v>105100</v>
      </c>
      <c r="D204" s="2463">
        <v>500</v>
      </c>
      <c r="E204" s="2463">
        <v>104700</v>
      </c>
      <c r="F204" s="2463">
        <v>1500</v>
      </c>
      <c r="G204" s="2463">
        <v>134200</v>
      </c>
      <c r="J204" s="2464"/>
    </row>
    <row r="205" spans="1:10" ht="13.5" customHeight="1">
      <c r="A205" s="2462">
        <v>2015</v>
      </c>
      <c r="B205" s="2463">
        <v>24800</v>
      </c>
      <c r="C205" s="2463">
        <v>97100</v>
      </c>
      <c r="D205" s="2463">
        <v>600</v>
      </c>
      <c r="E205" s="2463">
        <v>96500</v>
      </c>
      <c r="F205" s="2463">
        <v>1400</v>
      </c>
      <c r="G205" s="2463">
        <v>123700</v>
      </c>
      <c r="J205" s="2464"/>
    </row>
    <row r="206" spans="1:10" ht="13.5" customHeight="1">
      <c r="A206" s="2462">
        <v>2016</v>
      </c>
      <c r="B206" s="2463">
        <v>23600</v>
      </c>
      <c r="C206" s="2463">
        <v>94300</v>
      </c>
      <c r="D206" s="2463">
        <v>600</v>
      </c>
      <c r="E206" s="2463">
        <v>93700</v>
      </c>
      <c r="F206" s="2463">
        <v>1300</v>
      </c>
      <c r="G206" s="2463">
        <v>119700</v>
      </c>
      <c r="J206" s="2464"/>
    </row>
    <row r="207" spans="1:10" ht="13.5" customHeight="1">
      <c r="A207" s="2462">
        <v>2017</v>
      </c>
      <c r="B207" s="2463">
        <v>24400</v>
      </c>
      <c r="C207" s="2463">
        <v>96500</v>
      </c>
      <c r="D207" s="2463">
        <v>500</v>
      </c>
      <c r="E207" s="2463">
        <v>96000</v>
      </c>
      <c r="F207" s="2463">
        <v>1400</v>
      </c>
      <c r="G207" s="2463">
        <v>122600</v>
      </c>
      <c r="J207" s="2464"/>
    </row>
    <row r="208" spans="1:10" ht="13.5" customHeight="1">
      <c r="A208" s="2462">
        <v>2018</v>
      </c>
      <c r="B208" s="2463">
        <v>25400</v>
      </c>
      <c r="C208" s="2463">
        <v>92200</v>
      </c>
      <c r="D208" s="2463">
        <v>400</v>
      </c>
      <c r="E208" s="2463">
        <v>91800</v>
      </c>
      <c r="F208" s="2463">
        <v>1300</v>
      </c>
      <c r="G208" s="2463">
        <v>119500</v>
      </c>
      <c r="J208" s="2464"/>
    </row>
    <row r="209" spans="1:10" ht="13.5" customHeight="1">
      <c r="A209" s="2462">
        <v>2019</v>
      </c>
      <c r="B209" s="2463">
        <v>26400</v>
      </c>
      <c r="C209" s="2463">
        <v>93100</v>
      </c>
      <c r="D209" s="2463" t="s">
        <v>327</v>
      </c>
      <c r="E209" s="2463">
        <v>92400</v>
      </c>
      <c r="F209" s="2463">
        <v>1300</v>
      </c>
      <c r="G209" s="2463">
        <v>121500</v>
      </c>
      <c r="J209" s="2464"/>
    </row>
    <row r="210" spans="1:10" ht="13.5" customHeight="1">
      <c r="A210" s="2462">
        <v>2020</v>
      </c>
      <c r="B210" s="2463">
        <v>22100</v>
      </c>
      <c r="C210" s="2463">
        <v>94100</v>
      </c>
      <c r="D210" s="2463">
        <v>500</v>
      </c>
      <c r="E210" s="2463">
        <v>93600</v>
      </c>
      <c r="F210" s="2463">
        <v>1300</v>
      </c>
      <c r="G210" s="2463">
        <v>117900</v>
      </c>
    </row>
    <row r="211" spans="1:10" ht="13.5" customHeight="1">
      <c r="A211" s="2462">
        <v>2021</v>
      </c>
      <c r="B211" s="2463">
        <v>21400</v>
      </c>
      <c r="C211" s="2463">
        <v>87900</v>
      </c>
      <c r="D211" s="2463">
        <v>600</v>
      </c>
      <c r="E211" s="2463">
        <v>87300</v>
      </c>
      <c r="F211" s="2463">
        <v>1500</v>
      </c>
      <c r="G211" s="2463">
        <v>111300</v>
      </c>
    </row>
    <row r="212" spans="1:10" ht="13.5" customHeight="1">
      <c r="A212" s="2462">
        <v>2022</v>
      </c>
      <c r="B212" s="2463">
        <v>20800</v>
      </c>
      <c r="C212" s="2463">
        <v>79800</v>
      </c>
      <c r="D212" s="2463">
        <v>600</v>
      </c>
      <c r="E212" s="2463">
        <v>79200</v>
      </c>
      <c r="F212" s="2463">
        <v>1400</v>
      </c>
      <c r="G212" s="2463">
        <v>102300</v>
      </c>
    </row>
    <row r="213" spans="1:10" ht="13.5" customHeight="1">
      <c r="A213" s="2462">
        <v>2023</v>
      </c>
      <c r="B213" s="2463">
        <v>19200</v>
      </c>
      <c r="C213" s="2463">
        <v>84500</v>
      </c>
      <c r="D213" s="2463" t="s">
        <v>327</v>
      </c>
      <c r="E213" s="2463">
        <v>83900</v>
      </c>
      <c r="F213" s="2463">
        <v>1200</v>
      </c>
      <c r="G213" s="2463">
        <v>105200</v>
      </c>
    </row>
    <row r="214" spans="1:10" ht="13.5" customHeight="1">
      <c r="A214" s="2462">
        <v>2024</v>
      </c>
      <c r="B214" s="2463">
        <v>22000</v>
      </c>
      <c r="C214" s="2463">
        <v>76600</v>
      </c>
      <c r="D214" s="2463">
        <v>500</v>
      </c>
      <c r="E214" s="2463">
        <v>76100</v>
      </c>
      <c r="F214" s="2463">
        <v>1300</v>
      </c>
      <c r="G214" s="2463">
        <v>100300</v>
      </c>
    </row>
    <row r="215" spans="1:10" ht="13.5" customHeight="1">
      <c r="A215" s="2462" t="s">
        <v>2423</v>
      </c>
      <c r="B215" s="2465">
        <f>((B214-B213)/B213)*100</f>
        <v>14.583333333333334</v>
      </c>
      <c r="C215" s="2466">
        <f t="shared" ref="C215" si="18">((C214-C213)/C213)*100</f>
        <v>-9.3491124260355019</v>
      </c>
      <c r="D215" s="2469" t="s">
        <v>109</v>
      </c>
      <c r="E215" s="2466">
        <f t="shared" ref="E215:G215" si="19">((E214-E213)/E213)*100</f>
        <v>-9.2967818831942779</v>
      </c>
      <c r="F215" s="2466">
        <f t="shared" si="19"/>
        <v>8.3333333333333321</v>
      </c>
      <c r="G215" s="2466">
        <f t="shared" si="19"/>
        <v>-4.6577946768060841</v>
      </c>
    </row>
    <row r="216" spans="1:10" ht="13.5" customHeight="1">
      <c r="A216" s="2467" t="s">
        <v>2437</v>
      </c>
      <c r="B216" s="2461"/>
      <c r="C216" s="2461"/>
      <c r="D216" s="2461"/>
      <c r="E216" s="2461"/>
      <c r="F216" s="2461"/>
      <c r="G216" s="2461"/>
    </row>
    <row r="217" spans="1:10" ht="13.5" customHeight="1">
      <c r="A217" s="2462">
        <v>2011</v>
      </c>
      <c r="B217" s="2463">
        <v>434400</v>
      </c>
      <c r="C217" s="2463">
        <v>1178400</v>
      </c>
      <c r="D217" s="2463">
        <v>12500</v>
      </c>
      <c r="E217" s="2463">
        <v>1165900</v>
      </c>
      <c r="F217" s="2463">
        <v>45100</v>
      </c>
      <c r="G217" s="2463">
        <v>1657800</v>
      </c>
    </row>
    <row r="218" spans="1:10" ht="13.5" customHeight="1">
      <c r="A218" s="2462">
        <v>2012</v>
      </c>
      <c r="B218" s="2463">
        <v>426400</v>
      </c>
      <c r="C218" s="2463">
        <v>1170300</v>
      </c>
      <c r="D218" s="2463">
        <v>11900</v>
      </c>
      <c r="E218" s="2463">
        <v>1158500</v>
      </c>
      <c r="F218" s="2463">
        <v>44200</v>
      </c>
      <c r="G218" s="2463">
        <v>1641000</v>
      </c>
    </row>
    <row r="219" spans="1:10" ht="13.5" customHeight="1">
      <c r="A219" s="2462">
        <v>2013</v>
      </c>
      <c r="B219" s="2463">
        <v>409500</v>
      </c>
      <c r="C219" s="2463">
        <v>1117500</v>
      </c>
      <c r="D219" s="2463">
        <v>10600</v>
      </c>
      <c r="E219" s="2463">
        <v>1106800</v>
      </c>
      <c r="F219" s="2463">
        <v>43000</v>
      </c>
      <c r="G219" s="2463">
        <v>1570000</v>
      </c>
    </row>
    <row r="220" spans="1:10" ht="13.5" customHeight="1">
      <c r="A220" s="2462">
        <v>2014</v>
      </c>
      <c r="B220" s="2463">
        <v>435400</v>
      </c>
      <c r="C220" s="2463">
        <v>1126500</v>
      </c>
      <c r="D220" s="2463">
        <v>11000</v>
      </c>
      <c r="E220" s="2463">
        <v>1115500</v>
      </c>
      <c r="F220" s="2463">
        <v>38800</v>
      </c>
      <c r="G220" s="2463">
        <v>1600800</v>
      </c>
    </row>
    <row r="221" spans="1:10" ht="13.5" customHeight="1">
      <c r="A221" s="2462">
        <v>2015</v>
      </c>
      <c r="B221" s="2463">
        <v>428400</v>
      </c>
      <c r="C221" s="2463">
        <v>1111400</v>
      </c>
      <c r="D221" s="2463">
        <v>12200</v>
      </c>
      <c r="E221" s="2463">
        <v>1099200</v>
      </c>
      <c r="F221" s="2463">
        <v>40000</v>
      </c>
      <c r="G221" s="2463">
        <v>1579800</v>
      </c>
    </row>
    <row r="222" spans="1:10" ht="13.5" customHeight="1">
      <c r="A222" s="2462">
        <v>2016</v>
      </c>
      <c r="B222" s="2463">
        <v>431800</v>
      </c>
      <c r="C222" s="2463">
        <v>1101800</v>
      </c>
      <c r="D222" s="2463">
        <v>12400</v>
      </c>
      <c r="E222" s="2463">
        <v>1089400</v>
      </c>
      <c r="F222" s="2463">
        <v>40600</v>
      </c>
      <c r="G222" s="2463">
        <v>1574300</v>
      </c>
    </row>
    <row r="223" spans="1:10" ht="13.5" customHeight="1">
      <c r="A223" s="2462">
        <v>2017</v>
      </c>
      <c r="B223" s="2463">
        <v>430500</v>
      </c>
      <c r="C223" s="2463">
        <v>1109300</v>
      </c>
      <c r="D223" s="2463">
        <v>12300</v>
      </c>
      <c r="E223" s="2463">
        <v>1097100</v>
      </c>
      <c r="F223" s="2463">
        <v>39900</v>
      </c>
      <c r="G223" s="2463">
        <v>1579800</v>
      </c>
    </row>
    <row r="224" spans="1:10" ht="13.5" customHeight="1">
      <c r="A224" s="2462">
        <v>2018</v>
      </c>
      <c r="B224" s="2463">
        <v>430000</v>
      </c>
      <c r="C224" s="2463">
        <v>1098700</v>
      </c>
      <c r="D224" s="2463">
        <v>13300</v>
      </c>
      <c r="E224" s="2463">
        <v>1085400</v>
      </c>
      <c r="F224" s="2463">
        <v>41200</v>
      </c>
      <c r="G224" s="2463">
        <v>1569900</v>
      </c>
    </row>
    <row r="225" spans="1:8" ht="13.5" customHeight="1">
      <c r="A225" s="2462">
        <v>2019</v>
      </c>
      <c r="B225" s="2463">
        <v>432900</v>
      </c>
      <c r="C225" s="2463">
        <v>1079400</v>
      </c>
      <c r="D225" s="2463">
        <v>13100</v>
      </c>
      <c r="E225" s="2463">
        <v>1066300</v>
      </c>
      <c r="F225" s="2463">
        <v>44200</v>
      </c>
      <c r="G225" s="2463">
        <v>1556500</v>
      </c>
    </row>
    <row r="226" spans="1:8" ht="13.5" customHeight="1">
      <c r="A226" s="2462">
        <v>2020</v>
      </c>
      <c r="B226" s="2463">
        <v>380900</v>
      </c>
      <c r="C226" s="2463">
        <v>1059800</v>
      </c>
      <c r="D226" s="2463">
        <v>12800</v>
      </c>
      <c r="E226" s="2463">
        <v>1047000</v>
      </c>
      <c r="F226" s="2463">
        <v>43000</v>
      </c>
      <c r="G226" s="2463">
        <v>1483700</v>
      </c>
    </row>
    <row r="227" spans="1:8" ht="13.5" customHeight="1">
      <c r="A227" s="2462">
        <v>2021</v>
      </c>
      <c r="B227" s="2463">
        <v>393100</v>
      </c>
      <c r="C227" s="2463">
        <v>1068400</v>
      </c>
      <c r="D227" s="2463">
        <v>14500</v>
      </c>
      <c r="E227" s="2463">
        <v>1054000</v>
      </c>
      <c r="F227" s="2463">
        <v>46500</v>
      </c>
      <c r="G227" s="2463">
        <v>1508100</v>
      </c>
    </row>
    <row r="228" spans="1:8" ht="13.5" customHeight="1">
      <c r="A228" s="2462">
        <v>2022</v>
      </c>
      <c r="B228" s="2463">
        <v>396900</v>
      </c>
      <c r="C228" s="2463">
        <v>1074800</v>
      </c>
      <c r="D228" s="2463">
        <v>13400</v>
      </c>
      <c r="E228" s="2463">
        <v>1061300</v>
      </c>
      <c r="F228" s="2463">
        <v>45100</v>
      </c>
      <c r="G228" s="2463">
        <v>1516900</v>
      </c>
    </row>
    <row r="229" spans="1:8" ht="13.5" customHeight="1">
      <c r="A229" s="2462">
        <v>2023</v>
      </c>
      <c r="B229" s="2463">
        <v>409000</v>
      </c>
      <c r="C229" s="2463">
        <v>1099800</v>
      </c>
      <c r="D229" s="2463">
        <v>13500</v>
      </c>
      <c r="E229" s="2463">
        <v>1086300</v>
      </c>
      <c r="F229" s="2463">
        <v>50900</v>
      </c>
      <c r="G229" s="2463">
        <v>1559700</v>
      </c>
    </row>
    <row r="230" spans="1:8" ht="13.5" customHeight="1">
      <c r="A230" s="2462">
        <v>2024</v>
      </c>
      <c r="B230" s="2463">
        <v>379900</v>
      </c>
      <c r="C230" s="2463">
        <v>1085800</v>
      </c>
      <c r="D230" s="2463">
        <v>12700</v>
      </c>
      <c r="E230" s="2463">
        <v>1073100</v>
      </c>
      <c r="F230" s="2463">
        <v>45100</v>
      </c>
      <c r="G230" s="2463">
        <v>1510900</v>
      </c>
    </row>
    <row r="231" spans="1:8" ht="13.5" customHeight="1">
      <c r="A231" s="2462" t="s">
        <v>2423</v>
      </c>
      <c r="B231" s="2466">
        <f>((B230-B229)/B229)*100</f>
        <v>-7.1149144254278731</v>
      </c>
      <c r="C231" s="2466">
        <f t="shared" ref="C231:G231" si="20">((C230-C229)/C229)*100</f>
        <v>-1.2729587197672305</v>
      </c>
      <c r="D231" s="2466">
        <f t="shared" si="20"/>
        <v>-5.9259259259259265</v>
      </c>
      <c r="E231" s="2466">
        <f t="shared" si="20"/>
        <v>-1.2151339409003039</v>
      </c>
      <c r="F231" s="2466">
        <f t="shared" si="20"/>
        <v>-11.394891944990176</v>
      </c>
      <c r="G231" s="2466">
        <f t="shared" si="20"/>
        <v>-3.1288068218247096</v>
      </c>
    </row>
    <row r="232" spans="1:8" ht="13.5" customHeight="1">
      <c r="A232" s="92" t="s">
        <v>2438</v>
      </c>
      <c r="B232" s="92"/>
      <c r="C232" s="92"/>
      <c r="D232" s="92"/>
      <c r="E232" s="92"/>
    </row>
    <row r="233" spans="1:8" ht="13.5" customHeight="1">
      <c r="A233" s="2470" t="s">
        <v>2439</v>
      </c>
      <c r="B233" s="92"/>
      <c r="G233" s="2471"/>
    </row>
    <row r="234" spans="1:8" ht="13.5" customHeight="1">
      <c r="A234" s="130" t="s">
        <v>9</v>
      </c>
      <c r="B234" s="1434"/>
      <c r="C234" s="1434"/>
      <c r="D234" s="1434"/>
      <c r="E234" s="1434"/>
      <c r="F234" s="1434"/>
      <c r="G234" s="1434"/>
    </row>
    <row r="235" spans="1:8" ht="13.5" customHeight="1">
      <c r="D235" s="1536"/>
      <c r="E235" s="1536"/>
      <c r="F235" s="1536"/>
      <c r="G235" s="1536"/>
      <c r="H235" s="1536"/>
    </row>
    <row r="238" spans="1:8" ht="13.5" customHeight="1">
      <c r="C238" s="1434"/>
      <c r="D238" s="1434"/>
      <c r="E238" s="1434"/>
      <c r="F238" s="1434"/>
    </row>
    <row r="249" spans="7:7" ht="13.5" customHeight="1">
      <c r="G249" s="75" t="s">
        <v>135</v>
      </c>
    </row>
  </sheetData>
  <hyperlinks>
    <hyperlink ref="A23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Y52"/>
  <sheetViews>
    <sheetView showGridLines="0" zoomScale="160" zoomScaleNormal="160" workbookViewId="0"/>
  </sheetViews>
  <sheetFormatPr baseColWidth="10" defaultRowHeight="16.5"/>
  <cols>
    <col min="1" max="1" width="10.7109375" style="378" customWidth="1"/>
    <col min="2" max="2" width="11.85546875" style="378" customWidth="1"/>
    <col min="3" max="3" width="12.42578125" style="378" customWidth="1"/>
    <col min="4" max="4" width="11.28515625" style="378" customWidth="1"/>
    <col min="5" max="5" width="12.42578125" style="378" customWidth="1"/>
    <col min="6" max="6" width="11.140625" style="378" customWidth="1"/>
    <col min="7" max="7" width="11.42578125" style="378" customWidth="1"/>
    <col min="8" max="8" width="9.42578125" style="378" customWidth="1"/>
    <col min="9" max="16384" width="11.42578125" style="378"/>
  </cols>
  <sheetData>
    <row r="1" spans="1:25" s="316" customFormat="1" ht="13.5" customHeight="1">
      <c r="A1" s="314" t="s">
        <v>406</v>
      </c>
      <c r="B1" s="315"/>
      <c r="C1" s="315"/>
      <c r="D1" s="315"/>
      <c r="E1" s="315"/>
      <c r="F1" s="315"/>
      <c r="G1" s="315"/>
    </row>
    <row r="2" spans="1:25" s="316" customFormat="1" ht="13.5" customHeight="1">
      <c r="A2" s="317" t="s">
        <v>407</v>
      </c>
      <c r="B2" s="315"/>
      <c r="C2" s="315"/>
      <c r="D2" s="315"/>
      <c r="E2" s="315"/>
      <c r="F2" s="315"/>
      <c r="G2" s="315"/>
    </row>
    <row r="3" spans="1:25" s="325" customFormat="1" ht="48" customHeight="1">
      <c r="A3" s="318"/>
      <c r="B3" s="319" t="s">
        <v>242</v>
      </c>
      <c r="C3" s="320" t="s">
        <v>408</v>
      </c>
      <c r="D3" s="321" t="s">
        <v>242</v>
      </c>
      <c r="E3" s="320" t="s">
        <v>408</v>
      </c>
      <c r="F3" s="322" t="s">
        <v>242</v>
      </c>
      <c r="G3" s="323" t="s">
        <v>408</v>
      </c>
      <c r="H3" s="324"/>
    </row>
    <row r="4" spans="1:25" s="334" customFormat="1" ht="10.5" customHeight="1">
      <c r="A4" s="326"/>
      <c r="B4" s="327">
        <v>2016</v>
      </c>
      <c r="C4" s="328"/>
      <c r="D4" s="329">
        <v>2020</v>
      </c>
      <c r="E4" s="330"/>
      <c r="F4" s="327">
        <v>2023</v>
      </c>
      <c r="G4" s="331"/>
      <c r="H4" s="332"/>
      <c r="I4" s="333"/>
    </row>
    <row r="5" spans="1:25" s="334" customFormat="1" ht="11.25" customHeight="1">
      <c r="A5" s="335" t="s">
        <v>409</v>
      </c>
      <c r="B5" s="336"/>
      <c r="C5" s="336"/>
      <c r="D5" s="337"/>
      <c r="E5" s="338"/>
      <c r="F5" s="339"/>
      <c r="G5" s="336"/>
      <c r="H5" s="332"/>
    </row>
    <row r="6" spans="1:25" s="325" customFormat="1" ht="9" customHeight="1">
      <c r="A6" s="340" t="s">
        <v>410</v>
      </c>
      <c r="B6" s="341">
        <v>12711</v>
      </c>
      <c r="C6" s="342">
        <v>10.5</v>
      </c>
      <c r="D6" s="343">
        <v>12917</v>
      </c>
      <c r="E6" s="342">
        <v>12</v>
      </c>
      <c r="F6" s="343">
        <v>12660</v>
      </c>
      <c r="G6" s="344">
        <v>12.568251762136404</v>
      </c>
      <c r="H6" s="345"/>
    </row>
    <row r="7" spans="1:25" s="325" customFormat="1" ht="9" customHeight="1">
      <c r="A7" s="346" t="s">
        <v>411</v>
      </c>
      <c r="B7" s="341">
        <v>16307</v>
      </c>
      <c r="C7" s="342">
        <v>13.5</v>
      </c>
      <c r="D7" s="343">
        <v>15254</v>
      </c>
      <c r="E7" s="342">
        <v>14.1</v>
      </c>
      <c r="F7" s="343">
        <v>14450</v>
      </c>
      <c r="G7" s="344">
        <v>14.34527945994242</v>
      </c>
      <c r="H7" s="345"/>
    </row>
    <row r="8" spans="1:25" s="325" customFormat="1" ht="9" customHeight="1">
      <c r="A8" s="340" t="s">
        <v>412</v>
      </c>
      <c r="B8" s="341">
        <v>28680</v>
      </c>
      <c r="C8" s="342">
        <v>23.7</v>
      </c>
      <c r="D8" s="343">
        <v>24510</v>
      </c>
      <c r="E8" s="342">
        <v>22.7</v>
      </c>
      <c r="F8" s="343">
        <v>22290</v>
      </c>
      <c r="G8" s="344">
        <v>22.12846222575201</v>
      </c>
      <c r="H8" s="345"/>
    </row>
    <row r="9" spans="1:25" s="325" customFormat="1" ht="9" customHeight="1">
      <c r="A9" s="340" t="s">
        <v>413</v>
      </c>
      <c r="B9" s="341">
        <v>25410</v>
      </c>
      <c r="C9" s="342">
        <v>21</v>
      </c>
      <c r="D9" s="343">
        <v>20959</v>
      </c>
      <c r="E9" s="342">
        <v>19.399999999999999</v>
      </c>
      <c r="F9" s="343">
        <v>18420</v>
      </c>
      <c r="G9" s="344">
        <v>18.286508488037327</v>
      </c>
      <c r="H9" s="345"/>
    </row>
    <row r="10" spans="1:25" s="325" customFormat="1" ht="9" customHeight="1">
      <c r="A10" s="340" t="s">
        <v>414</v>
      </c>
      <c r="B10" s="341">
        <v>22477</v>
      </c>
      <c r="C10" s="342">
        <v>18.600000000000001</v>
      </c>
      <c r="D10" s="343">
        <v>19674</v>
      </c>
      <c r="E10" s="342">
        <v>18.2</v>
      </c>
      <c r="F10" s="343">
        <v>18220</v>
      </c>
      <c r="G10" s="344">
        <v>18.087957907276877</v>
      </c>
      <c r="H10" s="345"/>
    </row>
    <row r="11" spans="1:25" s="325" customFormat="1" ht="9" customHeight="1">
      <c r="A11" s="340" t="s">
        <v>415</v>
      </c>
      <c r="B11" s="341">
        <v>12787</v>
      </c>
      <c r="C11" s="342">
        <v>10.6</v>
      </c>
      <c r="D11" s="343">
        <v>12189</v>
      </c>
      <c r="E11" s="342">
        <v>11.3</v>
      </c>
      <c r="F11" s="343">
        <v>12080</v>
      </c>
      <c r="G11" s="344">
        <v>11.992455077931103</v>
      </c>
      <c r="H11" s="345"/>
    </row>
    <row r="12" spans="1:25" s="325" customFormat="1" ht="9" customHeight="1">
      <c r="A12" s="340" t="s">
        <v>416</v>
      </c>
      <c r="B12" s="341">
        <v>2594</v>
      </c>
      <c r="C12" s="342">
        <v>2.1</v>
      </c>
      <c r="D12" s="343">
        <v>2529</v>
      </c>
      <c r="E12" s="342">
        <v>2.2999999999999998</v>
      </c>
      <c r="F12" s="343">
        <v>2610</v>
      </c>
      <c r="G12" s="344">
        <v>2.591085078923856</v>
      </c>
      <c r="H12" s="345"/>
    </row>
    <row r="13" spans="1:25" s="353" customFormat="1" ht="9.75" customHeight="1">
      <c r="A13" s="347" t="s">
        <v>417</v>
      </c>
      <c r="B13" s="348">
        <v>120966</v>
      </c>
      <c r="C13" s="349">
        <v>100</v>
      </c>
      <c r="D13" s="350">
        <v>108032</v>
      </c>
      <c r="E13" s="349">
        <v>100</v>
      </c>
      <c r="F13" s="350">
        <v>100730</v>
      </c>
      <c r="G13" s="351">
        <v>99.999999999999986</v>
      </c>
      <c r="H13" s="345"/>
      <c r="I13" s="352"/>
      <c r="Y13" s="325"/>
    </row>
    <row r="14" spans="1:25" s="334" customFormat="1" ht="12.95" customHeight="1">
      <c r="A14" s="354" t="s">
        <v>418</v>
      </c>
      <c r="B14" s="355"/>
      <c r="C14" s="355"/>
      <c r="D14" s="355"/>
      <c r="E14" s="356"/>
      <c r="F14" s="355"/>
      <c r="G14" s="357"/>
      <c r="H14" s="345"/>
    </row>
    <row r="15" spans="1:25" s="325" customFormat="1" ht="9" customHeight="1">
      <c r="A15" s="358" t="s">
        <v>410</v>
      </c>
      <c r="B15" s="359">
        <v>69.567999999999998</v>
      </c>
      <c r="C15" s="342">
        <v>0.6</v>
      </c>
      <c r="D15" s="359">
        <v>70.429000000000002</v>
      </c>
      <c r="E15" s="342">
        <v>0.6</v>
      </c>
      <c r="F15" s="359">
        <v>68.2</v>
      </c>
      <c r="G15" s="344">
        <v>0.62852508570796628</v>
      </c>
      <c r="H15" s="345"/>
      <c r="I15" s="360"/>
      <c r="J15" s="361"/>
    </row>
    <row r="16" spans="1:25" s="325" customFormat="1" ht="9" customHeight="1">
      <c r="A16" s="362" t="s">
        <v>411</v>
      </c>
      <c r="B16" s="359">
        <v>231.17500000000001</v>
      </c>
      <c r="C16" s="342">
        <v>1.9</v>
      </c>
      <c r="D16" s="359">
        <v>215.245</v>
      </c>
      <c r="E16" s="342">
        <v>1.9</v>
      </c>
      <c r="F16" s="359">
        <v>204.5</v>
      </c>
      <c r="G16" s="344">
        <v>1.8846536660891362</v>
      </c>
      <c r="H16" s="345"/>
      <c r="I16" s="360"/>
      <c r="J16" s="361"/>
    </row>
    <row r="17" spans="1:25" s="325" customFormat="1" ht="9" customHeight="1">
      <c r="A17" s="358" t="s">
        <v>412</v>
      </c>
      <c r="B17" s="359">
        <v>947.09299999999996</v>
      </c>
      <c r="C17" s="342">
        <v>7.7</v>
      </c>
      <c r="D17" s="359">
        <v>804.08799999999997</v>
      </c>
      <c r="E17" s="342">
        <v>7.1</v>
      </c>
      <c r="F17" s="359">
        <v>725.4</v>
      </c>
      <c r="G17" s="344">
        <v>6.6852213661665507</v>
      </c>
      <c r="H17" s="345"/>
      <c r="I17" s="360"/>
      <c r="J17" s="361"/>
    </row>
    <row r="18" spans="1:25" s="325" customFormat="1" ht="9" customHeight="1">
      <c r="A18" s="358" t="s">
        <v>419</v>
      </c>
      <c r="B18" s="359">
        <v>1817.297</v>
      </c>
      <c r="C18" s="342">
        <v>14.7</v>
      </c>
      <c r="D18" s="359">
        <v>1497.19</v>
      </c>
      <c r="E18" s="342">
        <v>13.3</v>
      </c>
      <c r="F18" s="359">
        <v>1318.1</v>
      </c>
      <c r="G18" s="344">
        <v>12.147491429203376</v>
      </c>
      <c r="H18" s="345"/>
      <c r="I18" s="360"/>
      <c r="J18" s="361"/>
    </row>
    <row r="19" spans="1:25" s="325" customFormat="1" ht="9" customHeight="1">
      <c r="A19" s="358" t="s">
        <v>414</v>
      </c>
      <c r="B19" s="359">
        <v>3186.471</v>
      </c>
      <c r="C19" s="342">
        <v>25.8</v>
      </c>
      <c r="D19" s="359">
        <v>2787.2150000000001</v>
      </c>
      <c r="E19" s="342">
        <v>24.7</v>
      </c>
      <c r="F19" s="359">
        <v>2583.6999999999998</v>
      </c>
      <c r="G19" s="344">
        <v>23.811147565156489</v>
      </c>
      <c r="H19" s="345"/>
      <c r="I19" s="360"/>
      <c r="J19" s="361"/>
    </row>
    <row r="20" spans="1:25" s="325" customFormat="1" ht="9" customHeight="1">
      <c r="A20" s="358" t="s">
        <v>415</v>
      </c>
      <c r="B20" s="359">
        <v>3700.2150000000001</v>
      </c>
      <c r="C20" s="342">
        <v>30</v>
      </c>
      <c r="D20" s="359">
        <v>3561.2820000000002</v>
      </c>
      <c r="E20" s="342">
        <v>31.6</v>
      </c>
      <c r="F20" s="359">
        <v>3561.5</v>
      </c>
      <c r="G20" s="344">
        <v>32.822464703063368</v>
      </c>
      <c r="H20" s="345"/>
      <c r="I20" s="360"/>
      <c r="J20" s="361"/>
    </row>
    <row r="21" spans="1:25" s="325" customFormat="1" ht="9" customHeight="1">
      <c r="A21" s="358" t="s">
        <v>416</v>
      </c>
      <c r="B21" s="359">
        <v>2402.221</v>
      </c>
      <c r="C21" s="342">
        <v>19.399999999999999</v>
      </c>
      <c r="D21" s="359">
        <v>2339.085</v>
      </c>
      <c r="E21" s="342">
        <v>20.7</v>
      </c>
      <c r="F21" s="359">
        <v>2389.4</v>
      </c>
      <c r="G21" s="344">
        <v>22.020496184613119</v>
      </c>
      <c r="H21" s="345"/>
      <c r="I21" s="360"/>
      <c r="J21" s="361"/>
    </row>
    <row r="22" spans="1:25" s="353" customFormat="1" ht="9.75" customHeight="1">
      <c r="A22" s="363" t="s">
        <v>417</v>
      </c>
      <c r="B22" s="364">
        <v>12354.04</v>
      </c>
      <c r="C22" s="349">
        <v>100</v>
      </c>
      <c r="D22" s="364">
        <v>11274.534</v>
      </c>
      <c r="E22" s="349">
        <v>100</v>
      </c>
      <c r="F22" s="364">
        <v>10850.8</v>
      </c>
      <c r="G22" s="351">
        <v>100.00000000000001</v>
      </c>
      <c r="H22" s="345"/>
      <c r="I22" s="360"/>
      <c r="J22" s="365"/>
      <c r="Y22" s="325"/>
    </row>
    <row r="23" spans="1:25" s="369" customFormat="1" ht="11.25" customHeight="1">
      <c r="A23" s="366" t="s">
        <v>420</v>
      </c>
      <c r="B23" s="338"/>
      <c r="C23" s="367"/>
      <c r="D23" s="338"/>
      <c r="E23" s="367"/>
      <c r="F23" s="338"/>
      <c r="G23" s="339"/>
      <c r="H23" s="345"/>
      <c r="I23" s="368"/>
    </row>
    <row r="24" spans="1:25" s="353" customFormat="1" ht="9.75" customHeight="1">
      <c r="A24" s="370" t="s">
        <v>417</v>
      </c>
      <c r="B24" s="371">
        <v>102.12820131276557</v>
      </c>
      <c r="C24" s="372" t="s">
        <v>421</v>
      </c>
      <c r="D24" s="373">
        <v>104.3629109893365</v>
      </c>
      <c r="E24" s="374" t="s">
        <v>421</v>
      </c>
      <c r="F24" s="373">
        <v>107.72163208577385</v>
      </c>
      <c r="G24" s="375" t="s">
        <v>421</v>
      </c>
      <c r="H24" s="376"/>
    </row>
    <row r="25" spans="1:25" s="325" customFormat="1" ht="11.25" customHeight="1">
      <c r="A25" s="377" t="s">
        <v>422</v>
      </c>
      <c r="B25" s="378"/>
      <c r="C25" s="378"/>
    </row>
    <row r="26" spans="1:25" s="325" customFormat="1" ht="11.25" customHeight="1">
      <c r="A26" s="377" t="s">
        <v>423</v>
      </c>
      <c r="B26" s="378"/>
      <c r="C26" s="378"/>
    </row>
    <row r="27" spans="1:25" s="380" customFormat="1" ht="10.5" customHeight="1">
      <c r="A27" s="379" t="s">
        <v>424</v>
      </c>
      <c r="B27" s="378"/>
      <c r="C27" s="378"/>
    </row>
    <row r="28" spans="1:25">
      <c r="A28" s="130" t="s">
        <v>9</v>
      </c>
    </row>
    <row r="29" spans="1:25" hidden="1"/>
    <row r="31" spans="1:25" hidden="1"/>
    <row r="34" hidden="1"/>
    <row r="36" hidden="1"/>
    <row r="39" hidden="1"/>
    <row r="40" hidden="1"/>
    <row r="47" hidden="1"/>
    <row r="48" hidden="1"/>
    <row r="49" hidden="1"/>
    <row r="50" hidden="1"/>
    <row r="51" hidden="1"/>
    <row r="52" hidden="1"/>
  </sheetData>
  <hyperlinks>
    <hyperlink ref="A28" location="Inhaltsverzeichnis!A1" display="Zurück zum Inhaltsverzeichnis"/>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00854A"/>
  </sheetPr>
  <dimension ref="A1:X33"/>
  <sheetViews>
    <sheetView showGridLines="0" zoomScale="115" zoomScaleNormal="115" workbookViewId="0"/>
  </sheetViews>
  <sheetFormatPr baseColWidth="10" defaultColWidth="9.85546875" defaultRowHeight="9.9499999999999993" customHeight="1"/>
  <cols>
    <col min="1" max="1" width="28.42578125" style="235" customWidth="1"/>
    <col min="2" max="2" width="23.28515625" style="235" customWidth="1"/>
    <col min="3" max="3" width="14.42578125" style="235" customWidth="1"/>
    <col min="4" max="4" width="9.28515625" style="235" customWidth="1"/>
    <col min="5" max="10" width="8.140625" style="235" customWidth="1"/>
    <col min="11" max="14" width="8.140625" style="236" customWidth="1"/>
    <col min="15" max="15" width="8.140625" style="237" customWidth="1"/>
    <col min="16" max="17" width="8.140625" style="203" customWidth="1"/>
    <col min="18" max="18" width="9.85546875" style="203" customWidth="1"/>
    <col min="19" max="24" width="9.85546875" style="203"/>
    <col min="25" max="16384" width="9.85546875" style="235"/>
  </cols>
  <sheetData>
    <row r="1" spans="1:19" ht="33.75" customHeight="1">
      <c r="A1" s="196" t="s">
        <v>335</v>
      </c>
      <c r="B1" s="197"/>
      <c r="C1" s="198"/>
      <c r="D1" s="198"/>
      <c r="E1" s="198"/>
      <c r="F1" s="198"/>
      <c r="G1" s="198"/>
      <c r="H1" s="198"/>
      <c r="I1" s="198"/>
      <c r="J1" s="198"/>
      <c r="K1" s="199"/>
      <c r="L1" s="199"/>
      <c r="M1" s="199"/>
      <c r="N1" s="199"/>
      <c r="O1" s="200"/>
      <c r="P1" s="201"/>
      <c r="Q1" s="201"/>
      <c r="R1" s="202"/>
      <c r="S1" s="202"/>
    </row>
    <row r="2" spans="1:19" ht="16.5" customHeight="1">
      <c r="A2" s="204" t="s">
        <v>336</v>
      </c>
      <c r="B2" s="198"/>
      <c r="C2" s="198"/>
      <c r="D2" s="198"/>
      <c r="E2" s="198"/>
      <c r="F2" s="198"/>
      <c r="G2" s="198"/>
      <c r="H2" s="198"/>
      <c r="I2" s="198"/>
      <c r="J2" s="198"/>
      <c r="K2" s="199"/>
      <c r="L2" s="199"/>
      <c r="M2" s="199"/>
      <c r="N2" s="199"/>
      <c r="O2" s="200"/>
      <c r="P2" s="201"/>
      <c r="Q2" s="201"/>
      <c r="R2" s="202"/>
      <c r="S2" s="202"/>
    </row>
    <row r="3" spans="1:19" ht="26.25" customHeight="1">
      <c r="A3" s="205" t="s">
        <v>195</v>
      </c>
      <c r="B3" s="206" t="s">
        <v>337</v>
      </c>
      <c r="C3" s="205" t="s">
        <v>106</v>
      </c>
      <c r="D3" s="205" t="s">
        <v>194</v>
      </c>
      <c r="E3" s="207" t="s">
        <v>99</v>
      </c>
      <c r="F3" s="208" t="s">
        <v>115</v>
      </c>
      <c r="G3" s="207" t="s">
        <v>97</v>
      </c>
      <c r="H3" s="207" t="s">
        <v>96</v>
      </c>
      <c r="I3" s="207" t="s">
        <v>95</v>
      </c>
      <c r="J3" s="207" t="s">
        <v>94</v>
      </c>
      <c r="K3" s="207" t="s">
        <v>105</v>
      </c>
      <c r="L3" s="207" t="s">
        <v>104</v>
      </c>
      <c r="M3" s="207" t="s">
        <v>108</v>
      </c>
      <c r="N3" s="207" t="s">
        <v>102</v>
      </c>
      <c r="O3" s="207" t="s">
        <v>101</v>
      </c>
      <c r="P3" s="207" t="s">
        <v>100</v>
      </c>
      <c r="Q3" s="209" t="s">
        <v>338</v>
      </c>
      <c r="R3" s="202"/>
      <c r="S3" s="202"/>
    </row>
    <row r="4" spans="1:19" ht="13.5" customHeight="1">
      <c r="A4" s="210" t="s">
        <v>339</v>
      </c>
      <c r="B4" s="211"/>
      <c r="C4" s="212" t="s">
        <v>253</v>
      </c>
      <c r="D4" s="213">
        <v>2023</v>
      </c>
      <c r="E4" s="214">
        <v>35</v>
      </c>
      <c r="F4" s="214">
        <v>36</v>
      </c>
      <c r="G4" s="214">
        <v>41</v>
      </c>
      <c r="H4" s="214">
        <v>45</v>
      </c>
      <c r="I4" s="214">
        <v>44</v>
      </c>
      <c r="J4" s="214">
        <v>44</v>
      </c>
      <c r="K4" s="214">
        <v>43</v>
      </c>
      <c r="L4" s="214">
        <v>38</v>
      </c>
      <c r="M4" s="214">
        <v>32</v>
      </c>
      <c r="N4" s="214">
        <v>30</v>
      </c>
      <c r="O4" s="214">
        <v>29</v>
      </c>
      <c r="P4" s="214">
        <v>31</v>
      </c>
      <c r="Q4" s="215">
        <v>46</v>
      </c>
      <c r="R4" s="202"/>
      <c r="S4" s="202"/>
    </row>
    <row r="5" spans="1:19" ht="13.5" customHeight="1">
      <c r="A5" s="216" t="s">
        <v>340</v>
      </c>
      <c r="B5" s="211"/>
      <c r="C5" s="217" t="s">
        <v>253</v>
      </c>
      <c r="D5" s="213">
        <v>2024</v>
      </c>
      <c r="E5" s="214">
        <v>32</v>
      </c>
      <c r="F5" s="214">
        <v>33</v>
      </c>
      <c r="G5" s="214">
        <v>37</v>
      </c>
      <c r="H5" s="214">
        <v>41</v>
      </c>
      <c r="I5" s="214">
        <v>40</v>
      </c>
      <c r="J5" s="214">
        <v>40</v>
      </c>
      <c r="K5" s="214">
        <v>40</v>
      </c>
      <c r="L5" s="214">
        <v>37</v>
      </c>
      <c r="M5" s="214">
        <v>34</v>
      </c>
      <c r="N5" s="214">
        <v>31</v>
      </c>
      <c r="O5" s="214">
        <v>30</v>
      </c>
      <c r="P5" s="214">
        <v>29</v>
      </c>
      <c r="Q5" s="214">
        <v>44</v>
      </c>
      <c r="R5" s="202"/>
      <c r="S5" s="202"/>
    </row>
    <row r="6" spans="1:19" ht="13.5" customHeight="1">
      <c r="A6" s="218" t="s">
        <v>341</v>
      </c>
      <c r="B6" s="219" t="s">
        <v>342</v>
      </c>
      <c r="C6" s="212" t="s">
        <v>343</v>
      </c>
      <c r="D6" s="213">
        <v>2023</v>
      </c>
      <c r="E6" s="214">
        <v>4288.7460000000001</v>
      </c>
      <c r="F6" s="214">
        <v>4389.4409999999998</v>
      </c>
      <c r="G6" s="214">
        <v>5296.6930000000002</v>
      </c>
      <c r="H6" s="214">
        <v>4212.3469999999998</v>
      </c>
      <c r="I6" s="214">
        <v>3126.288</v>
      </c>
      <c r="J6" s="214">
        <v>4721.5569999999998</v>
      </c>
      <c r="K6" s="214">
        <v>4421.8500000000004</v>
      </c>
      <c r="L6" s="214">
        <v>3872.0909999999999</v>
      </c>
      <c r="M6" s="214">
        <v>4514.4430000000002</v>
      </c>
      <c r="N6" s="214">
        <v>3526.3809999999999</v>
      </c>
      <c r="O6" s="214">
        <v>1637.4559999999999</v>
      </c>
      <c r="P6" s="214">
        <v>3740.3270000000002</v>
      </c>
      <c r="Q6" s="220">
        <v>47747.62</v>
      </c>
      <c r="R6" s="202"/>
      <c r="S6" s="202"/>
    </row>
    <row r="7" spans="1:19" ht="13.5" customHeight="1">
      <c r="A7" s="221" t="s">
        <v>344</v>
      </c>
      <c r="B7" s="222" t="s">
        <v>342</v>
      </c>
      <c r="C7" s="217" t="s">
        <v>343</v>
      </c>
      <c r="D7" s="213">
        <v>2024</v>
      </c>
      <c r="E7" s="214">
        <v>5031.991</v>
      </c>
      <c r="F7" s="214">
        <v>4901.5619999999999</v>
      </c>
      <c r="G7" s="214">
        <v>5046.4589999999998</v>
      </c>
      <c r="H7" s="214">
        <v>5614.1049999999996</v>
      </c>
      <c r="I7" s="214">
        <v>7588.7389999999996</v>
      </c>
      <c r="J7" s="214">
        <v>5479.7089999999998</v>
      </c>
      <c r="K7" s="214">
        <v>3392.828</v>
      </c>
      <c r="L7" s="214">
        <v>3895.2710000000002</v>
      </c>
      <c r="M7" s="214">
        <v>6636.4059999999999</v>
      </c>
      <c r="N7" s="214">
        <v>4978.8329999999996</v>
      </c>
      <c r="O7" s="214">
        <v>1765.058</v>
      </c>
      <c r="P7" s="214">
        <v>3521.0070000000001</v>
      </c>
      <c r="Q7" s="214">
        <v>57851.968000000001</v>
      </c>
      <c r="R7" s="202"/>
      <c r="S7" s="202"/>
    </row>
    <row r="8" spans="1:19" ht="13.5" customHeight="1">
      <c r="A8" s="221" t="s">
        <v>344</v>
      </c>
      <c r="B8" s="219" t="s">
        <v>345</v>
      </c>
      <c r="C8" s="212" t="s">
        <v>343</v>
      </c>
      <c r="D8" s="213">
        <v>2023</v>
      </c>
      <c r="E8" s="214">
        <v>62797.828000000001</v>
      </c>
      <c r="F8" s="214">
        <v>60725.313000000002</v>
      </c>
      <c r="G8" s="214">
        <v>66304.108999999997</v>
      </c>
      <c r="H8" s="214">
        <v>59225.175000000003</v>
      </c>
      <c r="I8" s="214">
        <v>69744.379000000001</v>
      </c>
      <c r="J8" s="214">
        <v>65705.687999999995</v>
      </c>
      <c r="K8" s="214">
        <v>64129.862000000001</v>
      </c>
      <c r="L8" s="214">
        <v>62533.726000000002</v>
      </c>
      <c r="M8" s="214">
        <v>62541.201000000001</v>
      </c>
      <c r="N8" s="214">
        <v>62661.440999999999</v>
      </c>
      <c r="O8" s="214">
        <v>62495.15</v>
      </c>
      <c r="P8" s="214">
        <v>61575.781999999999</v>
      </c>
      <c r="Q8" s="214">
        <v>760439.65399999998</v>
      </c>
      <c r="R8" s="202"/>
      <c r="S8" s="202"/>
    </row>
    <row r="9" spans="1:19" ht="13.5" customHeight="1">
      <c r="A9" s="221" t="s">
        <v>344</v>
      </c>
      <c r="B9" s="222" t="s">
        <v>345</v>
      </c>
      <c r="C9" s="217" t="s">
        <v>343</v>
      </c>
      <c r="D9" s="213">
        <v>2024</v>
      </c>
      <c r="E9" s="214">
        <v>67004.061000000002</v>
      </c>
      <c r="F9" s="214">
        <v>64639.175000000003</v>
      </c>
      <c r="G9" s="214">
        <v>64084.455999999998</v>
      </c>
      <c r="H9" s="214">
        <v>66340.411999999997</v>
      </c>
      <c r="I9" s="214">
        <v>67482.941000000006</v>
      </c>
      <c r="J9" s="214">
        <v>61518.228000000003</v>
      </c>
      <c r="K9" s="214">
        <v>70272.673999999999</v>
      </c>
      <c r="L9" s="214">
        <v>64571.036</v>
      </c>
      <c r="M9" s="214">
        <v>63252.074999999997</v>
      </c>
      <c r="N9" s="214">
        <v>64683.050999999999</v>
      </c>
      <c r="O9" s="214">
        <v>57889.305</v>
      </c>
      <c r="P9" s="214">
        <v>66413.070999999996</v>
      </c>
      <c r="Q9" s="214">
        <v>778150.48499999999</v>
      </c>
      <c r="R9" s="202"/>
      <c r="S9" s="202"/>
    </row>
    <row r="10" spans="1:19" ht="13.5" customHeight="1">
      <c r="A10" s="221" t="s">
        <v>344</v>
      </c>
      <c r="B10" s="219" t="s">
        <v>346</v>
      </c>
      <c r="C10" s="212" t="s">
        <v>343</v>
      </c>
      <c r="D10" s="213">
        <v>2023</v>
      </c>
      <c r="E10" s="214" t="s">
        <v>114</v>
      </c>
      <c r="F10" s="214" t="s">
        <v>114</v>
      </c>
      <c r="G10" s="214" t="s">
        <v>114</v>
      </c>
      <c r="H10" s="214">
        <v>32.686999999999998</v>
      </c>
      <c r="I10" s="214">
        <v>56.027000000000001</v>
      </c>
      <c r="J10" s="214" t="s">
        <v>114</v>
      </c>
      <c r="K10" s="214" t="s">
        <v>114</v>
      </c>
      <c r="L10" s="214" t="s">
        <v>114</v>
      </c>
      <c r="M10" s="214" t="s">
        <v>114</v>
      </c>
      <c r="N10" s="214" t="s">
        <v>114</v>
      </c>
      <c r="O10" s="214" t="s">
        <v>114</v>
      </c>
      <c r="P10" s="214" t="s">
        <v>114</v>
      </c>
      <c r="Q10" s="214">
        <v>373.44</v>
      </c>
      <c r="R10" s="202"/>
      <c r="S10" s="202"/>
    </row>
    <row r="11" spans="1:19" ht="13.5" customHeight="1">
      <c r="A11" s="221" t="s">
        <v>344</v>
      </c>
      <c r="B11" s="222" t="s">
        <v>346</v>
      </c>
      <c r="C11" s="217" t="s">
        <v>343</v>
      </c>
      <c r="D11" s="213">
        <v>2024</v>
      </c>
      <c r="E11" s="214" t="s">
        <v>114</v>
      </c>
      <c r="F11" s="214" t="s">
        <v>114</v>
      </c>
      <c r="G11" s="214" t="s">
        <v>114</v>
      </c>
      <c r="H11" s="214" t="s">
        <v>114</v>
      </c>
      <c r="I11" s="214" t="s">
        <v>114</v>
      </c>
      <c r="J11" s="214" t="s">
        <v>114</v>
      </c>
      <c r="K11" s="214" t="s">
        <v>114</v>
      </c>
      <c r="L11" s="214" t="s">
        <v>114</v>
      </c>
      <c r="M11" s="214" t="s">
        <v>114</v>
      </c>
      <c r="N11" s="214" t="s">
        <v>114</v>
      </c>
      <c r="O11" s="214" t="s">
        <v>114</v>
      </c>
      <c r="P11" s="214" t="s">
        <v>114</v>
      </c>
      <c r="Q11" s="214" t="s">
        <v>114</v>
      </c>
      <c r="R11" s="202"/>
      <c r="S11" s="202"/>
    </row>
    <row r="12" spans="1:19" ht="13.5" customHeight="1">
      <c r="A12" s="221" t="s">
        <v>344</v>
      </c>
      <c r="B12" s="219" t="s">
        <v>347</v>
      </c>
      <c r="C12" s="212" t="s">
        <v>343</v>
      </c>
      <c r="D12" s="213">
        <v>2023</v>
      </c>
      <c r="E12" s="214" t="s">
        <v>109</v>
      </c>
      <c r="F12" s="214" t="s">
        <v>114</v>
      </c>
      <c r="G12" s="214">
        <v>185.93199999999999</v>
      </c>
      <c r="H12" s="214">
        <v>393.77199999999999</v>
      </c>
      <c r="I12" s="214">
        <v>370.26600000000002</v>
      </c>
      <c r="J12" s="214">
        <v>282.89600000000002</v>
      </c>
      <c r="K12" s="214">
        <v>163.614</v>
      </c>
      <c r="L12" s="214" t="s">
        <v>114</v>
      </c>
      <c r="M12" s="214" t="s">
        <v>109</v>
      </c>
      <c r="N12" s="214" t="s">
        <v>109</v>
      </c>
      <c r="O12" s="214" t="s">
        <v>109</v>
      </c>
      <c r="P12" s="214" t="s">
        <v>109</v>
      </c>
      <c r="Q12" s="214">
        <v>1435.252</v>
      </c>
      <c r="R12" s="202"/>
      <c r="S12" s="202"/>
    </row>
    <row r="13" spans="1:19" ht="13.5" customHeight="1">
      <c r="A13" s="221" t="s">
        <v>344</v>
      </c>
      <c r="B13" s="222" t="s">
        <v>347</v>
      </c>
      <c r="C13" s="217" t="s">
        <v>343</v>
      </c>
      <c r="D13" s="213">
        <v>2024</v>
      </c>
      <c r="E13" s="214" t="s">
        <v>109</v>
      </c>
      <c r="F13" s="214" t="s">
        <v>114</v>
      </c>
      <c r="G13" s="214">
        <v>167.74299999999999</v>
      </c>
      <c r="H13" s="214">
        <v>393.91800000000001</v>
      </c>
      <c r="I13" s="214">
        <v>386.75299999999999</v>
      </c>
      <c r="J13" s="214">
        <v>296.94299999999998</v>
      </c>
      <c r="K13" s="214">
        <v>188.59</v>
      </c>
      <c r="L13" s="214" t="s">
        <v>114</v>
      </c>
      <c r="M13" s="214" t="s">
        <v>109</v>
      </c>
      <c r="N13" s="214" t="s">
        <v>109</v>
      </c>
      <c r="O13" s="214" t="s">
        <v>109</v>
      </c>
      <c r="P13" s="214" t="s">
        <v>109</v>
      </c>
      <c r="Q13" s="214">
        <v>1474.0509999999999</v>
      </c>
      <c r="R13" s="202"/>
      <c r="S13" s="202"/>
    </row>
    <row r="14" spans="1:19" ht="13.5" customHeight="1">
      <c r="A14" s="221" t="s">
        <v>344</v>
      </c>
      <c r="B14" s="219" t="s">
        <v>348</v>
      </c>
      <c r="C14" s="212" t="s">
        <v>343</v>
      </c>
      <c r="D14" s="213">
        <v>2023</v>
      </c>
      <c r="E14" s="214">
        <v>4982.8819999999996</v>
      </c>
      <c r="F14" s="214">
        <v>4232</v>
      </c>
      <c r="G14" s="214">
        <v>4814.3829999999998</v>
      </c>
      <c r="H14" s="214">
        <v>4270.1130000000003</v>
      </c>
      <c r="I14" s="214">
        <v>5242.62</v>
      </c>
      <c r="J14" s="214">
        <v>5066.0159999999996</v>
      </c>
      <c r="K14" s="214">
        <v>4452.5649999999996</v>
      </c>
      <c r="L14" s="214">
        <v>4811.1880000000001</v>
      </c>
      <c r="M14" s="214">
        <v>4831.8050000000003</v>
      </c>
      <c r="N14" s="214">
        <v>4721.5290000000005</v>
      </c>
      <c r="O14" s="214">
        <v>4278.9070000000002</v>
      </c>
      <c r="P14" s="214">
        <v>4662.9120000000003</v>
      </c>
      <c r="Q14" s="214">
        <v>56366.92</v>
      </c>
      <c r="R14" s="202"/>
      <c r="S14" s="202"/>
    </row>
    <row r="15" spans="1:19" ht="13.5" customHeight="1">
      <c r="A15" s="221" t="s">
        <v>344</v>
      </c>
      <c r="B15" s="222" t="s">
        <v>348</v>
      </c>
      <c r="C15" s="217" t="s">
        <v>343</v>
      </c>
      <c r="D15" s="213">
        <v>2024</v>
      </c>
      <c r="E15" s="223">
        <v>4986.3249999999998</v>
      </c>
      <c r="F15" s="223">
        <v>4836.2460000000001</v>
      </c>
      <c r="G15" s="223">
        <v>4242.0469999999996</v>
      </c>
      <c r="H15" s="223">
        <v>4744.5770000000002</v>
      </c>
      <c r="I15" s="223">
        <v>4778.1880000000001</v>
      </c>
      <c r="J15" s="223">
        <v>4779.4430000000002</v>
      </c>
      <c r="K15" s="224">
        <v>4584.2079999999996</v>
      </c>
      <c r="L15" s="224">
        <v>4299.0950000000003</v>
      </c>
      <c r="M15" s="224">
        <v>4534.875</v>
      </c>
      <c r="N15" s="224">
        <v>4926.2439999999997</v>
      </c>
      <c r="O15" s="224">
        <v>4070.7240000000002</v>
      </c>
      <c r="P15" s="223">
        <v>5047.2690000000002</v>
      </c>
      <c r="Q15" s="223">
        <v>55829.241000000002</v>
      </c>
      <c r="R15" s="202"/>
      <c r="S15" s="202"/>
    </row>
    <row r="16" spans="1:19" ht="13.5" customHeight="1">
      <c r="A16" s="218" t="s">
        <v>349</v>
      </c>
      <c r="B16" s="219" t="s">
        <v>342</v>
      </c>
      <c r="C16" s="212" t="s">
        <v>343</v>
      </c>
      <c r="D16" s="213">
        <v>2023</v>
      </c>
      <c r="E16" s="214">
        <v>1572.7339999999999</v>
      </c>
      <c r="F16" s="214">
        <v>1545.2639999999999</v>
      </c>
      <c r="G16" s="214">
        <v>2063.973</v>
      </c>
      <c r="H16" s="214">
        <v>1571.0309999999999</v>
      </c>
      <c r="I16" s="214">
        <v>1263.298</v>
      </c>
      <c r="J16" s="214">
        <v>1897.617</v>
      </c>
      <c r="K16" s="214">
        <v>1568.7239999999999</v>
      </c>
      <c r="L16" s="214">
        <v>1096.3800000000001</v>
      </c>
      <c r="M16" s="214">
        <v>1878.681</v>
      </c>
      <c r="N16" s="214">
        <v>1567.396</v>
      </c>
      <c r="O16" s="214">
        <v>518.25300000000004</v>
      </c>
      <c r="P16" s="214">
        <v>1766.386</v>
      </c>
      <c r="Q16" s="214">
        <v>18309.737000000001</v>
      </c>
      <c r="R16" s="202"/>
      <c r="S16" s="202"/>
    </row>
    <row r="17" spans="1:19" ht="13.5" customHeight="1">
      <c r="A17" s="221" t="s">
        <v>349</v>
      </c>
      <c r="B17" s="222" t="s">
        <v>342</v>
      </c>
      <c r="C17" s="217" t="s">
        <v>343</v>
      </c>
      <c r="D17" s="213">
        <v>2024</v>
      </c>
      <c r="E17" s="223">
        <v>1751.74</v>
      </c>
      <c r="F17" s="223">
        <v>1841.134</v>
      </c>
      <c r="G17" s="223">
        <v>1922.106</v>
      </c>
      <c r="H17" s="223">
        <v>1863.723</v>
      </c>
      <c r="I17" s="223">
        <v>2707.7620000000002</v>
      </c>
      <c r="J17" s="223">
        <v>2163.297</v>
      </c>
      <c r="K17" s="224">
        <v>1278.3309999999999</v>
      </c>
      <c r="L17" s="224">
        <v>1365.289</v>
      </c>
      <c r="M17" s="224">
        <v>2177.8180000000002</v>
      </c>
      <c r="N17" s="224">
        <v>1925.318</v>
      </c>
      <c r="O17" s="224">
        <v>1080.327</v>
      </c>
      <c r="P17" s="223">
        <v>828.14599999999996</v>
      </c>
      <c r="Q17" s="223">
        <v>20904.991000000002</v>
      </c>
      <c r="R17" s="202"/>
      <c r="S17" s="202"/>
    </row>
    <row r="18" spans="1:19" ht="13.5" customHeight="1">
      <c r="A18" s="221" t="s">
        <v>349</v>
      </c>
      <c r="B18" s="219" t="s">
        <v>350</v>
      </c>
      <c r="C18" s="212" t="s">
        <v>343</v>
      </c>
      <c r="D18" s="213">
        <v>2023</v>
      </c>
      <c r="E18" s="214">
        <v>51610.159</v>
      </c>
      <c r="F18" s="214">
        <v>47825.866000000002</v>
      </c>
      <c r="G18" s="214">
        <v>53591.8</v>
      </c>
      <c r="H18" s="214">
        <v>46919.857000000004</v>
      </c>
      <c r="I18" s="214">
        <v>56920.027999999998</v>
      </c>
      <c r="J18" s="214">
        <v>51604.260999999999</v>
      </c>
      <c r="K18" s="214">
        <v>53914.436999999998</v>
      </c>
      <c r="L18" s="214">
        <v>53723.531999999999</v>
      </c>
      <c r="M18" s="214">
        <v>50175.552000000003</v>
      </c>
      <c r="N18" s="214">
        <v>55512.4</v>
      </c>
      <c r="O18" s="214">
        <v>52405.154000000002</v>
      </c>
      <c r="P18" s="214">
        <v>50230.51</v>
      </c>
      <c r="Q18" s="214">
        <v>624433.55599999998</v>
      </c>
      <c r="R18" s="202"/>
      <c r="S18" s="202"/>
    </row>
    <row r="19" spans="1:19" ht="13.5" customHeight="1">
      <c r="A19" s="221" t="s">
        <v>349</v>
      </c>
      <c r="B19" s="222" t="s">
        <v>351</v>
      </c>
      <c r="C19" s="217" t="s">
        <v>343</v>
      </c>
      <c r="D19" s="213">
        <v>2024</v>
      </c>
      <c r="E19" s="223">
        <v>58730.258000000002</v>
      </c>
      <c r="F19" s="223">
        <v>52155.692000000003</v>
      </c>
      <c r="G19" s="223">
        <v>57501.567999999999</v>
      </c>
      <c r="H19" s="223">
        <v>56502.658000000003</v>
      </c>
      <c r="I19" s="223">
        <v>56610.752</v>
      </c>
      <c r="J19" s="223">
        <v>53136.707999999999</v>
      </c>
      <c r="K19" s="224">
        <v>59765.699000000001</v>
      </c>
      <c r="L19" s="224">
        <v>58567.809000000001</v>
      </c>
      <c r="M19" s="224">
        <v>55329.351000000002</v>
      </c>
      <c r="N19" s="224">
        <v>59117.675000000003</v>
      </c>
      <c r="O19" s="224">
        <v>47868.595000000001</v>
      </c>
      <c r="P19" s="223">
        <v>57195.184000000001</v>
      </c>
      <c r="Q19" s="223">
        <v>672481.94900000002</v>
      </c>
      <c r="R19" s="202"/>
      <c r="S19" s="202"/>
    </row>
    <row r="20" spans="1:19" ht="13.5" customHeight="1">
      <c r="A20" s="221" t="s">
        <v>349</v>
      </c>
      <c r="B20" s="219" t="s">
        <v>346</v>
      </c>
      <c r="C20" s="212" t="s">
        <v>343</v>
      </c>
      <c r="D20" s="213">
        <v>2023</v>
      </c>
      <c r="E20" s="214" t="s">
        <v>114</v>
      </c>
      <c r="F20" s="214" t="s">
        <v>114</v>
      </c>
      <c r="G20" s="214" t="s">
        <v>114</v>
      </c>
      <c r="H20" s="214" t="s">
        <v>114</v>
      </c>
      <c r="I20" s="214">
        <v>34.695</v>
      </c>
      <c r="J20" s="214">
        <v>27.84</v>
      </c>
      <c r="K20" s="214" t="s">
        <v>114</v>
      </c>
      <c r="L20" s="214" t="s">
        <v>114</v>
      </c>
      <c r="M20" s="214" t="s">
        <v>114</v>
      </c>
      <c r="N20" s="214" t="s">
        <v>114</v>
      </c>
      <c r="O20" s="214" t="s">
        <v>114</v>
      </c>
      <c r="P20" s="214" t="s">
        <v>114</v>
      </c>
      <c r="Q20" s="214">
        <v>237.42599999999999</v>
      </c>
      <c r="R20" s="202"/>
      <c r="S20" s="202"/>
    </row>
    <row r="21" spans="1:19" ht="13.5" customHeight="1">
      <c r="A21" s="221" t="s">
        <v>349</v>
      </c>
      <c r="B21" s="222" t="s">
        <v>346</v>
      </c>
      <c r="C21" s="217" t="s">
        <v>343</v>
      </c>
      <c r="D21" s="213">
        <v>2024</v>
      </c>
      <c r="E21" s="214" t="s">
        <v>114</v>
      </c>
      <c r="F21" s="214" t="s">
        <v>114</v>
      </c>
      <c r="G21" s="214" t="s">
        <v>114</v>
      </c>
      <c r="H21" s="223" t="s">
        <v>114</v>
      </c>
      <c r="I21" s="223" t="s">
        <v>114</v>
      </c>
      <c r="J21" s="223" t="s">
        <v>114</v>
      </c>
      <c r="K21" s="223" t="s">
        <v>114</v>
      </c>
      <c r="L21" s="214" t="s">
        <v>114</v>
      </c>
      <c r="M21" s="224" t="s">
        <v>114</v>
      </c>
      <c r="N21" s="224" t="s">
        <v>114</v>
      </c>
      <c r="O21" s="224" t="s">
        <v>114</v>
      </c>
      <c r="P21" s="224" t="s">
        <v>114</v>
      </c>
      <c r="Q21" s="224" t="s">
        <v>114</v>
      </c>
      <c r="R21" s="202"/>
      <c r="S21" s="202"/>
    </row>
    <row r="22" spans="1:19" ht="13.5" customHeight="1">
      <c r="A22" s="221" t="s">
        <v>349</v>
      </c>
      <c r="B22" s="219" t="s">
        <v>347</v>
      </c>
      <c r="C22" s="212" t="s">
        <v>343</v>
      </c>
      <c r="D22" s="213">
        <v>2023</v>
      </c>
      <c r="E22" s="214" t="s">
        <v>109</v>
      </c>
      <c r="F22" s="214" t="s">
        <v>109</v>
      </c>
      <c r="G22" s="214" t="s">
        <v>114</v>
      </c>
      <c r="H22" s="214">
        <v>136.47900000000001</v>
      </c>
      <c r="I22" s="214">
        <v>323.21499999999997</v>
      </c>
      <c r="J22" s="214">
        <v>242.47900000000001</v>
      </c>
      <c r="K22" s="214">
        <v>166.29</v>
      </c>
      <c r="L22" s="214" t="s">
        <v>114</v>
      </c>
      <c r="M22" s="214" t="s">
        <v>109</v>
      </c>
      <c r="N22" s="214" t="s">
        <v>109</v>
      </c>
      <c r="O22" s="214" t="s">
        <v>109</v>
      </c>
      <c r="P22" s="214" t="s">
        <v>109</v>
      </c>
      <c r="Q22" s="214">
        <v>951.28099999999995</v>
      </c>
      <c r="R22" s="202"/>
      <c r="S22" s="202"/>
    </row>
    <row r="23" spans="1:19" ht="13.5" customHeight="1">
      <c r="A23" s="221" t="s">
        <v>349</v>
      </c>
      <c r="B23" s="222" t="s">
        <v>347</v>
      </c>
      <c r="C23" s="217" t="s">
        <v>343</v>
      </c>
      <c r="D23" s="213">
        <v>2024</v>
      </c>
      <c r="E23" s="214" t="s">
        <v>109</v>
      </c>
      <c r="F23" s="214" t="s">
        <v>109</v>
      </c>
      <c r="G23" s="214" t="s">
        <v>114</v>
      </c>
      <c r="H23" s="223">
        <v>142.535</v>
      </c>
      <c r="I23" s="223">
        <v>293.851</v>
      </c>
      <c r="J23" s="223">
        <v>242.614</v>
      </c>
      <c r="K23" s="224">
        <v>191.54300000000001</v>
      </c>
      <c r="L23" s="224">
        <v>75.424999999999997</v>
      </c>
      <c r="M23" s="224" t="s">
        <v>114</v>
      </c>
      <c r="N23" s="224" t="s">
        <v>109</v>
      </c>
      <c r="O23" s="224" t="s">
        <v>109</v>
      </c>
      <c r="P23" s="224" t="s">
        <v>109</v>
      </c>
      <c r="Q23" s="223">
        <v>963.63800000000003</v>
      </c>
      <c r="R23" s="202"/>
      <c r="S23" s="202"/>
    </row>
    <row r="24" spans="1:19" ht="13.5" customHeight="1">
      <c r="A24" s="221" t="s">
        <v>349</v>
      </c>
      <c r="B24" s="219" t="s">
        <v>348</v>
      </c>
      <c r="C24" s="212" t="s">
        <v>343</v>
      </c>
      <c r="D24" s="213">
        <v>2023</v>
      </c>
      <c r="E24" s="214">
        <v>4239.3590000000004</v>
      </c>
      <c r="F24" s="214">
        <v>3871.123</v>
      </c>
      <c r="G24" s="214">
        <v>3880.7</v>
      </c>
      <c r="H24" s="214">
        <v>3780.0709999999999</v>
      </c>
      <c r="I24" s="214">
        <v>4116.4930000000004</v>
      </c>
      <c r="J24" s="214">
        <v>4252.3770000000004</v>
      </c>
      <c r="K24" s="214">
        <v>4124.8239999999996</v>
      </c>
      <c r="L24" s="214">
        <v>4106.8059999999996</v>
      </c>
      <c r="M24" s="214">
        <v>3662.6370000000002</v>
      </c>
      <c r="N24" s="214">
        <v>4203.5910000000003</v>
      </c>
      <c r="O24" s="214">
        <v>4262.491</v>
      </c>
      <c r="P24" s="214">
        <v>3498.8319999999999</v>
      </c>
      <c r="Q24" s="214">
        <v>47999.303999999996</v>
      </c>
      <c r="R24" s="202"/>
      <c r="S24" s="202"/>
    </row>
    <row r="25" spans="1:19" ht="13.5" customHeight="1">
      <c r="A25" s="221" t="s">
        <v>349</v>
      </c>
      <c r="B25" s="222" t="s">
        <v>348</v>
      </c>
      <c r="C25" s="217" t="s">
        <v>343</v>
      </c>
      <c r="D25" s="213">
        <v>2024</v>
      </c>
      <c r="E25" s="214">
        <v>4289.6710000000003</v>
      </c>
      <c r="F25" s="214">
        <v>4076.134</v>
      </c>
      <c r="G25" s="214">
        <v>3791.3339999999998</v>
      </c>
      <c r="H25" s="214">
        <v>3901.7660000000001</v>
      </c>
      <c r="I25" s="214">
        <v>3937.8240000000001</v>
      </c>
      <c r="J25" s="214">
        <v>3610.33</v>
      </c>
      <c r="K25" s="214">
        <v>4640.8450000000003</v>
      </c>
      <c r="L25" s="225">
        <v>3927.7719999999999</v>
      </c>
      <c r="M25" s="214">
        <v>3544.0720000000001</v>
      </c>
      <c r="N25" s="214">
        <v>4195.2259999999997</v>
      </c>
      <c r="O25" s="214">
        <v>3780.9830000000002</v>
      </c>
      <c r="P25" s="214">
        <v>3683.4090000000001</v>
      </c>
      <c r="Q25" s="214">
        <v>47379.366000000002</v>
      </c>
      <c r="R25" s="202"/>
      <c r="S25" s="202"/>
    </row>
    <row r="26" spans="1:19" s="229" customFormat="1" ht="9.9499999999999993" customHeight="1">
      <c r="A26" s="226" t="s">
        <v>352</v>
      </c>
      <c r="B26" s="227"/>
      <c r="C26" s="227"/>
      <c r="D26" s="227"/>
      <c r="E26" s="227"/>
      <c r="F26" s="227"/>
      <c r="G26" s="227"/>
      <c r="H26" s="227"/>
      <c r="I26" s="227"/>
      <c r="J26" s="227"/>
      <c r="K26" s="228"/>
      <c r="L26" s="228"/>
      <c r="M26" s="228"/>
      <c r="N26" s="228"/>
      <c r="O26" s="228"/>
      <c r="P26" s="227"/>
      <c r="Q26" s="227"/>
      <c r="R26" s="227"/>
      <c r="S26" s="227"/>
    </row>
    <row r="27" spans="1:19" s="229" customFormat="1" ht="9.9499999999999993" customHeight="1">
      <c r="A27" s="226" t="s">
        <v>353</v>
      </c>
      <c r="B27" s="227"/>
      <c r="C27" s="227"/>
      <c r="D27" s="227"/>
      <c r="E27" s="227"/>
      <c r="F27" s="227"/>
      <c r="G27" s="227"/>
      <c r="H27" s="227"/>
      <c r="I27" s="227"/>
      <c r="J27" s="227"/>
      <c r="K27" s="228"/>
      <c r="L27" s="228"/>
      <c r="M27" s="228"/>
      <c r="N27" s="228"/>
      <c r="O27" s="228"/>
      <c r="P27" s="227"/>
      <c r="Q27" s="227"/>
      <c r="R27" s="227"/>
      <c r="S27" s="227"/>
    </row>
    <row r="28" spans="1:19" s="229" customFormat="1" ht="9.9499999999999993" customHeight="1">
      <c r="A28" s="226" t="s">
        <v>354</v>
      </c>
      <c r="B28" s="227"/>
      <c r="C28" s="227"/>
      <c r="D28" s="227"/>
      <c r="E28" s="227"/>
      <c r="F28" s="227"/>
      <c r="G28" s="227"/>
      <c r="H28" s="227"/>
      <c r="I28" s="227"/>
      <c r="J28" s="227"/>
      <c r="K28" s="228"/>
      <c r="L28" s="228"/>
      <c r="M28" s="228"/>
      <c r="N28" s="228"/>
      <c r="O28" s="228"/>
      <c r="P28" s="227"/>
      <c r="Q28" s="227"/>
      <c r="R28" s="227"/>
      <c r="S28" s="227"/>
    </row>
    <row r="29" spans="1:19" s="229" customFormat="1" ht="9.9499999999999993" customHeight="1">
      <c r="A29" s="230" t="s">
        <v>355</v>
      </c>
      <c r="B29" s="227"/>
      <c r="C29" s="227"/>
      <c r="D29" s="227"/>
      <c r="E29" s="227"/>
      <c r="F29" s="227"/>
      <c r="G29" s="227"/>
      <c r="H29" s="227"/>
      <c r="I29" s="227"/>
      <c r="J29" s="227"/>
      <c r="K29" s="228"/>
      <c r="L29" s="228"/>
      <c r="M29" s="228"/>
      <c r="N29" s="228"/>
      <c r="O29" s="228"/>
      <c r="P29" s="227"/>
      <c r="Q29" s="227"/>
      <c r="R29" s="227"/>
      <c r="S29" s="227"/>
    </row>
    <row r="30" spans="1:19" s="229" customFormat="1" ht="9.9499999999999993" customHeight="1">
      <c r="A30" s="231" t="s">
        <v>356</v>
      </c>
      <c r="B30" s="227"/>
      <c r="C30" s="227"/>
      <c r="D30" s="227"/>
      <c r="E30" s="227"/>
      <c r="F30" s="227"/>
      <c r="G30" s="227"/>
      <c r="H30" s="227"/>
      <c r="I30" s="227"/>
      <c r="J30" s="227"/>
      <c r="K30" s="228"/>
      <c r="L30" s="228"/>
      <c r="M30" s="228"/>
      <c r="N30" s="228"/>
      <c r="O30" s="228"/>
      <c r="P30" s="227"/>
      <c r="Q30" s="227"/>
      <c r="R30" s="227"/>
      <c r="S30" s="227"/>
    </row>
    <row r="31" spans="1:19" ht="9.9499999999999993" customHeight="1">
      <c r="A31" s="130" t="s">
        <v>9</v>
      </c>
      <c r="B31" s="232"/>
      <c r="C31" s="232"/>
      <c r="D31" s="232"/>
      <c r="E31" s="232"/>
      <c r="F31" s="232"/>
      <c r="G31" s="232"/>
      <c r="H31" s="232"/>
      <c r="I31" s="232"/>
      <c r="J31" s="232"/>
      <c r="K31" s="233"/>
      <c r="L31" s="233"/>
      <c r="M31" s="233"/>
      <c r="N31" s="233"/>
      <c r="O31" s="234"/>
      <c r="P31" s="202"/>
      <c r="Q31" s="202"/>
      <c r="R31" s="202"/>
      <c r="S31" s="202"/>
    </row>
    <row r="32" spans="1:19" ht="9.9499999999999993" customHeight="1">
      <c r="A32" s="232"/>
      <c r="B32" s="232"/>
      <c r="C32" s="232"/>
      <c r="D32" s="232"/>
      <c r="E32" s="232"/>
      <c r="F32" s="232"/>
      <c r="G32" s="232"/>
      <c r="H32" s="232"/>
      <c r="I32" s="232"/>
      <c r="J32" s="232"/>
      <c r="K32" s="233"/>
      <c r="L32" s="233"/>
      <c r="M32" s="233"/>
      <c r="N32" s="233"/>
      <c r="O32" s="234"/>
      <c r="P32" s="202"/>
      <c r="Q32" s="202"/>
      <c r="R32" s="202"/>
      <c r="S32" s="202"/>
    </row>
    <row r="33" spans="1:19" ht="9.9499999999999993" customHeight="1">
      <c r="A33" s="232"/>
      <c r="B33" s="232"/>
      <c r="C33" s="232"/>
      <c r="D33" s="232"/>
      <c r="E33" s="232"/>
      <c r="F33" s="232"/>
      <c r="G33" s="232"/>
      <c r="H33" s="232"/>
      <c r="I33" s="232"/>
      <c r="J33" s="232"/>
      <c r="K33" s="233"/>
      <c r="L33" s="233"/>
      <c r="M33" s="233"/>
      <c r="N33" s="233"/>
      <c r="O33" s="234"/>
      <c r="P33" s="202"/>
      <c r="Q33" s="202"/>
      <c r="R33" s="202"/>
      <c r="S33" s="202"/>
    </row>
  </sheetData>
  <hyperlinks>
    <hyperlink ref="A31"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G29"/>
  <sheetViews>
    <sheetView showGridLines="0" zoomScale="115" zoomScaleNormal="115" workbookViewId="0"/>
  </sheetViews>
  <sheetFormatPr baseColWidth="10" defaultColWidth="11.42578125" defaultRowHeight="16.5"/>
  <cols>
    <col min="1" max="7" width="21.85546875" style="383" customWidth="1"/>
    <col min="8" max="16384" width="11.42578125" style="383"/>
  </cols>
  <sheetData>
    <row r="1" spans="1:7" ht="17.25" customHeight="1">
      <c r="A1" s="381" t="s">
        <v>426</v>
      </c>
      <c r="B1" s="382"/>
      <c r="C1" s="382"/>
      <c r="D1" s="382"/>
      <c r="E1" s="382"/>
      <c r="F1" s="382"/>
      <c r="G1" s="382"/>
    </row>
    <row r="2" spans="1:7" ht="17.25" customHeight="1">
      <c r="A2" s="384" t="s">
        <v>427</v>
      </c>
      <c r="B2" s="382"/>
      <c r="C2" s="382"/>
      <c r="D2" s="382"/>
      <c r="E2" s="382"/>
      <c r="F2" s="382"/>
      <c r="G2" s="382"/>
    </row>
    <row r="3" spans="1:7" ht="17.25" customHeight="1">
      <c r="A3" s="384" t="s">
        <v>444</v>
      </c>
      <c r="B3" s="382"/>
      <c r="C3" s="382"/>
      <c r="D3" s="382"/>
      <c r="E3" s="382"/>
      <c r="F3" s="382"/>
      <c r="G3" s="382"/>
    </row>
    <row r="4" spans="1:7" s="390" customFormat="1" ht="17.25">
      <c r="A4" s="385"/>
      <c r="B4" s="386" t="s">
        <v>428</v>
      </c>
      <c r="C4" s="387"/>
      <c r="D4" s="388" t="s">
        <v>429</v>
      </c>
      <c r="E4" s="387"/>
      <c r="F4" s="388" t="s">
        <v>430</v>
      </c>
      <c r="G4" s="389"/>
    </row>
    <row r="5" spans="1:7" s="390" customFormat="1" ht="49.5">
      <c r="A5" s="391" t="s">
        <v>431</v>
      </c>
      <c r="B5" s="392" t="s">
        <v>242</v>
      </c>
      <c r="C5" s="393" t="s">
        <v>432</v>
      </c>
      <c r="D5" s="392" t="s">
        <v>242</v>
      </c>
      <c r="E5" s="393" t="s">
        <v>432</v>
      </c>
      <c r="F5" s="392" t="s">
        <v>242</v>
      </c>
      <c r="G5" s="393" t="s">
        <v>432</v>
      </c>
    </row>
    <row r="6" spans="1:7" s="390" customFormat="1">
      <c r="A6" s="394" t="s">
        <v>409</v>
      </c>
      <c r="B6" s="395"/>
      <c r="C6" s="395"/>
      <c r="D6" s="395"/>
      <c r="E6" s="395"/>
      <c r="F6" s="395"/>
      <c r="G6" s="396"/>
    </row>
    <row r="7" spans="1:7" s="390" customFormat="1">
      <c r="A7" s="397" t="s">
        <v>433</v>
      </c>
      <c r="B7" s="398">
        <v>37690</v>
      </c>
      <c r="C7" s="399">
        <v>69.487463126843664</v>
      </c>
      <c r="D7" s="400">
        <v>6050</v>
      </c>
      <c r="E7" s="399">
        <v>83.563535911602202</v>
      </c>
      <c r="F7" s="401">
        <v>43820</v>
      </c>
      <c r="G7" s="402">
        <v>71.159467359532314</v>
      </c>
    </row>
    <row r="8" spans="1:7" s="390" customFormat="1">
      <c r="A8" s="397" t="s">
        <v>434</v>
      </c>
      <c r="B8" s="398">
        <v>6400</v>
      </c>
      <c r="C8" s="399">
        <v>11.799410029498524</v>
      </c>
      <c r="D8" s="400">
        <v>530</v>
      </c>
      <c r="E8" s="399">
        <v>7.3204419889502752</v>
      </c>
      <c r="F8" s="401">
        <v>6930</v>
      </c>
      <c r="G8" s="402">
        <v>11.253653783696006</v>
      </c>
    </row>
    <row r="9" spans="1:7" ht="12.75" customHeight="1">
      <c r="A9" s="397" t="s">
        <v>435</v>
      </c>
      <c r="B9" s="398">
        <v>1500</v>
      </c>
      <c r="C9" s="399">
        <v>2.7654867256637168</v>
      </c>
      <c r="D9" s="400">
        <v>140</v>
      </c>
      <c r="E9" s="399">
        <v>1.9337016574585635</v>
      </c>
      <c r="F9" s="401">
        <v>6270</v>
      </c>
      <c r="G9" s="402">
        <v>10.181877232867814</v>
      </c>
    </row>
    <row r="10" spans="1:7" s="403" customFormat="1">
      <c r="A10" s="397" t="s">
        <v>436</v>
      </c>
      <c r="B10" s="398">
        <v>5890</v>
      </c>
      <c r="C10" s="399">
        <v>10.859144542772862</v>
      </c>
      <c r="D10" s="400">
        <v>360</v>
      </c>
      <c r="E10" s="399">
        <v>4.972375690607735</v>
      </c>
      <c r="F10" s="401">
        <v>2920</v>
      </c>
      <c r="G10" s="402">
        <v>4.7417992854822995</v>
      </c>
    </row>
    <row r="11" spans="1:7" s="403" customFormat="1">
      <c r="A11" s="397" t="s">
        <v>437</v>
      </c>
      <c r="B11" s="398">
        <v>2760</v>
      </c>
      <c r="C11" s="399">
        <v>5.0884955752212395</v>
      </c>
      <c r="D11" s="400">
        <v>160</v>
      </c>
      <c r="E11" s="399">
        <v>2.2099447513812152</v>
      </c>
      <c r="F11" s="401">
        <v>1640</v>
      </c>
      <c r="G11" s="402">
        <v>2.6632023384215655</v>
      </c>
    </row>
    <row r="12" spans="1:7" s="403" customFormat="1">
      <c r="A12" s="404" t="s">
        <v>417</v>
      </c>
      <c r="B12" s="405">
        <v>54240</v>
      </c>
      <c r="C12" s="406">
        <v>100.00000000000001</v>
      </c>
      <c r="D12" s="407">
        <v>7240</v>
      </c>
      <c r="E12" s="406">
        <v>100</v>
      </c>
      <c r="F12" s="408">
        <v>61580</v>
      </c>
      <c r="G12" s="409">
        <v>100.00000000000001</v>
      </c>
    </row>
    <row r="13" spans="1:7" s="403" customFormat="1">
      <c r="A13" s="394" t="s">
        <v>438</v>
      </c>
      <c r="B13" s="395"/>
      <c r="C13" s="395"/>
      <c r="D13" s="395"/>
      <c r="E13" s="395"/>
      <c r="F13" s="395"/>
      <c r="G13" s="396"/>
    </row>
    <row r="14" spans="1:7" s="403" customFormat="1">
      <c r="A14" s="397" t="s">
        <v>433</v>
      </c>
      <c r="B14" s="398">
        <v>105900</v>
      </c>
      <c r="C14" s="399">
        <v>12.646286123716264</v>
      </c>
      <c r="D14" s="400">
        <v>16300</v>
      </c>
      <c r="E14" s="399">
        <v>19.064327485380119</v>
      </c>
      <c r="F14" s="401">
        <v>122500</v>
      </c>
      <c r="G14" s="402">
        <v>13.260445983979215</v>
      </c>
    </row>
    <row r="15" spans="1:7" s="403" customFormat="1">
      <c r="A15" s="397" t="s">
        <v>434</v>
      </c>
      <c r="B15" s="398">
        <v>88000</v>
      </c>
      <c r="C15" s="399">
        <v>10.508717458801051</v>
      </c>
      <c r="D15" s="400">
        <v>7000</v>
      </c>
      <c r="E15" s="399">
        <v>8.1871345029239766</v>
      </c>
      <c r="F15" s="401">
        <v>95200</v>
      </c>
      <c r="G15" s="402">
        <v>10.305260878978133</v>
      </c>
    </row>
    <row r="16" spans="1:7" s="403" customFormat="1">
      <c r="A16" s="397" t="s">
        <v>435</v>
      </c>
      <c r="B16" s="398">
        <v>265000</v>
      </c>
      <c r="C16" s="399">
        <v>31.645569620253166</v>
      </c>
      <c r="D16" s="400">
        <v>40500</v>
      </c>
      <c r="E16" s="399">
        <v>47.368421052631575</v>
      </c>
      <c r="F16" s="401">
        <v>196900</v>
      </c>
      <c r="G16" s="402">
        <v>21.314137259147</v>
      </c>
    </row>
    <row r="17" spans="1:7" s="390" customFormat="1" ht="12.75" customHeight="1">
      <c r="A17" s="397" t="s">
        <v>436</v>
      </c>
      <c r="B17" s="398">
        <v>185900</v>
      </c>
      <c r="C17" s="399">
        <v>22.19966563171722</v>
      </c>
      <c r="D17" s="400">
        <v>10800</v>
      </c>
      <c r="E17" s="399">
        <v>12.631578947368421</v>
      </c>
      <c r="F17" s="401">
        <v>200900</v>
      </c>
      <c r="G17" s="402">
        <v>21.747131413725914</v>
      </c>
    </row>
    <row r="18" spans="1:7" s="403" customFormat="1">
      <c r="A18" s="397" t="s">
        <v>437</v>
      </c>
      <c r="B18" s="398">
        <v>190000</v>
      </c>
      <c r="C18" s="399">
        <v>22.689276331502271</v>
      </c>
      <c r="D18" s="400">
        <v>10900</v>
      </c>
      <c r="E18" s="399">
        <v>12.748538011695906</v>
      </c>
      <c r="F18" s="401">
        <v>308400</v>
      </c>
      <c r="G18" s="402">
        <v>33.383849318034208</v>
      </c>
    </row>
    <row r="19" spans="1:7" s="403" customFormat="1">
      <c r="A19" s="404" t="s">
        <v>417</v>
      </c>
      <c r="B19" s="405">
        <v>837400</v>
      </c>
      <c r="C19" s="406">
        <v>99.689515165989974</v>
      </c>
      <c r="D19" s="407">
        <v>85500</v>
      </c>
      <c r="E19" s="406">
        <v>100</v>
      </c>
      <c r="F19" s="408">
        <v>923800</v>
      </c>
      <c r="G19" s="409">
        <v>100.01082485386446</v>
      </c>
    </row>
    <row r="20" spans="1:7" s="403" customFormat="1">
      <c r="A20" s="394" t="s">
        <v>439</v>
      </c>
      <c r="B20" s="395"/>
      <c r="C20" s="395"/>
      <c r="D20" s="395"/>
      <c r="E20" s="395"/>
      <c r="F20" s="395"/>
      <c r="G20" s="396"/>
    </row>
    <row r="21" spans="1:7" s="403" customFormat="1">
      <c r="A21" s="410" t="s">
        <v>417</v>
      </c>
      <c r="B21" s="411">
        <v>15.438790560471977</v>
      </c>
      <c r="C21" s="412" t="s">
        <v>109</v>
      </c>
      <c r="D21" s="411">
        <v>11.80939226519337</v>
      </c>
      <c r="E21" s="412" t="s">
        <v>109</v>
      </c>
      <c r="F21" s="411">
        <v>15.001623903864891</v>
      </c>
      <c r="G21" s="413" t="s">
        <v>109</v>
      </c>
    </row>
    <row r="22" spans="1:7" s="403" customFormat="1" ht="11.25" customHeight="1">
      <c r="A22" s="414" t="s">
        <v>440</v>
      </c>
      <c r="B22" s="383"/>
      <c r="C22" s="383"/>
      <c r="D22" s="383"/>
      <c r="E22" s="383"/>
      <c r="F22" s="383"/>
    </row>
    <row r="23" spans="1:7" s="403" customFormat="1" ht="11.25" customHeight="1">
      <c r="A23" s="414" t="s">
        <v>441</v>
      </c>
      <c r="B23" s="383"/>
      <c r="C23" s="383"/>
      <c r="D23" s="383"/>
      <c r="E23" s="383"/>
      <c r="F23" s="383"/>
    </row>
    <row r="24" spans="1:7" s="390" customFormat="1" ht="11.25" customHeight="1">
      <c r="A24" s="414" t="s">
        <v>442</v>
      </c>
      <c r="B24" s="383"/>
      <c r="C24" s="383"/>
      <c r="D24" s="383"/>
      <c r="E24" s="383"/>
      <c r="F24" s="383"/>
    </row>
    <row r="25" spans="1:7" s="390" customFormat="1" ht="12.75" customHeight="1">
      <c r="A25" s="415" t="s">
        <v>443</v>
      </c>
      <c r="B25" s="416"/>
      <c r="C25" s="416"/>
      <c r="D25" s="416"/>
      <c r="E25" s="383"/>
      <c r="F25" s="383"/>
    </row>
    <row r="26" spans="1:7" s="403" customFormat="1">
      <c r="A26" s="130" t="s">
        <v>9</v>
      </c>
      <c r="B26" s="383"/>
      <c r="C26" s="383"/>
      <c r="D26" s="383"/>
      <c r="E26" s="383"/>
      <c r="F26" s="383"/>
    </row>
    <row r="27" spans="1:7" s="390" customFormat="1"/>
    <row r="29" spans="1:7">
      <c r="A29" s="417"/>
      <c r="B29" s="418"/>
      <c r="C29" s="417"/>
      <c r="D29" s="418"/>
    </row>
  </sheetData>
  <hyperlinks>
    <hyperlink ref="A26" location="Inhaltsverzeichnis!A1" display="Zurück zum Inhaltsverzeichnis"/>
  </hyperlinks>
  <pageMargins left="0.7" right="0.7" top="0.78740157499999996" bottom="0.78740157499999996"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38"/>
  <sheetViews>
    <sheetView showGridLines="0" zoomScale="130" zoomScaleNormal="130" zoomScaleSheetLayoutView="130" workbookViewId="0"/>
  </sheetViews>
  <sheetFormatPr baseColWidth="10" defaultRowHeight="17.25"/>
  <cols>
    <col min="1" max="1" width="44.5703125" style="1624" customWidth="1"/>
    <col min="2" max="2" width="5.7109375" style="1619" customWidth="1"/>
    <col min="3" max="13" width="5.7109375" style="1620" customWidth="1"/>
    <col min="14" max="14" width="5.7109375" style="1621" customWidth="1"/>
    <col min="15" max="15" width="6" style="1620" customWidth="1"/>
    <col min="16" max="16" width="4" style="75" customWidth="1"/>
    <col min="17" max="17" width="1.85546875" style="75" customWidth="1"/>
    <col min="18" max="18" width="1" style="75" customWidth="1"/>
    <col min="19" max="16384" width="11.42578125" style="75"/>
  </cols>
  <sheetData>
    <row r="1" spans="1:16" ht="18">
      <c r="A1" s="1627" t="s">
        <v>1869</v>
      </c>
      <c r="B1" s="1578"/>
      <c r="C1" s="1578"/>
      <c r="D1" s="1579"/>
      <c r="E1" s="1579"/>
      <c r="F1" s="1578"/>
      <c r="G1" s="1578"/>
      <c r="H1" s="1578"/>
      <c r="I1" s="1578"/>
      <c r="J1" s="1578"/>
      <c r="K1" s="1578"/>
      <c r="L1" s="1578"/>
      <c r="M1" s="1578"/>
      <c r="N1" s="1578"/>
      <c r="O1" s="1578"/>
    </row>
    <row r="2" spans="1:16" ht="16.5">
      <c r="A2" s="1626" t="s">
        <v>1870</v>
      </c>
      <c r="B2" s="1580"/>
      <c r="C2" s="1580"/>
      <c r="D2" s="1579"/>
      <c r="E2" s="1580"/>
      <c r="F2" s="1580"/>
      <c r="G2" s="1580"/>
      <c r="H2" s="1580"/>
      <c r="I2" s="1580"/>
      <c r="J2" s="1580"/>
      <c r="K2" s="1580"/>
      <c r="L2" s="1580"/>
      <c r="M2" s="1580"/>
      <c r="N2" s="1580"/>
      <c r="O2" s="1580"/>
    </row>
    <row r="3" spans="1:16">
      <c r="A3" s="1625" t="s">
        <v>1871</v>
      </c>
      <c r="B3" s="1582"/>
      <c r="C3" s="1581"/>
      <c r="D3" s="1581"/>
      <c r="E3" s="1581"/>
      <c r="F3" s="1581"/>
      <c r="G3" s="1583"/>
      <c r="H3" s="1581"/>
      <c r="I3" s="1579"/>
      <c r="J3" s="1584"/>
      <c r="K3" s="1585"/>
      <c r="L3" s="1586"/>
      <c r="M3" s="1587"/>
      <c r="N3" s="1587"/>
      <c r="O3" s="1587"/>
      <c r="P3" s="1588"/>
    </row>
    <row r="4" spans="1:16">
      <c r="A4" s="1589" t="s">
        <v>1872</v>
      </c>
      <c r="B4" s="1582"/>
      <c r="C4" s="1581"/>
      <c r="D4" s="1581"/>
      <c r="E4" s="1581"/>
      <c r="F4" s="1581"/>
      <c r="G4" s="1583"/>
      <c r="H4" s="1581"/>
      <c r="I4" s="1579"/>
      <c r="J4" s="1584"/>
      <c r="K4" s="1585"/>
      <c r="L4" s="1579"/>
      <c r="M4" s="1587"/>
      <c r="N4" s="1590"/>
      <c r="O4" s="1590"/>
      <c r="P4" s="1588"/>
    </row>
    <row r="5" spans="1:16" ht="16.5">
      <c r="A5" s="1591"/>
      <c r="B5" s="1592" t="s">
        <v>1604</v>
      </c>
      <c r="C5" s="1592" t="s">
        <v>98</v>
      </c>
      <c r="D5" s="1592" t="s">
        <v>97</v>
      </c>
      <c r="E5" s="1592" t="s">
        <v>96</v>
      </c>
      <c r="F5" s="1592" t="s">
        <v>95</v>
      </c>
      <c r="G5" s="1592" t="s">
        <v>94</v>
      </c>
      <c r="H5" s="1592" t="s">
        <v>105</v>
      </c>
      <c r="I5" s="1592" t="s">
        <v>104</v>
      </c>
      <c r="J5" s="1592" t="s">
        <v>108</v>
      </c>
      <c r="K5" s="1592" t="s">
        <v>102</v>
      </c>
      <c r="L5" s="1592" t="s">
        <v>101</v>
      </c>
      <c r="M5" s="1593" t="s">
        <v>100</v>
      </c>
      <c r="N5" s="1594" t="s">
        <v>194</v>
      </c>
      <c r="O5" s="1595"/>
    </row>
    <row r="6" spans="1:16" ht="16.5">
      <c r="A6" s="1596"/>
      <c r="B6" s="1597">
        <v>2025</v>
      </c>
      <c r="C6" s="1598"/>
      <c r="D6" s="1598"/>
      <c r="E6" s="1598"/>
      <c r="F6" s="1598"/>
      <c r="G6" s="1598"/>
      <c r="H6" s="1598"/>
      <c r="I6" s="1598"/>
      <c r="J6" s="1598"/>
      <c r="K6" s="1598"/>
      <c r="L6" s="1598"/>
      <c r="M6" s="1599"/>
      <c r="N6" s="1600">
        <v>2025</v>
      </c>
      <c r="O6" s="1601">
        <v>2024</v>
      </c>
    </row>
    <row r="7" spans="1:16" ht="15.75" customHeight="1">
      <c r="A7" s="1602" t="s">
        <v>1873</v>
      </c>
      <c r="B7" s="1603">
        <v>341</v>
      </c>
      <c r="C7" s="1603">
        <v>93</v>
      </c>
      <c r="D7" s="1603"/>
      <c r="E7" s="1604"/>
      <c r="F7" s="1604"/>
      <c r="G7" s="1604"/>
      <c r="H7" s="1604"/>
      <c r="I7" s="1604"/>
      <c r="J7" s="1604"/>
      <c r="K7" s="1604"/>
      <c r="L7" s="1604"/>
      <c r="M7" s="1605"/>
      <c r="N7" s="1606">
        <f>SUM(B7:M7)</f>
        <v>434</v>
      </c>
      <c r="O7" s="1607">
        <v>967</v>
      </c>
    </row>
    <row r="8" spans="1:16" ht="15.75" customHeight="1">
      <c r="A8" s="1602" t="s">
        <v>1874</v>
      </c>
      <c r="B8" s="1603" t="s">
        <v>109</v>
      </c>
      <c r="C8" s="1603"/>
      <c r="D8" s="1603"/>
      <c r="E8" s="1604"/>
      <c r="F8" s="1604"/>
      <c r="G8" s="1604"/>
      <c r="H8" s="1604"/>
      <c r="I8" s="1604"/>
      <c r="J8" s="1604"/>
      <c r="K8" s="1604"/>
      <c r="L8" s="1604"/>
      <c r="M8" s="1605"/>
      <c r="N8" s="1606"/>
      <c r="O8" s="1608">
        <v>10</v>
      </c>
    </row>
    <row r="9" spans="1:16" ht="15.75" customHeight="1">
      <c r="A9" s="1602" t="s">
        <v>1875</v>
      </c>
      <c r="B9" s="1603" t="s">
        <v>109</v>
      </c>
      <c r="C9" s="1603"/>
      <c r="D9" s="1603"/>
      <c r="E9" s="1604"/>
      <c r="F9" s="1604"/>
      <c r="G9" s="1604"/>
      <c r="H9" s="1604"/>
      <c r="I9" s="1604"/>
      <c r="J9" s="1604"/>
      <c r="K9" s="1604"/>
      <c r="L9" s="1604"/>
      <c r="M9" s="1605"/>
      <c r="N9" s="1606"/>
      <c r="O9" s="1608">
        <v>104</v>
      </c>
    </row>
    <row r="10" spans="1:16" ht="15.75" customHeight="1">
      <c r="A10" s="1602" t="s">
        <v>1876</v>
      </c>
      <c r="B10" s="1603" t="s">
        <v>109</v>
      </c>
      <c r="C10" s="1603"/>
      <c r="D10" s="1603"/>
      <c r="E10" s="1604"/>
      <c r="F10" s="1604"/>
      <c r="G10" s="1604"/>
      <c r="H10" s="1604"/>
      <c r="I10" s="1604"/>
      <c r="J10" s="1604"/>
      <c r="K10" s="1604"/>
      <c r="L10" s="1604"/>
      <c r="M10" s="1605"/>
      <c r="N10" s="1606"/>
      <c r="O10" s="1608">
        <v>1</v>
      </c>
    </row>
    <row r="11" spans="1:16" ht="15.75" customHeight="1">
      <c r="A11" s="1609" t="s">
        <v>1877</v>
      </c>
      <c r="B11" s="1603">
        <v>848</v>
      </c>
      <c r="C11" s="1603">
        <v>321</v>
      </c>
      <c r="D11" s="1603"/>
      <c r="E11" s="1604"/>
      <c r="F11" s="1604"/>
      <c r="G11" s="1604"/>
      <c r="H11" s="1604"/>
      <c r="I11" s="1604"/>
      <c r="J11" s="1604"/>
      <c r="K11" s="1604"/>
      <c r="L11" s="1604"/>
      <c r="M11" s="1605"/>
      <c r="N11" s="1606">
        <f>SUM(B11:M11)</f>
        <v>1169</v>
      </c>
      <c r="O11" s="1608">
        <v>15815</v>
      </c>
    </row>
    <row r="12" spans="1:16" ht="15.75" customHeight="1">
      <c r="A12" s="1602" t="s">
        <v>1878</v>
      </c>
      <c r="B12" s="1603">
        <v>2</v>
      </c>
      <c r="C12" s="1603">
        <v>1</v>
      </c>
      <c r="D12" s="1603"/>
      <c r="E12" s="1604"/>
      <c r="F12" s="1604"/>
      <c r="G12" s="1604"/>
      <c r="H12" s="1604"/>
      <c r="I12" s="1604"/>
      <c r="J12" s="1604"/>
      <c r="K12" s="1604"/>
      <c r="L12" s="1604"/>
      <c r="M12" s="1605"/>
      <c r="N12" s="1606">
        <f>SUM(B12:M12)</f>
        <v>3</v>
      </c>
      <c r="O12" s="1608">
        <v>44</v>
      </c>
    </row>
    <row r="13" spans="1:16" ht="15.75" customHeight="1">
      <c r="A13" s="1602" t="s">
        <v>1879</v>
      </c>
      <c r="B13" s="1603">
        <v>3</v>
      </c>
      <c r="C13" s="1603"/>
      <c r="D13" s="1603"/>
      <c r="E13" s="1604"/>
      <c r="F13" s="1604"/>
      <c r="G13" s="1604"/>
      <c r="H13" s="1604"/>
      <c r="I13" s="1604"/>
      <c r="J13" s="1604"/>
      <c r="K13" s="1604"/>
      <c r="L13" s="1604"/>
      <c r="M13" s="1605"/>
      <c r="N13" s="1606">
        <f>SUM(B13:M13)</f>
        <v>3</v>
      </c>
      <c r="O13" s="1608">
        <v>10</v>
      </c>
    </row>
    <row r="14" spans="1:16" ht="15.75" customHeight="1">
      <c r="A14" s="1602" t="s">
        <v>1880</v>
      </c>
      <c r="B14" s="1603" t="s">
        <v>109</v>
      </c>
      <c r="C14" s="1603"/>
      <c r="D14" s="1603"/>
      <c r="E14" s="1604"/>
      <c r="F14" s="1604"/>
      <c r="G14" s="1604"/>
      <c r="H14" s="1604"/>
      <c r="I14" s="1604"/>
      <c r="J14" s="1604"/>
      <c r="K14" s="1604"/>
      <c r="L14" s="1604"/>
      <c r="M14" s="1605"/>
      <c r="N14" s="1610"/>
      <c r="O14" s="1608">
        <v>4</v>
      </c>
    </row>
    <row r="15" spans="1:16" ht="15.75" customHeight="1">
      <c r="A15" s="1602" t="s">
        <v>1881</v>
      </c>
      <c r="B15" s="1604" t="s">
        <v>1882</v>
      </c>
      <c r="C15" s="1603" t="s">
        <v>1883</v>
      </c>
      <c r="D15" s="1604"/>
      <c r="E15" s="1604"/>
      <c r="F15" s="1604"/>
      <c r="G15" s="1604"/>
      <c r="H15" s="1604"/>
      <c r="I15" s="1604"/>
      <c r="J15" s="1604"/>
      <c r="K15" s="1604"/>
      <c r="L15" s="1604"/>
      <c r="M15" s="1605"/>
      <c r="N15" s="1610">
        <v>168</v>
      </c>
      <c r="O15" s="1608" t="s">
        <v>1884</v>
      </c>
    </row>
    <row r="16" spans="1:16" ht="15.75" customHeight="1">
      <c r="A16" s="1602" t="s">
        <v>1885</v>
      </c>
      <c r="B16" s="1604" t="s">
        <v>109</v>
      </c>
      <c r="C16" s="1603"/>
      <c r="D16" s="1604"/>
      <c r="E16" s="1604"/>
      <c r="F16" s="1604"/>
      <c r="G16" s="1604"/>
      <c r="H16" s="1604"/>
      <c r="I16" s="1604"/>
      <c r="J16" s="1604"/>
      <c r="K16" s="1604"/>
      <c r="L16" s="1604"/>
      <c r="M16" s="1605"/>
      <c r="N16" s="1610"/>
      <c r="O16" s="1608">
        <v>1</v>
      </c>
    </row>
    <row r="17" spans="1:15" ht="15.75" customHeight="1">
      <c r="A17" s="1609" t="s">
        <v>1886</v>
      </c>
      <c r="B17" s="1603">
        <v>1</v>
      </c>
      <c r="C17" s="1603"/>
      <c r="D17" s="1603"/>
      <c r="E17" s="1604"/>
      <c r="F17" s="1604"/>
      <c r="G17" s="1604"/>
      <c r="H17" s="1604"/>
      <c r="I17" s="1604"/>
      <c r="J17" s="1604"/>
      <c r="K17" s="1604"/>
      <c r="L17" s="1604"/>
      <c r="M17" s="1605"/>
      <c r="N17" s="1606">
        <f>SUM(B17:M17)</f>
        <v>1</v>
      </c>
      <c r="O17" s="1608">
        <v>14</v>
      </c>
    </row>
    <row r="18" spans="1:15" ht="15.75" customHeight="1">
      <c r="A18" s="1602" t="s">
        <v>1887</v>
      </c>
      <c r="B18" s="1603" t="s">
        <v>109</v>
      </c>
      <c r="C18" s="1603"/>
      <c r="D18" s="1603"/>
      <c r="E18" s="1604"/>
      <c r="F18" s="1604"/>
      <c r="G18" s="1604"/>
      <c r="H18" s="1604"/>
      <c r="I18" s="1604"/>
      <c r="J18" s="1604"/>
      <c r="K18" s="1604"/>
      <c r="L18" s="1604"/>
      <c r="M18" s="1605"/>
      <c r="N18" s="1606"/>
      <c r="O18" s="1608">
        <v>43</v>
      </c>
    </row>
    <row r="19" spans="1:15" ht="15.75" customHeight="1">
      <c r="A19" s="1602" t="s">
        <v>1888</v>
      </c>
      <c r="B19" s="1603">
        <v>1</v>
      </c>
      <c r="C19" s="1603"/>
      <c r="D19" s="1603"/>
      <c r="E19" s="1604"/>
      <c r="F19" s="1604"/>
      <c r="G19" s="1604"/>
      <c r="H19" s="1604"/>
      <c r="I19" s="1604"/>
      <c r="J19" s="1604"/>
      <c r="K19" s="1604"/>
      <c r="L19" s="1604"/>
      <c r="M19" s="1605"/>
      <c r="N19" s="1606">
        <f>SUM(B19:M19)</f>
        <v>1</v>
      </c>
      <c r="O19" s="1608"/>
    </row>
    <row r="20" spans="1:15" ht="15.75" customHeight="1">
      <c r="A20" s="1602" t="s">
        <v>1889</v>
      </c>
      <c r="B20" s="1603" t="s">
        <v>109</v>
      </c>
      <c r="C20" s="1603"/>
      <c r="D20" s="1603"/>
      <c r="E20" s="1604"/>
      <c r="F20" s="1604"/>
      <c r="G20" s="1604"/>
      <c r="H20" s="1604"/>
      <c r="I20" s="1604"/>
      <c r="J20" s="1604"/>
      <c r="K20" s="1604"/>
      <c r="L20" s="1604"/>
      <c r="M20" s="1605"/>
      <c r="N20" s="1606"/>
      <c r="O20" s="1608" t="s">
        <v>109</v>
      </c>
    </row>
    <row r="21" spans="1:15" ht="15.75" customHeight="1">
      <c r="A21" s="1609" t="s">
        <v>1890</v>
      </c>
      <c r="B21" s="1603" t="s">
        <v>109</v>
      </c>
      <c r="C21" s="1603"/>
      <c r="D21" s="1603"/>
      <c r="E21" s="1604"/>
      <c r="F21" s="1604"/>
      <c r="G21" s="1604"/>
      <c r="H21" s="1604"/>
      <c r="I21" s="1604"/>
      <c r="J21" s="1604"/>
      <c r="K21" s="1604"/>
      <c r="L21" s="1604"/>
      <c r="M21" s="1605"/>
      <c r="N21" s="1606"/>
      <c r="O21" s="1608" t="s">
        <v>109</v>
      </c>
    </row>
    <row r="22" spans="1:15" ht="15.75" customHeight="1">
      <c r="A22" s="1609" t="s">
        <v>1891</v>
      </c>
      <c r="B22" s="1603">
        <v>4</v>
      </c>
      <c r="C22" s="1603">
        <v>1</v>
      </c>
      <c r="D22" s="1603"/>
      <c r="E22" s="1604"/>
      <c r="F22" s="1604"/>
      <c r="G22" s="1604"/>
      <c r="H22" s="1604"/>
      <c r="I22" s="1604"/>
      <c r="J22" s="1604"/>
      <c r="K22" s="1604"/>
      <c r="L22" s="1604"/>
      <c r="M22" s="1605"/>
      <c r="N22" s="1606">
        <f>SUM(B22:M22)</f>
        <v>5</v>
      </c>
      <c r="O22" s="1608">
        <v>15</v>
      </c>
    </row>
    <row r="23" spans="1:15" ht="15.75" customHeight="1">
      <c r="A23" s="1602" t="s">
        <v>1892</v>
      </c>
      <c r="B23" s="1603" t="s">
        <v>109</v>
      </c>
      <c r="C23" s="1603">
        <v>1</v>
      </c>
      <c r="D23" s="1603"/>
      <c r="E23" s="1604"/>
      <c r="F23" s="1604"/>
      <c r="G23" s="1604"/>
      <c r="H23" s="1604"/>
      <c r="I23" s="1604"/>
      <c r="J23" s="1604"/>
      <c r="K23" s="1604"/>
      <c r="L23" s="1604"/>
      <c r="M23" s="1605"/>
      <c r="N23" s="1606">
        <f>SUM(B23:M23)</f>
        <v>1</v>
      </c>
      <c r="O23" s="1608">
        <v>2</v>
      </c>
    </row>
    <row r="24" spans="1:15" ht="15.75" customHeight="1">
      <c r="A24" s="1602" t="s">
        <v>1893</v>
      </c>
      <c r="B24" s="1603">
        <v>7</v>
      </c>
      <c r="C24" s="1603">
        <v>6</v>
      </c>
      <c r="D24" s="1603"/>
      <c r="E24" s="1604"/>
      <c r="F24" s="1604"/>
      <c r="G24" s="1604"/>
      <c r="H24" s="1604"/>
      <c r="I24" s="1604"/>
      <c r="J24" s="1604"/>
      <c r="K24" s="1604"/>
      <c r="L24" s="1604"/>
      <c r="M24" s="1605"/>
      <c r="N24" s="1606">
        <f>SUM(B24:M24)</f>
        <v>13</v>
      </c>
      <c r="O24" s="1608">
        <v>112</v>
      </c>
    </row>
    <row r="25" spans="1:15" ht="15.75" customHeight="1">
      <c r="A25" s="1602" t="s">
        <v>1894</v>
      </c>
      <c r="B25" s="1603" t="s">
        <v>109</v>
      </c>
      <c r="C25" s="1603"/>
      <c r="D25" s="1603"/>
      <c r="E25" s="1604"/>
      <c r="F25" s="1604"/>
      <c r="G25" s="1604"/>
      <c r="H25" s="1604"/>
      <c r="I25" s="1604"/>
      <c r="J25" s="1604"/>
      <c r="K25" s="1604"/>
      <c r="L25" s="1604"/>
      <c r="M25" s="1605"/>
      <c r="N25" s="1606"/>
      <c r="O25" s="1608">
        <v>11</v>
      </c>
    </row>
    <row r="26" spans="1:15" ht="15.75" customHeight="1">
      <c r="A26" s="1602" t="s">
        <v>1895</v>
      </c>
      <c r="B26" s="1603">
        <v>1</v>
      </c>
      <c r="C26" s="1603"/>
      <c r="D26" s="1603"/>
      <c r="E26" s="1604"/>
      <c r="F26" s="1604"/>
      <c r="G26" s="1604"/>
      <c r="H26" s="1604"/>
      <c r="I26" s="1604"/>
      <c r="J26" s="1604"/>
      <c r="K26" s="1604"/>
      <c r="L26" s="1604"/>
      <c r="M26" s="1605"/>
      <c r="N26" s="1606">
        <f>SUM(B26:M26)</f>
        <v>1</v>
      </c>
      <c r="O26" s="1608">
        <v>11</v>
      </c>
    </row>
    <row r="27" spans="1:15" ht="24" customHeight="1">
      <c r="A27" s="1609" t="s">
        <v>1896</v>
      </c>
      <c r="B27" s="1603" t="s">
        <v>109</v>
      </c>
      <c r="C27" s="1603"/>
      <c r="D27" s="1603"/>
      <c r="E27" s="1604"/>
      <c r="F27" s="1604"/>
      <c r="G27" s="1604"/>
      <c r="H27" s="1604"/>
      <c r="I27" s="1604"/>
      <c r="J27" s="1604"/>
      <c r="K27" s="1604"/>
      <c r="L27" s="1604"/>
      <c r="M27" s="1605"/>
      <c r="N27" s="1606"/>
      <c r="O27" s="1608">
        <v>9</v>
      </c>
    </row>
    <row r="28" spans="1:15" ht="16.5" customHeight="1">
      <c r="A28" s="1609" t="s">
        <v>1897</v>
      </c>
      <c r="B28" s="1603">
        <v>1</v>
      </c>
      <c r="C28" s="1603"/>
      <c r="D28" s="1603"/>
      <c r="E28" s="1604"/>
      <c r="F28" s="1604"/>
      <c r="G28" s="1604"/>
      <c r="H28" s="1604"/>
      <c r="I28" s="1604"/>
      <c r="J28" s="1604"/>
      <c r="K28" s="1604"/>
      <c r="L28" s="1604"/>
      <c r="M28" s="1605"/>
      <c r="N28" s="1610">
        <f>SUM(B28:M28)</f>
        <v>1</v>
      </c>
      <c r="O28" s="1608">
        <v>3</v>
      </c>
    </row>
    <row r="29" spans="1:15" ht="15.75" customHeight="1">
      <c r="A29" s="1611" t="s">
        <v>1898</v>
      </c>
      <c r="B29" s="1612" t="s">
        <v>109</v>
      </c>
      <c r="C29" s="1613"/>
      <c r="D29" s="1614"/>
      <c r="E29" s="1615"/>
      <c r="F29" s="1615"/>
      <c r="G29" s="1615"/>
      <c r="H29" s="1615"/>
      <c r="I29" s="1615"/>
      <c r="J29" s="1615"/>
      <c r="K29" s="1615"/>
      <c r="L29" s="1615"/>
      <c r="M29" s="1616"/>
      <c r="N29" s="1617"/>
      <c r="O29" s="1617">
        <v>256</v>
      </c>
    </row>
    <row r="30" spans="1:15" ht="9.9499999999999993" customHeight="1">
      <c r="A30" s="1618" t="s">
        <v>1899</v>
      </c>
    </row>
    <row r="31" spans="1:15" ht="9.9499999999999993" customHeight="1">
      <c r="A31" s="1618" t="s">
        <v>1900</v>
      </c>
    </row>
    <row r="32" spans="1:15" ht="9.9499999999999993" customHeight="1">
      <c r="A32" s="1618" t="s">
        <v>1901</v>
      </c>
    </row>
    <row r="33" spans="1:1" s="1623" customFormat="1" ht="18.75" customHeight="1">
      <c r="A33" s="1622" t="s">
        <v>1902</v>
      </c>
    </row>
    <row r="34" spans="1:1" s="1623" customFormat="1" ht="16.5">
      <c r="A34" s="130" t="s">
        <v>9</v>
      </c>
    </row>
    <row r="35" spans="1:1" ht="12.75" customHeight="1">
      <c r="A35" s="1623"/>
    </row>
    <row r="36" spans="1:1" ht="12" customHeight="1">
      <c r="A36" s="1623"/>
    </row>
    <row r="37" spans="1:1" ht="12" customHeight="1">
      <c r="A37" s="1623"/>
    </row>
    <row r="38" spans="1:1" ht="11.25" customHeight="1">
      <c r="A38" s="1623"/>
    </row>
  </sheetData>
  <hyperlinks>
    <hyperlink ref="A34" location="Inhaltsverzeichnis!A1" display="Zurück zum Inhaltsverzeichnis"/>
  </hyperlinks>
  <pageMargins left="0.78740157480314965" right="0.78740157480314965" top="0.98425196850393704" bottom="0.98425196850393704" header="0.51181102362204722" footer="0.51181102362204722"/>
  <pageSetup paperSize="9" scale="90" orientation="landscape" r:id="rId1"/>
  <headerFooter alignWithMargins="0">
    <oddFooter>&amp;LBMEL - Referat 323</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39" customWidth="1"/>
    <col min="2" max="16384" width="11.42578125" style="39"/>
  </cols>
  <sheetData>
    <row r="1" spans="1:1" ht="25.5">
      <c r="A1" s="70" t="s">
        <v>0</v>
      </c>
    </row>
    <row r="2" spans="1:1" ht="20.25">
      <c r="A2" s="49" t="s">
        <v>1</v>
      </c>
    </row>
    <row r="3" spans="1:1" ht="115.5">
      <c r="A3" s="71" t="s">
        <v>288</v>
      </c>
    </row>
    <row r="4" spans="1:1" ht="18">
      <c r="A4" s="72" t="s">
        <v>9</v>
      </c>
    </row>
  </sheetData>
  <hyperlinks>
    <hyperlink ref="A4" location="Inhaltsverzeichnis!A1" display="Zurück zum Inhaltsverzeichnis"/>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46"/>
  <sheetViews>
    <sheetView showGridLines="0" showZeros="0" zoomScale="145" zoomScaleNormal="145" workbookViewId="0">
      <pane ySplit="7" topLeftCell="A8" activePane="bottomLeft" state="frozen"/>
      <selection pane="bottomLeft"/>
    </sheetView>
  </sheetViews>
  <sheetFormatPr baseColWidth="10" defaultRowHeight="12.75"/>
  <cols>
    <col min="1" max="1" width="10.28515625" style="3" customWidth="1"/>
    <col min="2" max="2" width="7" style="3" customWidth="1"/>
    <col min="3" max="10" width="7.28515625" style="3" customWidth="1"/>
    <col min="11" max="11" width="7.85546875" style="3" customWidth="1"/>
    <col min="12" max="12" width="7.5703125" style="3" customWidth="1"/>
    <col min="13" max="15" width="7.85546875" style="3" customWidth="1"/>
    <col min="16" max="17" width="9.28515625" style="3" customWidth="1"/>
    <col min="18" max="18" width="11.42578125" style="1203" customWidth="1"/>
    <col min="19" max="20" width="5.7109375" style="1204" customWidth="1"/>
    <col min="21" max="34" width="5.7109375" style="3" customWidth="1"/>
    <col min="35" max="16384" width="11.42578125" style="3"/>
  </cols>
  <sheetData>
    <row r="1" spans="1:35" ht="78" customHeight="1">
      <c r="A1" s="1201" t="s">
        <v>1695</v>
      </c>
      <c r="B1" s="1202"/>
      <c r="C1" s="1202"/>
      <c r="D1" s="1202"/>
      <c r="E1" s="1202"/>
      <c r="F1" s="1202"/>
      <c r="G1" s="1202"/>
      <c r="H1" s="1202"/>
      <c r="I1" s="1202"/>
      <c r="J1" s="1202"/>
      <c r="K1" s="1202"/>
      <c r="L1" s="1202"/>
      <c r="M1" s="1202"/>
      <c r="N1" s="1202"/>
      <c r="O1" s="1202"/>
      <c r="P1" s="1202"/>
    </row>
    <row r="2" spans="1:35" s="1206" customFormat="1" ht="11.25">
      <c r="A2" s="1205" t="s">
        <v>92</v>
      </c>
      <c r="B2" s="1205"/>
      <c r="C2" s="1205"/>
      <c r="D2" s="1205"/>
      <c r="E2" s="1205"/>
      <c r="F2" s="1205"/>
      <c r="G2" s="1205"/>
      <c r="H2" s="1205"/>
      <c r="I2" s="1205"/>
      <c r="J2" s="1205"/>
      <c r="K2" s="1205"/>
      <c r="L2" s="1205"/>
      <c r="M2" s="1205"/>
      <c r="N2" s="1205"/>
      <c r="O2" s="1205"/>
      <c r="P2" s="1205"/>
      <c r="R2" s="1207"/>
      <c r="S2" s="1208"/>
      <c r="T2" s="1208"/>
    </row>
    <row r="3" spans="1:35" s="1206" customFormat="1" ht="13.5" customHeight="1">
      <c r="A3" s="1205" t="s">
        <v>118</v>
      </c>
      <c r="B3" s="1205"/>
      <c r="C3" s="1205"/>
      <c r="D3" s="1205"/>
      <c r="E3" s="1205"/>
      <c r="F3" s="1205"/>
      <c r="G3" s="1205"/>
      <c r="H3" s="1205"/>
      <c r="I3" s="1205"/>
      <c r="J3" s="1205"/>
      <c r="K3" s="1205"/>
      <c r="L3" s="1205"/>
      <c r="M3" s="1205"/>
      <c r="N3" s="1205"/>
      <c r="O3" s="1205"/>
      <c r="P3" s="1205"/>
      <c r="R3" s="1207"/>
      <c r="S3" s="1208"/>
      <c r="T3" s="1208"/>
    </row>
    <row r="4" spans="1:35" s="1206" customFormat="1" ht="13.5" customHeight="1">
      <c r="A4" s="1205" t="s">
        <v>1696</v>
      </c>
      <c r="B4" s="1205"/>
      <c r="C4" s="1205"/>
      <c r="D4" s="1205"/>
      <c r="E4" s="1205"/>
      <c r="F4" s="1205"/>
      <c r="G4" s="1205"/>
      <c r="H4" s="1205"/>
      <c r="I4" s="1205"/>
      <c r="J4" s="1205"/>
      <c r="K4" s="1205"/>
      <c r="L4" s="1205"/>
      <c r="M4" s="1205"/>
      <c r="N4" s="1205"/>
      <c r="O4" s="1205"/>
      <c r="P4" s="1205"/>
      <c r="R4" s="1207"/>
      <c r="S4" s="1208"/>
      <c r="T4" s="1208"/>
    </row>
    <row r="5" spans="1:35" s="1206" customFormat="1" ht="13.5" customHeight="1">
      <c r="A5" s="1205" t="s">
        <v>1697</v>
      </c>
      <c r="B5" s="1205"/>
      <c r="C5" s="1205"/>
      <c r="D5" s="1205"/>
      <c r="E5" s="1205"/>
      <c r="F5" s="1205"/>
      <c r="G5" s="1205"/>
      <c r="H5" s="1205"/>
      <c r="I5" s="1205"/>
      <c r="J5" s="1205"/>
      <c r="K5" s="1205"/>
      <c r="L5" s="1205"/>
      <c r="M5" s="1205"/>
      <c r="N5" s="1205"/>
      <c r="O5" s="1205"/>
      <c r="P5" s="1205"/>
      <c r="R5" s="1207"/>
      <c r="S5" s="1208"/>
      <c r="T5" s="1208"/>
    </row>
    <row r="6" spans="1:35" s="1206" customFormat="1" ht="13.5" customHeight="1">
      <c r="A6" s="1209" t="s">
        <v>1698</v>
      </c>
      <c r="B6" s="1209"/>
      <c r="C6" s="1209"/>
      <c r="D6" s="1209"/>
      <c r="E6" s="1209"/>
      <c r="F6" s="1209"/>
      <c r="G6" s="1209"/>
      <c r="H6" s="1209"/>
      <c r="I6" s="1209"/>
      <c r="J6" s="1209"/>
      <c r="K6" s="1209"/>
      <c r="L6" s="1209"/>
      <c r="M6" s="1209"/>
      <c r="N6" s="1209"/>
      <c r="O6" s="1209"/>
      <c r="P6" s="1209"/>
      <c r="R6" s="1207"/>
      <c r="S6" s="1208"/>
      <c r="T6" s="1208"/>
    </row>
    <row r="7" spans="1:35" ht="30" customHeight="1">
      <c r="A7" s="1210" t="s">
        <v>1699</v>
      </c>
      <c r="B7" s="1211" t="s">
        <v>105</v>
      </c>
      <c r="C7" s="1212" t="s">
        <v>104</v>
      </c>
      <c r="D7" s="1212" t="s">
        <v>108</v>
      </c>
      <c r="E7" s="1212" t="s">
        <v>102</v>
      </c>
      <c r="F7" s="1212" t="s">
        <v>101</v>
      </c>
      <c r="G7" s="1212" t="s">
        <v>100</v>
      </c>
      <c r="H7" s="1212" t="s">
        <v>99</v>
      </c>
      <c r="I7" s="1212" t="s">
        <v>115</v>
      </c>
      <c r="J7" s="1212" t="s">
        <v>97</v>
      </c>
      <c r="K7" s="1212" t="s">
        <v>96</v>
      </c>
      <c r="L7" s="1212" t="s">
        <v>95</v>
      </c>
      <c r="M7" s="1211" t="s">
        <v>94</v>
      </c>
      <c r="N7" s="1212" t="s">
        <v>1700</v>
      </c>
      <c r="O7" s="1213" t="s">
        <v>1575</v>
      </c>
      <c r="P7" s="1214" t="s">
        <v>1701</v>
      </c>
      <c r="R7" s="1207"/>
      <c r="U7" s="1215"/>
    </row>
    <row r="8" spans="1:35" ht="11.25" customHeight="1">
      <c r="A8" s="1216" t="s">
        <v>1702</v>
      </c>
      <c r="B8" s="1216"/>
      <c r="C8" s="1216"/>
      <c r="D8" s="1216"/>
      <c r="E8" s="1216"/>
      <c r="F8" s="1216"/>
      <c r="G8" s="1216"/>
      <c r="H8" s="1216"/>
      <c r="I8" s="1216"/>
      <c r="J8" s="1216"/>
      <c r="K8" s="1216"/>
      <c r="L8" s="1216"/>
      <c r="M8" s="1216"/>
      <c r="N8" s="1216"/>
      <c r="O8" s="1216"/>
      <c r="P8" s="1216"/>
      <c r="R8" s="1217"/>
      <c r="U8" s="1218"/>
      <c r="V8" s="1218"/>
      <c r="W8" s="1218"/>
      <c r="X8" s="1218"/>
      <c r="Y8" s="1218"/>
      <c r="Z8" s="1218"/>
      <c r="AA8" s="1218"/>
      <c r="AB8" s="1218"/>
      <c r="AC8" s="1218"/>
      <c r="AD8" s="1218"/>
      <c r="AE8" s="1219"/>
      <c r="AF8" s="1220"/>
      <c r="AG8" s="1221"/>
      <c r="AH8" s="1221"/>
      <c r="AI8" s="1222"/>
    </row>
    <row r="9" spans="1:35" ht="11.25" customHeight="1">
      <c r="A9" s="27" t="s">
        <v>127</v>
      </c>
      <c r="B9" s="1223">
        <v>1843.925</v>
      </c>
      <c r="C9" s="1223">
        <v>4114.9870000000001</v>
      </c>
      <c r="D9" s="1223">
        <v>1389.943</v>
      </c>
      <c r="E9" s="1223">
        <v>653.06200000000001</v>
      </c>
      <c r="F9" s="1223">
        <v>808.56100000000004</v>
      </c>
      <c r="G9" s="1223">
        <v>685.52200000000005</v>
      </c>
      <c r="H9" s="1223">
        <v>568.99</v>
      </c>
      <c r="I9" s="1223">
        <v>879.92200000000003</v>
      </c>
      <c r="J9" s="1223">
        <v>781.09100000000001</v>
      </c>
      <c r="K9" s="1223">
        <v>772.14800000000002</v>
      </c>
      <c r="L9" s="1223">
        <v>878.53399999999999</v>
      </c>
      <c r="M9" s="1223">
        <v>916.00300000000004</v>
      </c>
      <c r="N9" s="1224">
        <v>322.86599999999999</v>
      </c>
      <c r="O9" s="1224">
        <v>9496.0000000000018</v>
      </c>
      <c r="P9" s="1225">
        <v>14615.554000000002</v>
      </c>
      <c r="Q9" s="33"/>
      <c r="R9" s="1217"/>
      <c r="S9" s="1203"/>
      <c r="T9" s="1203"/>
      <c r="U9" s="1203"/>
      <c r="V9" s="1203"/>
      <c r="W9" s="1226"/>
      <c r="X9" s="1226"/>
      <c r="Y9" s="1226"/>
      <c r="Z9" s="1226"/>
      <c r="AA9" s="1226"/>
      <c r="AB9" s="1226"/>
      <c r="AC9" s="1226"/>
      <c r="AD9" s="1226"/>
      <c r="AE9" s="1221"/>
      <c r="AF9" s="1221"/>
      <c r="AG9" s="1226"/>
      <c r="AH9" s="1226"/>
      <c r="AI9" s="1222"/>
    </row>
    <row r="10" spans="1:35" ht="11.25" customHeight="1">
      <c r="A10" s="27" t="s">
        <v>472</v>
      </c>
      <c r="B10" s="1223">
        <v>2986.4369999999999</v>
      </c>
      <c r="C10" s="1223">
        <v>2733.2719999999999</v>
      </c>
      <c r="D10" s="1223">
        <v>886.73699999999997</v>
      </c>
      <c r="E10" s="1223">
        <v>606.43799999999999</v>
      </c>
      <c r="F10" s="1223">
        <v>724.38199999999995</v>
      </c>
      <c r="G10" s="1223">
        <v>645.16499999999996</v>
      </c>
      <c r="H10" s="1223"/>
      <c r="I10" s="1223"/>
      <c r="J10" s="1223"/>
      <c r="K10" s="1223"/>
      <c r="L10" s="1223"/>
      <c r="M10" s="1223"/>
      <c r="N10" s="1223"/>
      <c r="O10" s="1224">
        <v>8582.4310000000005</v>
      </c>
      <c r="P10" s="1225" t="s">
        <v>1519</v>
      </c>
      <c r="Q10" s="33"/>
      <c r="R10" s="1217"/>
      <c r="S10" s="1203"/>
      <c r="T10" s="1203"/>
      <c r="U10" s="1218"/>
      <c r="V10" s="1203"/>
      <c r="W10" s="1218"/>
      <c r="X10" s="1218"/>
      <c r="Y10" s="1218"/>
      <c r="Z10" s="1218"/>
      <c r="AA10" s="1218"/>
      <c r="AB10" s="1218"/>
      <c r="AC10" s="1218"/>
      <c r="AD10" s="1218"/>
      <c r="AE10" s="1219"/>
      <c r="AF10" s="1220"/>
      <c r="AG10" s="1227"/>
      <c r="AH10" s="1221"/>
      <c r="AI10" s="1222"/>
    </row>
    <row r="11" spans="1:35" ht="11.25" customHeight="1">
      <c r="A11" s="1216" t="s">
        <v>515</v>
      </c>
      <c r="B11" s="1228"/>
      <c r="C11" s="1228"/>
      <c r="D11" s="1228"/>
      <c r="E11" s="1228"/>
      <c r="F11" s="1228"/>
      <c r="G11" s="1228"/>
      <c r="H11" s="1228"/>
      <c r="I11" s="1228"/>
      <c r="J11" s="1228"/>
      <c r="K11" s="1228"/>
      <c r="L11" s="1228"/>
      <c r="M11" s="1228"/>
      <c r="N11" s="1229"/>
      <c r="O11" s="1216"/>
      <c r="P11" s="1228"/>
      <c r="Q11" s="1230"/>
      <c r="R11" s="1217"/>
      <c r="S11" s="1203"/>
      <c r="T11" s="1203"/>
      <c r="U11" s="1226"/>
      <c r="V11" s="1203"/>
      <c r="W11" s="1226"/>
      <c r="X11" s="1226"/>
      <c r="Y11" s="1226"/>
      <c r="Z11" s="1226"/>
      <c r="AA11" s="1226"/>
      <c r="AB11" s="1226"/>
      <c r="AC11" s="1226"/>
      <c r="AD11" s="1226"/>
      <c r="AE11" s="1221"/>
      <c r="AF11" s="1221"/>
      <c r="AG11" s="1226"/>
      <c r="AH11" s="1226"/>
      <c r="AI11" s="1222"/>
    </row>
    <row r="12" spans="1:35" ht="11.25" customHeight="1">
      <c r="A12" s="27" t="s">
        <v>127</v>
      </c>
      <c r="B12" s="1223">
        <v>65.650000000000006</v>
      </c>
      <c r="C12" s="1223">
        <v>37.811999999999998</v>
      </c>
      <c r="D12" s="1223">
        <v>13.166</v>
      </c>
      <c r="E12" s="1223">
        <v>16.824000000000002</v>
      </c>
      <c r="F12" s="1223">
        <v>13.361000000000001</v>
      </c>
      <c r="G12" s="1223">
        <v>12.805</v>
      </c>
      <c r="H12" s="1223">
        <v>4.4710000000000001</v>
      </c>
      <c r="I12" s="1223">
        <v>9.3049999999999997</v>
      </c>
      <c r="J12" s="1223">
        <v>7.4939999999999998</v>
      </c>
      <c r="K12" s="1223">
        <v>8.7129999999999992</v>
      </c>
      <c r="L12" s="1223">
        <v>3.88</v>
      </c>
      <c r="M12" s="1223">
        <v>6.1609999999999996</v>
      </c>
      <c r="N12" s="1224">
        <v>0.35699999999999998</v>
      </c>
      <c r="O12" s="1224">
        <v>159.61799999999999</v>
      </c>
      <c r="P12" s="1225">
        <v>199.999</v>
      </c>
      <c r="Q12" s="1230"/>
      <c r="R12" s="1217"/>
      <c r="S12" s="1203"/>
      <c r="T12" s="1203"/>
      <c r="U12" s="1218"/>
      <c r="V12" s="1203"/>
      <c r="W12" s="1218"/>
      <c r="X12" s="1218"/>
      <c r="Y12" s="1218"/>
      <c r="Z12" s="1218"/>
      <c r="AA12" s="1218"/>
      <c r="AB12" s="1218"/>
      <c r="AC12" s="1218"/>
      <c r="AD12" s="1218"/>
      <c r="AE12" s="1219"/>
      <c r="AF12" s="1220"/>
      <c r="AG12" s="1221"/>
      <c r="AH12" s="1221"/>
      <c r="AI12" s="1222"/>
    </row>
    <row r="13" spans="1:35" ht="11.25" customHeight="1">
      <c r="A13" s="27" t="s">
        <v>472</v>
      </c>
      <c r="B13" s="1223">
        <v>107.626</v>
      </c>
      <c r="C13" s="1223">
        <v>54.148000000000003</v>
      </c>
      <c r="D13" s="1223">
        <v>20.812000000000001</v>
      </c>
      <c r="E13" s="1223">
        <v>14.738</v>
      </c>
      <c r="F13" s="1223">
        <v>15.973000000000001</v>
      </c>
      <c r="G13" s="1223">
        <v>8.5980000000000008</v>
      </c>
      <c r="H13" s="1223"/>
      <c r="I13" s="1223"/>
      <c r="J13" s="1223"/>
      <c r="K13" s="1223"/>
      <c r="L13" s="1223"/>
      <c r="M13" s="1223"/>
      <c r="N13" s="1223"/>
      <c r="O13" s="1224">
        <v>221.89500000000004</v>
      </c>
      <c r="P13" s="1225" t="s">
        <v>1519</v>
      </c>
      <c r="Q13" s="1230"/>
      <c r="R13" s="1217"/>
      <c r="S13" s="1203"/>
      <c r="T13" s="1203"/>
      <c r="U13" s="1226"/>
      <c r="V13" s="1203"/>
      <c r="W13" s="1226"/>
      <c r="X13" s="1226"/>
      <c r="Y13" s="1226"/>
      <c r="Z13" s="1226"/>
      <c r="AA13" s="1226"/>
      <c r="AB13" s="1226"/>
      <c r="AC13" s="1226"/>
      <c r="AD13" s="1226"/>
      <c r="AE13" s="1221"/>
      <c r="AF13" s="1221"/>
      <c r="AG13" s="1226"/>
      <c r="AH13" s="1226"/>
      <c r="AI13" s="1222"/>
    </row>
    <row r="14" spans="1:35" ht="11.25" customHeight="1">
      <c r="A14" s="1216" t="s">
        <v>1703</v>
      </c>
      <c r="B14" s="1228"/>
      <c r="C14" s="1228"/>
      <c r="D14" s="1228"/>
      <c r="E14" s="1228"/>
      <c r="F14" s="1228"/>
      <c r="G14" s="1228"/>
      <c r="H14" s="1228"/>
      <c r="I14" s="1228"/>
      <c r="J14" s="1228"/>
      <c r="K14" s="1228"/>
      <c r="L14" s="1228"/>
      <c r="M14" s="1228"/>
      <c r="N14" s="1229"/>
      <c r="O14" s="1216"/>
      <c r="P14" s="1228"/>
      <c r="R14" s="1217"/>
      <c r="S14" s="1203"/>
      <c r="T14" s="1203"/>
      <c r="U14" s="1218"/>
      <c r="V14" s="1218"/>
      <c r="W14" s="1218"/>
      <c r="X14" s="1218"/>
      <c r="Y14" s="1218"/>
      <c r="Z14" s="1218"/>
      <c r="AA14" s="1218"/>
      <c r="AB14" s="1218"/>
      <c r="AC14" s="1218"/>
      <c r="AD14" s="1218"/>
      <c r="AE14" s="1219"/>
      <c r="AF14" s="1220"/>
      <c r="AG14" s="1221"/>
      <c r="AH14" s="1221"/>
      <c r="AI14" s="1222"/>
    </row>
    <row r="15" spans="1:35" ht="11.25" customHeight="1">
      <c r="A15" s="27" t="s">
        <v>127</v>
      </c>
      <c r="B15" s="1223">
        <v>185.65899999999999</v>
      </c>
      <c r="C15" s="1223">
        <v>919.505</v>
      </c>
      <c r="D15" s="1223">
        <v>195.30699999999999</v>
      </c>
      <c r="E15" s="1223">
        <v>51.219000000000001</v>
      </c>
      <c r="F15" s="1223">
        <v>53.356999999999999</v>
      </c>
      <c r="G15" s="1223">
        <v>33.710999999999999</v>
      </c>
      <c r="H15" s="1223">
        <v>37.518999999999998</v>
      </c>
      <c r="I15" s="1223">
        <v>53.408000000000001</v>
      </c>
      <c r="J15" s="1223">
        <v>37.341999999999999</v>
      </c>
      <c r="K15" s="1223">
        <v>46.076999999999998</v>
      </c>
      <c r="L15" s="1223">
        <v>43.973999999999997</v>
      </c>
      <c r="M15" s="1223">
        <v>58.81</v>
      </c>
      <c r="N15" s="1224">
        <v>63.975000000000001</v>
      </c>
      <c r="O15" s="1224">
        <v>1438.758</v>
      </c>
      <c r="P15" s="1225">
        <v>1779.8629999999998</v>
      </c>
      <c r="R15" s="1217"/>
      <c r="S15" s="1203"/>
      <c r="T15" s="1203"/>
      <c r="U15" s="1218"/>
      <c r="V15" s="1218"/>
      <c r="W15" s="1218"/>
      <c r="X15" s="1218"/>
      <c r="Y15" s="1218"/>
      <c r="Z15" s="1218"/>
      <c r="AA15" s="1218"/>
      <c r="AB15" s="1218"/>
      <c r="AC15" s="1218"/>
      <c r="AD15" s="1218"/>
      <c r="AE15" s="1221"/>
      <c r="AF15" s="1220"/>
      <c r="AG15" s="1221"/>
      <c r="AH15" s="1221"/>
      <c r="AI15" s="1222"/>
    </row>
    <row r="16" spans="1:35" ht="11.25" customHeight="1">
      <c r="A16" s="27" t="s">
        <v>472</v>
      </c>
      <c r="B16" s="1223">
        <v>429.81700000000001</v>
      </c>
      <c r="C16" s="1223">
        <v>642.61199999999997</v>
      </c>
      <c r="D16" s="1223">
        <v>89.846999999999994</v>
      </c>
      <c r="E16" s="1223">
        <v>63.73</v>
      </c>
      <c r="F16" s="1223">
        <v>58.991</v>
      </c>
      <c r="G16" s="1223">
        <v>52.585000000000001</v>
      </c>
      <c r="H16" s="1223"/>
      <c r="I16" s="1223"/>
      <c r="J16" s="1223"/>
      <c r="K16" s="1223"/>
      <c r="L16" s="1223"/>
      <c r="M16" s="1223"/>
      <c r="N16" s="1223"/>
      <c r="O16" s="1224">
        <v>1337.5820000000001</v>
      </c>
      <c r="P16" s="1225" t="s">
        <v>1519</v>
      </c>
      <c r="R16" s="1217"/>
      <c r="S16" s="1203"/>
      <c r="T16" s="1203"/>
      <c r="U16" s="1218"/>
      <c r="V16" s="1218"/>
      <c r="W16" s="1218"/>
      <c r="X16" s="1218"/>
      <c r="Y16" s="1218"/>
      <c r="Z16" s="1218"/>
      <c r="AA16" s="1218"/>
      <c r="AB16" s="1218"/>
      <c r="AC16" s="1218"/>
      <c r="AD16" s="1218"/>
      <c r="AE16" s="1221"/>
      <c r="AF16" s="1220"/>
      <c r="AG16" s="1221"/>
      <c r="AH16" s="1221"/>
      <c r="AI16" s="1222"/>
    </row>
    <row r="17" spans="1:35" ht="11.25" customHeight="1">
      <c r="A17" s="1216" t="s">
        <v>1691</v>
      </c>
      <c r="B17" s="1228"/>
      <c r="C17" s="1228"/>
      <c r="D17" s="1228"/>
      <c r="E17" s="1228"/>
      <c r="F17" s="1228"/>
      <c r="G17" s="1228"/>
      <c r="H17" s="1228"/>
      <c r="I17" s="1228"/>
      <c r="J17" s="1228"/>
      <c r="K17" s="1228"/>
      <c r="L17" s="1228"/>
      <c r="M17" s="1228"/>
      <c r="N17" s="1229"/>
      <c r="O17" s="1231"/>
      <c r="P17" s="1216"/>
      <c r="R17" s="1217"/>
      <c r="S17" s="1203"/>
      <c r="T17" s="1203"/>
      <c r="U17" s="1218"/>
      <c r="V17" s="1218"/>
      <c r="W17" s="1218"/>
      <c r="X17" s="1218"/>
      <c r="Y17" s="1218"/>
      <c r="Z17" s="1218"/>
      <c r="AA17" s="1218"/>
      <c r="AB17" s="1218"/>
      <c r="AC17" s="1218"/>
      <c r="AD17" s="1218"/>
      <c r="AE17" s="1219"/>
      <c r="AF17" s="1220"/>
      <c r="AG17" s="1221"/>
      <c r="AH17" s="1221"/>
      <c r="AI17" s="1222"/>
    </row>
    <row r="18" spans="1:35" ht="11.25" customHeight="1">
      <c r="A18" s="27" t="s">
        <v>127</v>
      </c>
      <c r="B18" s="1223">
        <v>287.92899999999997</v>
      </c>
      <c r="C18" s="1223">
        <v>244.77699999999999</v>
      </c>
      <c r="D18" s="1223">
        <v>88.878</v>
      </c>
      <c r="E18" s="1223">
        <v>41.27</v>
      </c>
      <c r="F18" s="1223">
        <v>31.556999999999999</v>
      </c>
      <c r="G18" s="1223">
        <v>27.818999999999999</v>
      </c>
      <c r="H18" s="1223">
        <v>16.649999999999999</v>
      </c>
      <c r="I18" s="1223">
        <v>25.724</v>
      </c>
      <c r="J18" s="1223">
        <v>19.882999999999999</v>
      </c>
      <c r="K18" s="1223">
        <v>24.619</v>
      </c>
      <c r="L18" s="1223">
        <v>23.719000000000001</v>
      </c>
      <c r="M18" s="1223">
        <v>47.582000000000001</v>
      </c>
      <c r="N18" s="1224">
        <v>45.984999999999999</v>
      </c>
      <c r="O18" s="1224">
        <v>722.2299999999999</v>
      </c>
      <c r="P18" s="1225">
        <v>926.39200000000005</v>
      </c>
      <c r="R18" s="1217"/>
      <c r="S18" s="1203"/>
      <c r="T18" s="1203"/>
      <c r="U18" s="1226"/>
      <c r="V18" s="1226"/>
      <c r="W18" s="1226"/>
      <c r="X18" s="1226"/>
      <c r="Y18" s="1226"/>
      <c r="Z18" s="1226"/>
      <c r="AA18" s="1226"/>
      <c r="AB18" s="1226"/>
      <c r="AC18" s="1226"/>
      <c r="AD18" s="1226"/>
      <c r="AE18" s="1221"/>
      <c r="AF18" s="1221"/>
      <c r="AG18" s="1226"/>
      <c r="AH18" s="1226"/>
      <c r="AI18" s="1222"/>
    </row>
    <row r="19" spans="1:35" ht="11.25" customHeight="1">
      <c r="A19" s="27" t="s">
        <v>472</v>
      </c>
      <c r="B19" s="1223">
        <v>567.70899999999995</v>
      </c>
      <c r="C19" s="1223">
        <v>280.40699999999998</v>
      </c>
      <c r="D19" s="1223">
        <v>118.471</v>
      </c>
      <c r="E19" s="1223">
        <v>46.314999999999998</v>
      </c>
      <c r="F19" s="1223">
        <v>41.917999999999999</v>
      </c>
      <c r="G19" s="1223">
        <v>34.027000000000001</v>
      </c>
      <c r="H19" s="1223"/>
      <c r="I19" s="1223"/>
      <c r="J19" s="1223"/>
      <c r="K19" s="1223"/>
      <c r="L19" s="1223"/>
      <c r="M19" s="1223"/>
      <c r="N19" s="1223"/>
      <c r="O19" s="1224">
        <v>1088.847</v>
      </c>
      <c r="P19" s="1225" t="s">
        <v>1519</v>
      </c>
      <c r="R19" s="1217"/>
      <c r="S19" s="1203"/>
      <c r="T19" s="1203"/>
      <c r="U19" s="1218"/>
      <c r="V19" s="1218"/>
      <c r="W19" s="1218"/>
      <c r="X19" s="1218"/>
      <c r="Y19" s="1218"/>
      <c r="Z19" s="1218"/>
      <c r="AA19" s="1218"/>
      <c r="AB19" s="1218"/>
      <c r="AC19" s="1218"/>
      <c r="AD19" s="1218"/>
      <c r="AE19" s="1219"/>
      <c r="AF19" s="1220"/>
      <c r="AG19" s="1221"/>
      <c r="AH19" s="1221"/>
      <c r="AI19" s="1222"/>
    </row>
    <row r="20" spans="1:35" ht="11.25" customHeight="1">
      <c r="A20" s="1216" t="s">
        <v>1704</v>
      </c>
      <c r="B20" s="1228"/>
      <c r="C20" s="1228"/>
      <c r="D20" s="1228"/>
      <c r="E20" s="1228"/>
      <c r="F20" s="1228"/>
      <c r="G20" s="1228"/>
      <c r="H20" s="1228"/>
      <c r="I20" s="1228"/>
      <c r="J20" s="1228"/>
      <c r="K20" s="1228"/>
      <c r="L20" s="1228"/>
      <c r="M20" s="1228"/>
      <c r="N20" s="1229"/>
      <c r="O20" s="1231"/>
      <c r="P20" s="1216"/>
      <c r="R20" s="1217"/>
      <c r="S20" s="1203"/>
      <c r="T20" s="1203"/>
      <c r="U20" s="1226"/>
      <c r="V20" s="1226"/>
      <c r="W20" s="1226"/>
      <c r="X20" s="1226"/>
      <c r="Y20" s="1226"/>
      <c r="Z20" s="1226"/>
      <c r="AA20" s="1226"/>
      <c r="AB20" s="1226"/>
      <c r="AC20" s="1226"/>
      <c r="AD20" s="1226"/>
      <c r="AE20" s="1221"/>
      <c r="AF20" s="1221"/>
      <c r="AG20" s="1226"/>
      <c r="AH20" s="1226"/>
      <c r="AI20" s="1222"/>
    </row>
    <row r="21" spans="1:35" ht="11.25" customHeight="1">
      <c r="A21" s="27" t="s">
        <v>127</v>
      </c>
      <c r="B21" s="1223">
        <v>3064.3119999999999</v>
      </c>
      <c r="C21" s="1223">
        <v>343.887</v>
      </c>
      <c r="D21" s="1223">
        <v>207.46899999999999</v>
      </c>
      <c r="E21" s="1223">
        <v>96.698999999999998</v>
      </c>
      <c r="F21" s="1223">
        <v>146.5</v>
      </c>
      <c r="G21" s="1223">
        <v>164.10400000000001</v>
      </c>
      <c r="H21" s="1223">
        <v>134.75700000000001</v>
      </c>
      <c r="I21" s="1223">
        <v>211.12100000000001</v>
      </c>
      <c r="J21" s="1223">
        <v>211.18899999999999</v>
      </c>
      <c r="K21" s="1223">
        <v>252.23500000000001</v>
      </c>
      <c r="L21" s="1223">
        <v>207.87</v>
      </c>
      <c r="M21" s="1223">
        <v>449.08</v>
      </c>
      <c r="N21" s="1224">
        <v>106.797</v>
      </c>
      <c r="O21" s="1224">
        <v>4022.971</v>
      </c>
      <c r="P21" s="1225">
        <v>5596.0199999999995</v>
      </c>
      <c r="R21" s="1217"/>
      <c r="S21" s="1203"/>
      <c r="T21" s="1203"/>
      <c r="U21" s="1218"/>
      <c r="V21" s="1218"/>
      <c r="W21" s="1218"/>
      <c r="X21" s="1218"/>
      <c r="Y21" s="1218"/>
      <c r="Z21" s="1218"/>
      <c r="AA21" s="1218"/>
      <c r="AB21" s="1218"/>
      <c r="AC21" s="1218"/>
      <c r="AD21" s="1218"/>
      <c r="AE21" s="1219"/>
      <c r="AF21" s="1220"/>
      <c r="AG21" s="1227"/>
      <c r="AH21" s="1221"/>
      <c r="AI21" s="1222"/>
    </row>
    <row r="22" spans="1:35" ht="11.25" customHeight="1">
      <c r="A22" s="27" t="s">
        <v>472</v>
      </c>
      <c r="B22" s="1223">
        <v>2608.998</v>
      </c>
      <c r="C22" s="1223">
        <v>391.322</v>
      </c>
      <c r="D22" s="1223">
        <v>164.11699999999999</v>
      </c>
      <c r="E22" s="1223">
        <v>140.17400000000001</v>
      </c>
      <c r="F22" s="1223">
        <v>179.38399999999999</v>
      </c>
      <c r="G22" s="1223">
        <v>164.78399999999999</v>
      </c>
      <c r="H22" s="1223"/>
      <c r="I22" s="1223"/>
      <c r="J22" s="1223"/>
      <c r="K22" s="1223"/>
      <c r="L22" s="1223"/>
      <c r="M22" s="1223"/>
      <c r="N22" s="1223"/>
      <c r="O22" s="1224">
        <v>3648.7790000000005</v>
      </c>
      <c r="P22" s="1225" t="s">
        <v>1519</v>
      </c>
      <c r="R22" s="1217"/>
      <c r="S22" s="1203"/>
      <c r="U22" s="1226"/>
      <c r="V22" s="1226"/>
      <c r="W22" s="1226"/>
      <c r="X22" s="1226"/>
      <c r="Y22" s="1226"/>
      <c r="Z22" s="1226"/>
      <c r="AA22" s="1226"/>
      <c r="AB22" s="1226"/>
      <c r="AC22" s="1226"/>
      <c r="AD22" s="1226"/>
      <c r="AE22" s="1221"/>
      <c r="AF22" s="1221"/>
      <c r="AG22" s="1221"/>
      <c r="AH22" s="1221"/>
      <c r="AI22" s="1222"/>
    </row>
    <row r="23" spans="1:35" ht="11.25" customHeight="1">
      <c r="A23" s="1216" t="s">
        <v>520</v>
      </c>
      <c r="B23" s="1228"/>
      <c r="C23" s="1228"/>
      <c r="D23" s="1228"/>
      <c r="E23" s="1228"/>
      <c r="F23" s="1228"/>
      <c r="G23" s="1228"/>
      <c r="H23" s="1228"/>
      <c r="I23" s="1228"/>
      <c r="J23" s="1228"/>
      <c r="K23" s="1228"/>
      <c r="L23" s="1228"/>
      <c r="M23" s="1228"/>
      <c r="N23" s="1229"/>
      <c r="O23" s="1231"/>
      <c r="P23" s="1216"/>
      <c r="R23" s="1217"/>
      <c r="S23" s="1203"/>
      <c r="U23" s="1232"/>
      <c r="V23" s="1232"/>
      <c r="W23" s="1232"/>
      <c r="X23" s="1232"/>
      <c r="Y23" s="1232"/>
      <c r="Z23" s="1232"/>
      <c r="AA23" s="1232"/>
      <c r="AB23" s="1232"/>
      <c r="AC23" s="1232"/>
      <c r="AD23" s="1232"/>
      <c r="AE23" s="1233"/>
      <c r="AF23" s="1234"/>
      <c r="AG23" s="1235"/>
      <c r="AH23" s="1235"/>
      <c r="AI23" s="1222"/>
    </row>
    <row r="24" spans="1:35" ht="11.25" customHeight="1">
      <c r="A24" s="27" t="s">
        <v>127</v>
      </c>
      <c r="B24" s="1223">
        <v>26.497</v>
      </c>
      <c r="C24" s="1223">
        <v>55.719000000000001</v>
      </c>
      <c r="D24" s="1223">
        <v>30.096</v>
      </c>
      <c r="E24" s="1223">
        <v>11.172000000000001</v>
      </c>
      <c r="F24" s="1223">
        <v>12.638</v>
      </c>
      <c r="G24" s="1223">
        <v>9.5470000000000006</v>
      </c>
      <c r="H24" s="1223">
        <v>8.0960000000000001</v>
      </c>
      <c r="I24" s="1223">
        <v>10.115</v>
      </c>
      <c r="J24" s="1223">
        <v>9.3729999999999993</v>
      </c>
      <c r="K24" s="1223">
        <v>7.4119999999999999</v>
      </c>
      <c r="L24" s="1223">
        <v>6.0110000000000001</v>
      </c>
      <c r="M24" s="1223">
        <v>5.8689999999999998</v>
      </c>
      <c r="N24" s="1224">
        <v>22.431000000000001</v>
      </c>
      <c r="O24" s="1224">
        <v>145.66900000000001</v>
      </c>
      <c r="P24" s="1225">
        <v>214.97600000000003</v>
      </c>
      <c r="R24" s="1217"/>
      <c r="S24" s="1203"/>
      <c r="U24" s="1222"/>
      <c r="V24" s="1222"/>
      <c r="W24" s="1222"/>
      <c r="X24" s="1222"/>
      <c r="Y24" s="1222"/>
      <c r="Z24" s="1222"/>
      <c r="AA24" s="1222"/>
      <c r="AB24" s="1222"/>
      <c r="AC24" s="1222"/>
      <c r="AD24" s="1222"/>
      <c r="AE24" s="1222"/>
      <c r="AF24" s="1222"/>
      <c r="AG24" s="1222"/>
      <c r="AH24" s="1222"/>
      <c r="AI24" s="1222"/>
    </row>
    <row r="25" spans="1:35" ht="11.25" customHeight="1">
      <c r="A25" s="27" t="s">
        <v>472</v>
      </c>
      <c r="B25" s="1223">
        <v>51.418999999999997</v>
      </c>
      <c r="C25" s="1223">
        <v>137.108</v>
      </c>
      <c r="D25" s="1223">
        <v>30.373000000000001</v>
      </c>
      <c r="E25" s="1223">
        <v>13.528</v>
      </c>
      <c r="F25" s="1223">
        <v>14.984999999999999</v>
      </c>
      <c r="G25" s="1223">
        <v>10.897</v>
      </c>
      <c r="H25" s="1223"/>
      <c r="I25" s="1223"/>
      <c r="J25" s="1223"/>
      <c r="K25" s="1223"/>
      <c r="L25" s="1223"/>
      <c r="M25" s="1223"/>
      <c r="N25" s="1223"/>
      <c r="O25" s="1224">
        <v>258.30999999999995</v>
      </c>
      <c r="P25" s="1225" t="s">
        <v>1519</v>
      </c>
      <c r="R25" s="1217"/>
    </row>
    <row r="26" spans="1:35" ht="11.25" customHeight="1">
      <c r="A26" s="1216" t="s">
        <v>1705</v>
      </c>
      <c r="B26" s="1228"/>
      <c r="C26" s="1228"/>
      <c r="D26" s="1228"/>
      <c r="E26" s="1228"/>
      <c r="F26" s="1228"/>
      <c r="G26" s="1228"/>
      <c r="H26" s="1228"/>
      <c r="I26" s="1228"/>
      <c r="J26" s="1228"/>
      <c r="K26" s="1228"/>
      <c r="L26" s="1228"/>
      <c r="M26" s="1228"/>
      <c r="N26" s="1229"/>
      <c r="O26" s="1231"/>
      <c r="P26" s="1216"/>
      <c r="R26" s="1217"/>
    </row>
    <row r="27" spans="1:35" ht="11.25" customHeight="1">
      <c r="A27" s="27" t="s">
        <v>127</v>
      </c>
      <c r="B27" s="1223">
        <v>27.527000000000001</v>
      </c>
      <c r="C27" s="1223">
        <v>22.698</v>
      </c>
      <c r="D27" s="1223">
        <v>34.936</v>
      </c>
      <c r="E27" s="1223">
        <v>397.97500000000002</v>
      </c>
      <c r="F27" s="1223">
        <v>320.74599999999998</v>
      </c>
      <c r="G27" s="1223">
        <v>70.957999999999998</v>
      </c>
      <c r="H27" s="1223">
        <v>38.902000000000001</v>
      </c>
      <c r="I27" s="1223">
        <v>65.268000000000001</v>
      </c>
      <c r="J27" s="1223">
        <v>37.835999999999999</v>
      </c>
      <c r="K27" s="1223">
        <v>36.874000000000002</v>
      </c>
      <c r="L27" s="1223">
        <v>44.256999999999998</v>
      </c>
      <c r="M27" s="1223">
        <v>54.353999999999999</v>
      </c>
      <c r="N27" s="1224">
        <v>58.576999999999998</v>
      </c>
      <c r="O27" s="1224">
        <v>874.84</v>
      </c>
      <c r="P27" s="1225">
        <v>1210.9080000000001</v>
      </c>
      <c r="R27" s="1217"/>
    </row>
    <row r="28" spans="1:35" ht="11.25" customHeight="1">
      <c r="A28" s="27" t="s">
        <v>472</v>
      </c>
      <c r="B28" s="1223">
        <v>30.181000000000001</v>
      </c>
      <c r="C28" s="1223">
        <v>26.805</v>
      </c>
      <c r="D28" s="1223">
        <v>130.17099999999999</v>
      </c>
      <c r="E28" s="1223">
        <v>931.31</v>
      </c>
      <c r="F28" s="1223">
        <v>531.69899999999996</v>
      </c>
      <c r="G28" s="1223">
        <v>99.207999999999998</v>
      </c>
      <c r="H28" s="1223"/>
      <c r="I28" s="1223"/>
      <c r="J28" s="1223"/>
      <c r="K28" s="1223"/>
      <c r="L28" s="1223"/>
      <c r="M28" s="1223"/>
      <c r="N28" s="1223"/>
      <c r="O28" s="1224">
        <v>1749.3739999999998</v>
      </c>
      <c r="P28" s="1225" t="s">
        <v>1519</v>
      </c>
      <c r="R28" s="1217"/>
    </row>
    <row r="29" spans="1:35" ht="11.25" customHeight="1">
      <c r="A29" s="1216" t="s">
        <v>119</v>
      </c>
      <c r="B29" s="1228"/>
      <c r="C29" s="1228"/>
      <c r="D29" s="1228"/>
      <c r="E29" s="1228"/>
      <c r="F29" s="1228"/>
      <c r="G29" s="1228"/>
      <c r="H29" s="1228"/>
      <c r="I29" s="1228"/>
      <c r="J29" s="1228"/>
      <c r="K29" s="1228"/>
      <c r="L29" s="1228"/>
      <c r="M29" s="1228"/>
      <c r="N29" s="1229"/>
      <c r="O29" s="1231"/>
      <c r="P29" s="1216"/>
      <c r="R29" s="1217"/>
    </row>
    <row r="30" spans="1:35" ht="11.25" customHeight="1">
      <c r="A30" s="27" t="s">
        <v>127</v>
      </c>
      <c r="B30" s="1223">
        <v>108.318</v>
      </c>
      <c r="C30" s="1223">
        <v>267.80700000000002</v>
      </c>
      <c r="D30" s="1223">
        <v>55.003999999999998</v>
      </c>
      <c r="E30" s="1223">
        <v>17.728000000000002</v>
      </c>
      <c r="F30" s="1223">
        <v>17.327999999999999</v>
      </c>
      <c r="G30" s="1223">
        <v>12.116</v>
      </c>
      <c r="H30" s="1223">
        <v>11.238</v>
      </c>
      <c r="I30" s="1223">
        <v>16.994</v>
      </c>
      <c r="J30" s="1223">
        <v>10.712999999999999</v>
      </c>
      <c r="K30" s="1223">
        <v>12.074</v>
      </c>
      <c r="L30" s="1223">
        <v>15.785</v>
      </c>
      <c r="M30" s="1223">
        <v>17.983000000000001</v>
      </c>
      <c r="N30" s="1224">
        <v>24.486000000000001</v>
      </c>
      <c r="O30" s="1224">
        <v>478.30099999999999</v>
      </c>
      <c r="P30" s="1225">
        <v>587.57399999999984</v>
      </c>
      <c r="R30" s="1217"/>
    </row>
    <row r="31" spans="1:35" ht="11.25" customHeight="1">
      <c r="A31" s="27" t="s">
        <v>472</v>
      </c>
      <c r="B31" s="1223">
        <v>177.529</v>
      </c>
      <c r="C31" s="1223">
        <v>189.43799999999999</v>
      </c>
      <c r="D31" s="1223">
        <v>29.988</v>
      </c>
      <c r="E31" s="1223">
        <v>20.456</v>
      </c>
      <c r="F31" s="1223">
        <v>18.562999999999999</v>
      </c>
      <c r="G31" s="1223">
        <v>17.123000000000001</v>
      </c>
      <c r="H31" s="1223"/>
      <c r="I31" s="1223"/>
      <c r="J31" s="1223"/>
      <c r="K31" s="1223"/>
      <c r="L31" s="1223"/>
      <c r="M31" s="1223"/>
      <c r="N31" s="1223"/>
      <c r="O31" s="1224">
        <v>453.09699999999998</v>
      </c>
      <c r="P31" s="1225" t="s">
        <v>1519</v>
      </c>
      <c r="R31" s="1217"/>
    </row>
    <row r="32" spans="1:35" ht="11.25" customHeight="1">
      <c r="A32" s="1216" t="s">
        <v>1706</v>
      </c>
      <c r="B32" s="1228"/>
      <c r="C32" s="1228"/>
      <c r="D32" s="1228"/>
      <c r="E32" s="1228"/>
      <c r="F32" s="1228"/>
      <c r="G32" s="1228"/>
      <c r="H32" s="1228"/>
      <c r="I32" s="1228"/>
      <c r="J32" s="1228"/>
      <c r="K32" s="1228"/>
      <c r="L32" s="1228"/>
      <c r="M32" s="1228"/>
      <c r="N32" s="1229"/>
      <c r="O32" s="1231"/>
      <c r="P32" s="1236"/>
      <c r="R32" s="1217"/>
    </row>
    <row r="33" spans="1:18" ht="11.25" customHeight="1">
      <c r="A33" s="27" t="s">
        <v>127</v>
      </c>
      <c r="B33" s="1223">
        <v>5609.8170000000009</v>
      </c>
      <c r="C33" s="1223">
        <v>6007.192</v>
      </c>
      <c r="D33" s="1223">
        <v>2014.7989999999998</v>
      </c>
      <c r="E33" s="1223">
        <v>1285.9490000000001</v>
      </c>
      <c r="F33" s="1223">
        <v>1404.0479999999998</v>
      </c>
      <c r="G33" s="1223">
        <v>1016.582</v>
      </c>
      <c r="H33" s="1223">
        <v>820.62300000000005</v>
      </c>
      <c r="I33" s="1223">
        <v>1271.857</v>
      </c>
      <c r="J33" s="1223">
        <v>1114.921</v>
      </c>
      <c r="K33" s="1223">
        <v>1160.152</v>
      </c>
      <c r="L33" s="1223">
        <v>1224.0300000000002</v>
      </c>
      <c r="M33" s="1223">
        <v>1555.8419999999999</v>
      </c>
      <c r="N33" s="1224">
        <v>645.47400000000005</v>
      </c>
      <c r="O33" s="1224">
        <v>17338.386999999999</v>
      </c>
      <c r="P33" s="1225">
        <v>25131.285999999993</v>
      </c>
      <c r="Q33" s="1206"/>
      <c r="R33" s="1217"/>
    </row>
    <row r="34" spans="1:18" ht="11.25" customHeight="1">
      <c r="A34" s="27" t="s">
        <v>472</v>
      </c>
      <c r="B34" s="1223">
        <v>6959.7159999999985</v>
      </c>
      <c r="C34" s="1223">
        <v>4455.112000000001</v>
      </c>
      <c r="D34" s="1223">
        <v>1470.5160000000001</v>
      </c>
      <c r="E34" s="1223">
        <v>1836.6889999999999</v>
      </c>
      <c r="F34" s="1223">
        <v>1585.895</v>
      </c>
      <c r="G34" s="1223">
        <v>1032.3869999999999</v>
      </c>
      <c r="H34" s="1223"/>
      <c r="I34" s="1223"/>
      <c r="J34" s="1223"/>
      <c r="K34" s="1223"/>
      <c r="L34" s="1223"/>
      <c r="M34" s="1223"/>
      <c r="N34" s="1223"/>
      <c r="O34" s="1224">
        <v>17340.314999999999</v>
      </c>
      <c r="P34" s="1225" t="s">
        <v>1519</v>
      </c>
      <c r="Q34" s="1237"/>
      <c r="R34" s="1217"/>
    </row>
    <row r="35" spans="1:18" ht="9" customHeight="1">
      <c r="A35" s="1238" t="s">
        <v>1707</v>
      </c>
      <c r="R35" s="1217"/>
    </row>
    <row r="36" spans="1:18" ht="9" customHeight="1">
      <c r="A36" s="1230" t="s">
        <v>1708</v>
      </c>
      <c r="R36" s="1217"/>
    </row>
    <row r="37" spans="1:18" ht="9" customHeight="1">
      <c r="A37" s="1230" t="s">
        <v>1709</v>
      </c>
      <c r="K37" s="1230"/>
    </row>
    <row r="38" spans="1:18" ht="9" customHeight="1">
      <c r="A38" s="1239" t="s">
        <v>447</v>
      </c>
      <c r="P38" s="1240"/>
    </row>
    <row r="39" spans="1:18">
      <c r="A39" s="130" t="s">
        <v>9</v>
      </c>
      <c r="B39" s="1"/>
      <c r="C39" s="1"/>
      <c r="D39" s="1"/>
      <c r="E39" s="1"/>
      <c r="F39" s="1"/>
      <c r="G39" s="1"/>
      <c r="H39" s="1"/>
      <c r="I39" s="1"/>
      <c r="J39" s="1"/>
      <c r="K39" s="1"/>
      <c r="L39" s="1"/>
      <c r="M39" s="1241">
        <v>0</v>
      </c>
      <c r="N39" s="1241">
        <v>0</v>
      </c>
    </row>
    <row r="40" spans="1:18">
      <c r="A40" s="1230"/>
    </row>
    <row r="41" spans="1:18">
      <c r="A41" s="1230" t="s">
        <v>135</v>
      </c>
    </row>
    <row r="46" spans="1:18">
      <c r="A46" s="1238"/>
    </row>
  </sheetData>
  <hyperlinks>
    <hyperlink ref="A39" location="Inhaltsverzeichnis!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showGridLines="0" zoomScale="190" zoomScaleNormal="190" workbookViewId="0"/>
  </sheetViews>
  <sheetFormatPr baseColWidth="10" defaultRowHeight="16.5"/>
  <cols>
    <col min="1" max="1" width="9.42578125" style="39" customWidth="1"/>
    <col min="2" max="10" width="7" style="39" customWidth="1"/>
    <col min="11" max="11" width="6.85546875" style="39" bestFit="1" customWidth="1"/>
    <col min="12" max="14" width="7" style="39" customWidth="1"/>
    <col min="15" max="16384" width="11.42578125" style="39"/>
  </cols>
  <sheetData>
    <row r="1" spans="1:14">
      <c r="A1" s="1172" t="s">
        <v>1684</v>
      </c>
      <c r="B1" s="1173"/>
      <c r="C1" s="1173"/>
      <c r="D1" s="1173"/>
      <c r="E1" s="1173"/>
      <c r="F1" s="1173"/>
      <c r="G1" s="1173"/>
      <c r="H1" s="1173"/>
      <c r="I1" s="1173"/>
      <c r="J1" s="1173"/>
      <c r="K1" s="1173"/>
      <c r="L1" s="1173"/>
      <c r="M1" s="1173"/>
      <c r="N1" s="1173"/>
    </row>
    <row r="2" spans="1:14">
      <c r="A2" s="1174" t="s">
        <v>1685</v>
      </c>
      <c r="B2" s="1175"/>
      <c r="C2" s="1175"/>
      <c r="D2" s="1175"/>
      <c r="E2" s="1175"/>
      <c r="F2" s="1175"/>
      <c r="G2" s="1175"/>
      <c r="H2" s="1175"/>
      <c r="I2" s="1175"/>
      <c r="J2" s="1175"/>
      <c r="K2" s="1175"/>
      <c r="L2" s="1175"/>
      <c r="M2" s="1175"/>
      <c r="N2" s="1175"/>
    </row>
    <row r="3" spans="1:14">
      <c r="A3" s="1174" t="s">
        <v>1686</v>
      </c>
      <c r="B3" s="1175"/>
      <c r="C3" s="1175"/>
      <c r="D3" s="1175"/>
      <c r="E3" s="1175"/>
      <c r="F3" s="1175"/>
      <c r="G3" s="1175"/>
      <c r="H3" s="1175"/>
      <c r="I3" s="1175"/>
      <c r="J3" s="1175"/>
      <c r="K3" s="1175"/>
      <c r="L3" s="1175"/>
      <c r="M3" s="1175"/>
      <c r="N3" s="1175"/>
    </row>
    <row r="4" spans="1:14">
      <c r="A4" s="2514" t="s">
        <v>121</v>
      </c>
      <c r="B4" s="1176" t="s">
        <v>105</v>
      </c>
      <c r="C4" s="1176" t="s">
        <v>104</v>
      </c>
      <c r="D4" s="1177" t="s">
        <v>103</v>
      </c>
      <c r="E4" s="1178" t="s">
        <v>102</v>
      </c>
      <c r="F4" s="1176" t="s">
        <v>101</v>
      </c>
      <c r="G4" s="1176" t="s">
        <v>100</v>
      </c>
      <c r="H4" s="1179" t="s">
        <v>99</v>
      </c>
      <c r="I4" s="1176" t="s">
        <v>129</v>
      </c>
      <c r="J4" s="1176" t="s">
        <v>97</v>
      </c>
      <c r="K4" s="1178" t="s">
        <v>1560</v>
      </c>
      <c r="L4" s="1176" t="s">
        <v>95</v>
      </c>
      <c r="M4" s="1176" t="s">
        <v>94</v>
      </c>
      <c r="N4" s="1180" t="s">
        <v>1687</v>
      </c>
    </row>
    <row r="5" spans="1:14" ht="10.5" customHeight="1">
      <c r="A5" s="2515"/>
      <c r="B5" s="1181">
        <v>2023</v>
      </c>
      <c r="C5" s="1182"/>
      <c r="D5" s="1182"/>
      <c r="E5" s="1182"/>
      <c r="F5" s="1182"/>
      <c r="G5" s="1183"/>
      <c r="H5" s="1181">
        <v>2024</v>
      </c>
      <c r="I5" s="1182"/>
      <c r="J5" s="1182"/>
      <c r="K5" s="1182"/>
      <c r="L5" s="1182"/>
      <c r="M5" s="1183"/>
      <c r="N5" s="1184" t="s">
        <v>127</v>
      </c>
    </row>
    <row r="6" spans="1:14" ht="10.5" customHeight="1">
      <c r="A6" s="2516"/>
      <c r="B6" s="1185">
        <v>2024</v>
      </c>
      <c r="C6" s="1186"/>
      <c r="D6" s="1186"/>
      <c r="E6" s="1186"/>
      <c r="F6" s="1186"/>
      <c r="G6" s="1187"/>
      <c r="H6" s="1185">
        <v>2025</v>
      </c>
      <c r="I6" s="1186"/>
      <c r="J6" s="1186"/>
      <c r="K6" s="1186"/>
      <c r="L6" s="1186"/>
      <c r="M6" s="1187"/>
      <c r="N6" s="1188" t="s">
        <v>472</v>
      </c>
    </row>
    <row r="7" spans="1:14" s="1192" customFormat="1" ht="12" customHeight="1">
      <c r="A7" s="1189" t="s">
        <v>1688</v>
      </c>
      <c r="B7" s="1190">
        <v>22.88</v>
      </c>
      <c r="C7" s="1190">
        <v>23.84</v>
      </c>
      <c r="D7" s="1190">
        <v>23.64</v>
      </c>
      <c r="E7" s="1190">
        <v>22.69</v>
      </c>
      <c r="F7" s="1190">
        <v>22.81</v>
      </c>
      <c r="G7" s="1190">
        <v>22.46</v>
      </c>
      <c r="H7" s="1190">
        <v>21.936600000000002</v>
      </c>
      <c r="I7" s="1190">
        <v>19.46</v>
      </c>
      <c r="J7" s="1190">
        <v>18.61</v>
      </c>
      <c r="K7" s="1190">
        <v>19.739999999999998</v>
      </c>
      <c r="L7" s="1190">
        <v>22.72</v>
      </c>
      <c r="M7" s="1190">
        <v>22.29</v>
      </c>
      <c r="N7" s="1191">
        <v>21.92305</v>
      </c>
    </row>
    <row r="8" spans="1:14" s="1194" customFormat="1" ht="12" customHeight="1">
      <c r="A8" s="1193"/>
      <c r="B8" s="1190">
        <v>21.23</v>
      </c>
      <c r="C8" s="1190">
        <v>21.72</v>
      </c>
      <c r="D8" s="1190">
        <v>22</v>
      </c>
      <c r="E8" s="1190">
        <v>22.18</v>
      </c>
      <c r="F8" s="1190">
        <v>22.18</v>
      </c>
      <c r="G8" s="1190">
        <v>23.06</v>
      </c>
      <c r="H8" s="1190">
        <v>23.38</v>
      </c>
      <c r="I8" s="1190"/>
      <c r="J8" s="1190"/>
      <c r="K8" s="1190"/>
      <c r="L8" s="1190"/>
      <c r="M8" s="1190"/>
      <c r="N8" s="1191"/>
    </row>
    <row r="9" spans="1:14" s="1192" customFormat="1" ht="12" customHeight="1">
      <c r="A9" s="1189" t="s">
        <v>1689</v>
      </c>
      <c r="B9" s="1190">
        <v>21.26</v>
      </c>
      <c r="C9" s="1190">
        <v>22.62</v>
      </c>
      <c r="D9" s="1190">
        <v>22.28</v>
      </c>
      <c r="E9" s="1190">
        <v>21.02</v>
      </c>
      <c r="F9" s="1190">
        <v>20.93</v>
      </c>
      <c r="G9" s="1190">
        <v>20.64</v>
      </c>
      <c r="H9" s="1190">
        <v>19.951999999999998</v>
      </c>
      <c r="I9" s="1190">
        <v>18.25</v>
      </c>
      <c r="J9" s="1190">
        <v>17.55</v>
      </c>
      <c r="K9" s="1190">
        <v>18.61</v>
      </c>
      <c r="L9" s="1190">
        <v>21.12</v>
      </c>
      <c r="M9" s="1190">
        <v>19.93</v>
      </c>
      <c r="N9" s="1191">
        <v>20.346833333333336</v>
      </c>
    </row>
    <row r="10" spans="1:14" s="1194" customFormat="1" ht="12" customHeight="1">
      <c r="A10" s="1193"/>
      <c r="B10" s="1190">
        <v>19.07</v>
      </c>
      <c r="C10" s="1190">
        <v>18.45</v>
      </c>
      <c r="D10" s="1190">
        <v>19.18</v>
      </c>
      <c r="E10" s="1190">
        <v>19.45</v>
      </c>
      <c r="F10" s="1190">
        <v>19.66</v>
      </c>
      <c r="G10" s="1190">
        <v>19.989999999999998</v>
      </c>
      <c r="H10" s="1190">
        <v>20.53</v>
      </c>
      <c r="I10" s="1190"/>
      <c r="J10" s="1190"/>
      <c r="K10" s="1190"/>
      <c r="L10" s="1190"/>
      <c r="M10" s="1190"/>
      <c r="N10" s="1191"/>
    </row>
    <row r="11" spans="1:14" s="1192" customFormat="1" ht="12" customHeight="1">
      <c r="A11" s="1189" t="s">
        <v>1690</v>
      </c>
      <c r="B11" s="1190">
        <v>19.3</v>
      </c>
      <c r="C11" s="1190">
        <v>19.22</v>
      </c>
      <c r="D11" s="1190">
        <v>19.28</v>
      </c>
      <c r="E11" s="1190">
        <v>18.8</v>
      </c>
      <c r="F11" s="1190">
        <v>18.649999999999999</v>
      </c>
      <c r="G11" s="1190">
        <v>18.68</v>
      </c>
      <c r="H11" s="1190">
        <v>18.561600000000002</v>
      </c>
      <c r="I11" s="1190">
        <v>16.649999999999999</v>
      </c>
      <c r="J11" s="1190">
        <v>15.84</v>
      </c>
      <c r="K11" s="1190">
        <v>16.87</v>
      </c>
      <c r="L11" s="1190">
        <v>19.149999999999999</v>
      </c>
      <c r="M11" s="1190">
        <v>18.079999999999998</v>
      </c>
      <c r="N11" s="1191">
        <v>18.256800000000002</v>
      </c>
    </row>
    <row r="12" spans="1:14" s="1194" customFormat="1" ht="12" customHeight="1">
      <c r="A12" s="1193"/>
      <c r="B12" s="1190">
        <v>16.86</v>
      </c>
      <c r="C12" s="1190">
        <v>17.809999999999999</v>
      </c>
      <c r="D12" s="1190">
        <v>18.579999999999998</v>
      </c>
      <c r="E12" s="1190">
        <v>19.170000000000002</v>
      </c>
      <c r="F12" s="1190">
        <v>19.25</v>
      </c>
      <c r="G12" s="1190">
        <v>20.02</v>
      </c>
      <c r="H12" s="1190">
        <v>20.67</v>
      </c>
      <c r="I12" s="1190"/>
      <c r="J12" s="1190"/>
      <c r="K12" s="1190"/>
      <c r="L12" s="1190"/>
      <c r="M12" s="1190"/>
      <c r="N12" s="1191"/>
    </row>
    <row r="13" spans="1:14" s="1192" customFormat="1" ht="12" customHeight="1">
      <c r="A13" s="1189" t="s">
        <v>1691</v>
      </c>
      <c r="B13" s="1190">
        <v>33.46</v>
      </c>
      <c r="C13" s="1190">
        <v>36.79</v>
      </c>
      <c r="D13" s="1190">
        <v>35.71</v>
      </c>
      <c r="E13" s="1190">
        <v>34.880000000000003</v>
      </c>
      <c r="F13" s="1190">
        <v>34.83</v>
      </c>
      <c r="G13" s="1190">
        <v>34.79</v>
      </c>
      <c r="H13" s="1190">
        <v>33.09375</v>
      </c>
      <c r="I13" s="1190">
        <v>30.52</v>
      </c>
      <c r="J13" s="1190">
        <v>29.09</v>
      </c>
      <c r="K13" s="1190">
        <v>31.73</v>
      </c>
      <c r="L13" s="1190">
        <v>32.75</v>
      </c>
      <c r="M13" s="1190">
        <v>30.31</v>
      </c>
      <c r="N13" s="1191">
        <v>33.162812500000001</v>
      </c>
    </row>
    <row r="14" spans="1:14" s="1194" customFormat="1" ht="12" customHeight="1">
      <c r="A14" s="1195"/>
      <c r="B14" s="1196">
        <v>28.64</v>
      </c>
      <c r="C14" s="1196">
        <v>26.5</v>
      </c>
      <c r="D14" s="1196">
        <v>25.63</v>
      </c>
      <c r="E14" s="1196">
        <v>25.88</v>
      </c>
      <c r="F14" s="1196">
        <v>25.82</v>
      </c>
      <c r="G14" s="1196">
        <v>25.64</v>
      </c>
      <c r="H14" s="1196">
        <v>25.43</v>
      </c>
      <c r="I14" s="1196"/>
      <c r="J14" s="1196"/>
      <c r="K14" s="1196"/>
      <c r="L14" s="1196"/>
      <c r="M14" s="1196"/>
      <c r="N14" s="1197"/>
    </row>
    <row r="15" spans="1:14" ht="11.25" customHeight="1">
      <c r="A15" s="923" t="s">
        <v>1692</v>
      </c>
      <c r="B15" s="1198"/>
      <c r="C15" s="1198"/>
      <c r="D15" s="1198"/>
      <c r="E15" s="1198"/>
      <c r="F15" s="1198"/>
      <c r="G15" s="1198"/>
      <c r="H15" s="1198"/>
      <c r="I15" s="1198"/>
      <c r="J15" s="1198"/>
      <c r="K15" s="1198"/>
      <c r="L15" s="1198"/>
      <c r="M15" s="1198"/>
    </row>
    <row r="16" spans="1:14" ht="11.25" customHeight="1">
      <c r="A16" s="923" t="s">
        <v>1693</v>
      </c>
    </row>
    <row r="17" spans="1:2">
      <c r="A17" s="1199" t="s">
        <v>1694</v>
      </c>
    </row>
    <row r="18" spans="1:2">
      <c r="A18" s="130" t="s">
        <v>9</v>
      </c>
      <c r="B18" s="1200"/>
    </row>
  </sheetData>
  <mergeCells count="1">
    <mergeCell ref="A4:A6"/>
  </mergeCells>
  <hyperlinks>
    <hyperlink ref="A18" location="Inhaltsverzeichnis!A1" display="Zurück zum Inhaltsverzeichnis"/>
  </hyperlink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P79"/>
  <sheetViews>
    <sheetView showGridLines="0" zoomScaleNormal="100" workbookViewId="0">
      <selection activeCell="A2" sqref="A2:XFD2"/>
    </sheetView>
  </sheetViews>
  <sheetFormatPr baseColWidth="10" defaultColWidth="11.42578125" defaultRowHeight="16.5"/>
  <cols>
    <col min="1" max="1" width="28.5703125" style="75" customWidth="1"/>
    <col min="2" max="2" width="13.140625" style="75" customWidth="1"/>
    <col min="3" max="3" width="10.7109375" style="75" customWidth="1"/>
    <col min="4" max="15" width="12" style="75" customWidth="1"/>
    <col min="16" max="16384" width="11.42578125" style="75"/>
  </cols>
  <sheetData>
    <row r="1" spans="1:16" ht="26.25" customHeight="1">
      <c r="A1" s="73" t="s">
        <v>256</v>
      </c>
      <c r="B1" s="74"/>
      <c r="C1" s="74"/>
      <c r="D1" s="74"/>
      <c r="E1" s="74"/>
      <c r="F1" s="74"/>
      <c r="G1" s="74"/>
      <c r="H1" s="74"/>
      <c r="I1" s="74"/>
      <c r="J1" s="74"/>
      <c r="K1" s="74"/>
      <c r="L1" s="74"/>
      <c r="M1" s="74"/>
      <c r="N1" s="74"/>
      <c r="O1" s="74"/>
    </row>
    <row r="2" spans="1:16" ht="17.25" customHeight="1">
      <c r="A2" s="76" t="s">
        <v>291</v>
      </c>
      <c r="B2" s="77"/>
      <c r="C2" s="77"/>
      <c r="D2" s="77"/>
      <c r="E2" s="77"/>
      <c r="F2" s="77"/>
      <c r="G2" s="77"/>
      <c r="H2" s="77"/>
      <c r="I2" s="77"/>
      <c r="J2" s="77"/>
      <c r="K2" s="77"/>
      <c r="L2" s="77"/>
      <c r="M2" s="77"/>
      <c r="N2" s="77"/>
      <c r="O2" s="77"/>
    </row>
    <row r="3" spans="1:16" ht="17.25" customHeight="1">
      <c r="A3" s="78" t="s">
        <v>255</v>
      </c>
      <c r="B3" s="79"/>
      <c r="C3" s="79"/>
      <c r="D3" s="79"/>
      <c r="E3" s="79"/>
      <c r="F3" s="79"/>
      <c r="G3" s="79"/>
      <c r="H3" s="79"/>
      <c r="I3" s="79"/>
      <c r="J3" s="79"/>
      <c r="K3" s="79"/>
      <c r="L3" s="79"/>
      <c r="M3" s="79"/>
      <c r="N3" s="79"/>
      <c r="O3" s="79"/>
    </row>
    <row r="4" spans="1:16" ht="26.25" customHeight="1">
      <c r="A4" s="80" t="s">
        <v>195</v>
      </c>
      <c r="B4" s="81" t="s">
        <v>106</v>
      </c>
      <c r="C4" s="82" t="s">
        <v>194</v>
      </c>
      <c r="D4" s="83" t="s">
        <v>99</v>
      </c>
      <c r="E4" s="84" t="s">
        <v>98</v>
      </c>
      <c r="F4" s="85" t="s">
        <v>97</v>
      </c>
      <c r="G4" s="82" t="s">
        <v>96</v>
      </c>
      <c r="H4" s="82" t="s">
        <v>95</v>
      </c>
      <c r="I4" s="82" t="s">
        <v>94</v>
      </c>
      <c r="J4" s="82" t="s">
        <v>105</v>
      </c>
      <c r="K4" s="82" t="s">
        <v>104</v>
      </c>
      <c r="L4" s="82" t="s">
        <v>108</v>
      </c>
      <c r="M4" s="82" t="s">
        <v>102</v>
      </c>
      <c r="N4" s="84" t="s">
        <v>101</v>
      </c>
      <c r="O4" s="86" t="s">
        <v>100</v>
      </c>
    </row>
    <row r="5" spans="1:16" s="92" customFormat="1" ht="15.75" customHeight="1">
      <c r="A5" s="87" t="s">
        <v>292</v>
      </c>
      <c r="B5" s="88" t="s">
        <v>253</v>
      </c>
      <c r="C5" s="89">
        <v>2023</v>
      </c>
      <c r="D5" s="90">
        <v>2156</v>
      </c>
      <c r="E5" s="90">
        <v>2159</v>
      </c>
      <c r="F5" s="90">
        <v>2155</v>
      </c>
      <c r="G5" s="90">
        <v>2146</v>
      </c>
      <c r="H5" s="90">
        <v>2153</v>
      </c>
      <c r="I5" s="90">
        <v>2166</v>
      </c>
      <c r="J5" s="90">
        <v>2180</v>
      </c>
      <c r="K5" s="90">
        <v>2169</v>
      </c>
      <c r="L5" s="90">
        <v>2166</v>
      </c>
      <c r="M5" s="90">
        <v>2164</v>
      </c>
      <c r="N5" s="90">
        <v>2161</v>
      </c>
      <c r="O5" s="90">
        <v>2160</v>
      </c>
      <c r="P5" s="91"/>
    </row>
    <row r="6" spans="1:16" s="92" customFormat="1" ht="15.75" customHeight="1">
      <c r="A6" s="93" t="s">
        <v>293</v>
      </c>
      <c r="B6" s="94" t="s">
        <v>253</v>
      </c>
      <c r="C6" s="89" t="s">
        <v>294</v>
      </c>
      <c r="D6" s="90">
        <v>2180</v>
      </c>
      <c r="E6" s="90">
        <v>2189</v>
      </c>
      <c r="F6" s="90">
        <v>2185</v>
      </c>
      <c r="G6" s="90">
        <v>2188</v>
      </c>
      <c r="H6" s="90">
        <v>2183</v>
      </c>
      <c r="I6" s="90">
        <v>2184</v>
      </c>
      <c r="J6" s="90">
        <v>2189</v>
      </c>
      <c r="K6" s="90">
        <v>2179</v>
      </c>
      <c r="L6" s="90">
        <v>2174</v>
      </c>
      <c r="M6" s="90">
        <v>2170</v>
      </c>
      <c r="N6" s="95">
        <v>2177</v>
      </c>
      <c r="O6" s="95"/>
      <c r="P6" s="91"/>
    </row>
    <row r="7" spans="1:16" s="92" customFormat="1" ht="15.75" customHeight="1">
      <c r="A7" s="87" t="s">
        <v>295</v>
      </c>
      <c r="B7" s="88" t="s">
        <v>253</v>
      </c>
      <c r="C7" s="89">
        <v>2023</v>
      </c>
      <c r="D7" s="96">
        <v>52115275</v>
      </c>
      <c r="E7" s="96">
        <v>51997089</v>
      </c>
      <c r="F7" s="96">
        <v>52507760</v>
      </c>
      <c r="G7" s="96">
        <v>52480336</v>
      </c>
      <c r="H7" s="96">
        <v>52591533</v>
      </c>
      <c r="I7" s="96">
        <v>52670910</v>
      </c>
      <c r="J7" s="96">
        <v>52897145</v>
      </c>
      <c r="K7" s="96">
        <v>52842767</v>
      </c>
      <c r="L7" s="96">
        <v>52777818</v>
      </c>
      <c r="M7" s="96">
        <v>52798144</v>
      </c>
      <c r="N7" s="96">
        <v>52829226</v>
      </c>
      <c r="O7" s="96">
        <v>52766402</v>
      </c>
      <c r="P7" s="91"/>
    </row>
    <row r="8" spans="1:16" ht="15.75" customHeight="1">
      <c r="A8" s="93" t="s">
        <v>296</v>
      </c>
      <c r="B8" s="94" t="s">
        <v>253</v>
      </c>
      <c r="C8" s="89" t="s">
        <v>294</v>
      </c>
      <c r="D8" s="96">
        <v>52817724</v>
      </c>
      <c r="E8" s="96">
        <v>52871024</v>
      </c>
      <c r="F8" s="96">
        <v>52775519</v>
      </c>
      <c r="G8" s="96">
        <v>52829216</v>
      </c>
      <c r="H8" s="96">
        <v>53133510</v>
      </c>
      <c r="I8" s="96">
        <v>52851894</v>
      </c>
      <c r="J8" s="96">
        <v>52941677</v>
      </c>
      <c r="K8" s="96">
        <v>52718290</v>
      </c>
      <c r="L8" s="96">
        <v>52645180</v>
      </c>
      <c r="M8" s="97">
        <v>52624319</v>
      </c>
      <c r="N8" s="97">
        <v>52731336</v>
      </c>
      <c r="O8" s="97"/>
      <c r="P8" s="98"/>
    </row>
    <row r="9" spans="1:16" ht="15.75" customHeight="1">
      <c r="A9" s="87" t="s">
        <v>297</v>
      </c>
      <c r="B9" s="88" t="s">
        <v>253</v>
      </c>
      <c r="C9" s="89">
        <v>2023</v>
      </c>
      <c r="D9" s="96">
        <v>43739820</v>
      </c>
      <c r="E9" s="96">
        <v>44964932</v>
      </c>
      <c r="F9" s="96">
        <v>44752046</v>
      </c>
      <c r="G9" s="96">
        <v>43057331</v>
      </c>
      <c r="H9" s="96">
        <v>43370725</v>
      </c>
      <c r="I9" s="96">
        <v>44002563</v>
      </c>
      <c r="J9" s="96">
        <v>44228871</v>
      </c>
      <c r="K9" s="96">
        <v>44132491</v>
      </c>
      <c r="L9" s="96">
        <v>44555826</v>
      </c>
      <c r="M9" s="96">
        <v>45199543</v>
      </c>
      <c r="N9" s="96">
        <v>45736504</v>
      </c>
      <c r="O9" s="96">
        <v>45439997</v>
      </c>
      <c r="P9" s="98"/>
    </row>
    <row r="10" spans="1:16" ht="15.75" customHeight="1">
      <c r="A10" s="93" t="s">
        <v>298</v>
      </c>
      <c r="B10" s="94" t="s">
        <v>253</v>
      </c>
      <c r="C10" s="89" t="s">
        <v>294</v>
      </c>
      <c r="D10" s="96">
        <v>45336434</v>
      </c>
      <c r="E10" s="96">
        <v>46652986</v>
      </c>
      <c r="F10" s="96">
        <v>45799300</v>
      </c>
      <c r="G10" s="96">
        <v>44996713</v>
      </c>
      <c r="H10" s="97">
        <v>45141085</v>
      </c>
      <c r="I10" s="96">
        <v>44580256</v>
      </c>
      <c r="J10" s="96">
        <v>45156867</v>
      </c>
      <c r="K10" s="96">
        <v>44705262</v>
      </c>
      <c r="L10" s="96">
        <v>44601608</v>
      </c>
      <c r="M10" s="97">
        <v>45772464</v>
      </c>
      <c r="N10" s="97">
        <v>45899638</v>
      </c>
      <c r="O10" s="97"/>
      <c r="P10" s="98"/>
    </row>
    <row r="11" spans="1:16" ht="15.75" customHeight="1">
      <c r="A11" s="87" t="s">
        <v>299</v>
      </c>
      <c r="B11" s="99" t="s">
        <v>254</v>
      </c>
      <c r="C11" s="89">
        <v>2023</v>
      </c>
      <c r="D11" s="96">
        <v>1078783</v>
      </c>
      <c r="E11" s="96">
        <v>1002259</v>
      </c>
      <c r="F11" s="96">
        <v>1156486</v>
      </c>
      <c r="G11" s="96">
        <v>1076152</v>
      </c>
      <c r="H11" s="96">
        <v>1068850</v>
      </c>
      <c r="I11" s="96">
        <v>1061180</v>
      </c>
      <c r="J11" s="96">
        <v>1097946</v>
      </c>
      <c r="K11" s="96">
        <v>1107365</v>
      </c>
      <c r="L11" s="96">
        <v>1069485</v>
      </c>
      <c r="M11" s="96">
        <v>1116337</v>
      </c>
      <c r="N11" s="96">
        <v>1128115</v>
      </c>
      <c r="O11" s="96">
        <v>1170074</v>
      </c>
      <c r="P11" s="98"/>
    </row>
    <row r="12" spans="1:16" ht="15.75" customHeight="1">
      <c r="A12" s="93" t="s">
        <v>300</v>
      </c>
      <c r="B12" s="100" t="s">
        <v>254</v>
      </c>
      <c r="C12" s="89" t="s">
        <v>294</v>
      </c>
      <c r="D12" s="96">
        <v>1159384</v>
      </c>
      <c r="E12" s="96">
        <v>1110012</v>
      </c>
      <c r="F12" s="96">
        <v>1215771</v>
      </c>
      <c r="G12" s="96">
        <v>1130881</v>
      </c>
      <c r="H12" s="96">
        <v>1132474</v>
      </c>
      <c r="I12" s="96">
        <v>1095699</v>
      </c>
      <c r="J12" s="96">
        <v>1134999</v>
      </c>
      <c r="K12" s="96">
        <v>1131544</v>
      </c>
      <c r="L12" s="96">
        <v>1088075</v>
      </c>
      <c r="M12" s="97">
        <v>1137064</v>
      </c>
      <c r="N12" s="97">
        <v>1148640</v>
      </c>
      <c r="O12" s="97"/>
      <c r="P12" s="98"/>
    </row>
    <row r="13" spans="1:16" ht="15.75" customHeight="1">
      <c r="A13" s="87" t="s">
        <v>301</v>
      </c>
      <c r="B13" s="88" t="s">
        <v>253</v>
      </c>
      <c r="C13" s="89">
        <v>2023</v>
      </c>
      <c r="D13" s="101">
        <v>24.9</v>
      </c>
      <c r="E13" s="102">
        <v>22.7</v>
      </c>
      <c r="F13" s="102">
        <v>26</v>
      </c>
      <c r="G13" s="102">
        <v>24.6</v>
      </c>
      <c r="H13" s="101">
        <v>25.1</v>
      </c>
      <c r="I13" s="102">
        <v>24.3</v>
      </c>
      <c r="J13" s="102">
        <v>24.9</v>
      </c>
      <c r="K13" s="102">
        <v>25.1</v>
      </c>
      <c r="L13" s="102">
        <v>24.2</v>
      </c>
      <c r="M13" s="102">
        <v>25</v>
      </c>
      <c r="N13" s="102">
        <v>24.9</v>
      </c>
      <c r="O13" s="102">
        <v>25.7</v>
      </c>
      <c r="P13" s="98"/>
    </row>
    <row r="14" spans="1:16" ht="15.75" customHeight="1">
      <c r="A14" s="93" t="s">
        <v>302</v>
      </c>
      <c r="B14" s="94" t="s">
        <v>253</v>
      </c>
      <c r="C14" s="89" t="s">
        <v>294</v>
      </c>
      <c r="D14" s="101">
        <v>25.7</v>
      </c>
      <c r="E14" s="102">
        <v>24.2</v>
      </c>
      <c r="F14" s="101">
        <v>26.4</v>
      </c>
      <c r="G14" s="102">
        <v>25</v>
      </c>
      <c r="H14" s="101">
        <v>25.3</v>
      </c>
      <c r="I14" s="102">
        <v>24.5</v>
      </c>
      <c r="J14" s="101">
        <v>25.4</v>
      </c>
      <c r="K14" s="102">
        <v>25.3</v>
      </c>
      <c r="L14" s="102">
        <v>24.6</v>
      </c>
      <c r="M14" s="103">
        <v>25.4</v>
      </c>
      <c r="N14" s="103">
        <v>25.2</v>
      </c>
      <c r="O14" s="103"/>
      <c r="P14" s="98"/>
    </row>
    <row r="15" spans="1:16" ht="15.75" customHeight="1">
      <c r="A15" s="87" t="s">
        <v>252</v>
      </c>
      <c r="B15" s="104" t="s">
        <v>228</v>
      </c>
      <c r="C15" s="89">
        <v>2023</v>
      </c>
      <c r="D15" s="105">
        <v>83.9</v>
      </c>
      <c r="E15" s="105">
        <v>86.5</v>
      </c>
      <c r="F15" s="105">
        <v>85.2</v>
      </c>
      <c r="G15" s="106">
        <v>82</v>
      </c>
      <c r="H15" s="105">
        <v>82.5</v>
      </c>
      <c r="I15" s="105">
        <v>83.5</v>
      </c>
      <c r="J15" s="105">
        <v>83.6</v>
      </c>
      <c r="K15" s="105">
        <v>83.5</v>
      </c>
      <c r="L15" s="106">
        <v>84.4</v>
      </c>
      <c r="M15" s="106">
        <v>85.6</v>
      </c>
      <c r="N15" s="106">
        <v>86.6</v>
      </c>
      <c r="O15" s="105">
        <v>86.1</v>
      </c>
      <c r="P15" s="98"/>
    </row>
    <row r="16" spans="1:16" ht="15.75" customHeight="1">
      <c r="A16" s="93" t="s">
        <v>252</v>
      </c>
      <c r="B16" s="107" t="s">
        <v>228</v>
      </c>
      <c r="C16" s="89" t="s">
        <v>294</v>
      </c>
      <c r="D16" s="105">
        <v>85.8</v>
      </c>
      <c r="E16" s="105">
        <v>88.2</v>
      </c>
      <c r="F16" s="105">
        <v>86.8</v>
      </c>
      <c r="G16" s="106">
        <v>85.2</v>
      </c>
      <c r="H16" s="106">
        <v>85</v>
      </c>
      <c r="I16" s="105">
        <v>84.3</v>
      </c>
      <c r="J16" s="105">
        <v>85.3</v>
      </c>
      <c r="K16" s="105">
        <v>84.8</v>
      </c>
      <c r="L16" s="106">
        <v>84.7</v>
      </c>
      <c r="M16" s="108">
        <v>87</v>
      </c>
      <c r="N16" s="108">
        <v>87</v>
      </c>
      <c r="O16" s="103"/>
      <c r="P16" s="98"/>
    </row>
    <row r="17" spans="1:16" ht="15.75" customHeight="1">
      <c r="A17" s="109" t="s">
        <v>303</v>
      </c>
      <c r="B17" s="109"/>
      <c r="C17" s="109"/>
      <c r="D17" s="109"/>
      <c r="E17" s="109"/>
      <c r="F17" s="109"/>
      <c r="G17" s="109"/>
      <c r="H17" s="109"/>
      <c r="I17" s="109"/>
      <c r="J17" s="109"/>
      <c r="K17" s="109"/>
      <c r="L17" s="109"/>
      <c r="M17" s="109"/>
      <c r="N17" s="109"/>
      <c r="O17" s="109"/>
    </row>
    <row r="18" spans="1:16" ht="15.75" customHeight="1">
      <c r="A18" s="87" t="s">
        <v>292</v>
      </c>
      <c r="B18" s="88" t="s">
        <v>253</v>
      </c>
      <c r="C18" s="89">
        <v>2023</v>
      </c>
      <c r="D18" s="90">
        <v>1031</v>
      </c>
      <c r="E18" s="90">
        <v>1027</v>
      </c>
      <c r="F18" s="90">
        <v>1027</v>
      </c>
      <c r="G18" s="90">
        <v>1023</v>
      </c>
      <c r="H18" s="90">
        <v>1026</v>
      </c>
      <c r="I18" s="90">
        <v>1023</v>
      </c>
      <c r="J18" s="90">
        <v>1024</v>
      </c>
      <c r="K18" s="90">
        <v>1020</v>
      </c>
      <c r="L18" s="90">
        <v>1016</v>
      </c>
      <c r="M18" s="90">
        <v>1013</v>
      </c>
      <c r="N18" s="90">
        <v>1013</v>
      </c>
      <c r="O18" s="90">
        <v>1013</v>
      </c>
    </row>
    <row r="19" spans="1:16" ht="15.75" customHeight="1">
      <c r="A19" s="93" t="s">
        <v>293</v>
      </c>
      <c r="B19" s="94" t="s">
        <v>253</v>
      </c>
      <c r="C19" s="89" t="s">
        <v>294</v>
      </c>
      <c r="D19" s="110">
        <v>1005</v>
      </c>
      <c r="E19" s="110">
        <v>1006</v>
      </c>
      <c r="F19" s="110">
        <v>1004</v>
      </c>
      <c r="G19" s="110">
        <v>1007</v>
      </c>
      <c r="H19" s="111">
        <v>1000</v>
      </c>
      <c r="I19" s="111">
        <v>999</v>
      </c>
      <c r="J19" s="111">
        <v>1000</v>
      </c>
      <c r="K19" s="111">
        <v>993</v>
      </c>
      <c r="L19" s="111">
        <v>990</v>
      </c>
      <c r="M19" s="111">
        <v>986</v>
      </c>
      <c r="N19" s="112">
        <v>985</v>
      </c>
      <c r="O19" s="112"/>
      <c r="P19" s="113"/>
    </row>
    <row r="20" spans="1:16" ht="15.75" customHeight="1">
      <c r="A20" s="87" t="s">
        <v>295</v>
      </c>
      <c r="B20" s="88" t="s">
        <v>253</v>
      </c>
      <c r="C20" s="89">
        <v>2023</v>
      </c>
      <c r="D20" s="96">
        <v>31441611</v>
      </c>
      <c r="E20" s="96">
        <v>31386784</v>
      </c>
      <c r="F20" s="96">
        <v>31406187</v>
      </c>
      <c r="G20" s="96">
        <v>31376712</v>
      </c>
      <c r="H20" s="96">
        <v>31379741</v>
      </c>
      <c r="I20" s="96">
        <v>31222849</v>
      </c>
      <c r="J20" s="96">
        <v>31400733</v>
      </c>
      <c r="K20" s="96">
        <v>31302855</v>
      </c>
      <c r="L20" s="96">
        <v>31247015</v>
      </c>
      <c r="M20" s="96">
        <v>31124887</v>
      </c>
      <c r="N20" s="96">
        <v>31470699</v>
      </c>
      <c r="O20" s="96">
        <v>31387475</v>
      </c>
    </row>
    <row r="21" spans="1:16" ht="15.75" customHeight="1">
      <c r="A21" s="93" t="s">
        <v>296</v>
      </c>
      <c r="B21" s="94" t="s">
        <v>253</v>
      </c>
      <c r="C21" s="89" t="s">
        <v>294</v>
      </c>
      <c r="D21" s="96">
        <v>31149484</v>
      </c>
      <c r="E21" s="96">
        <v>31113734</v>
      </c>
      <c r="F21" s="96">
        <v>30979611</v>
      </c>
      <c r="G21" s="96">
        <v>31072222</v>
      </c>
      <c r="H21" s="96">
        <v>30899907</v>
      </c>
      <c r="I21" s="96">
        <v>30932959</v>
      </c>
      <c r="J21" s="96">
        <v>31008792</v>
      </c>
      <c r="K21" s="96">
        <v>30793933</v>
      </c>
      <c r="L21" s="96">
        <v>31072885</v>
      </c>
      <c r="M21" s="97">
        <v>31007899</v>
      </c>
      <c r="N21" s="97">
        <v>30924327</v>
      </c>
      <c r="O21" s="97"/>
    </row>
    <row r="22" spans="1:16" ht="15.75" customHeight="1">
      <c r="A22" s="87" t="s">
        <v>297</v>
      </c>
      <c r="B22" s="88" t="s">
        <v>253</v>
      </c>
      <c r="C22" s="89">
        <v>2023</v>
      </c>
      <c r="D22" s="96">
        <v>25614376</v>
      </c>
      <c r="E22" s="96">
        <v>26588050</v>
      </c>
      <c r="F22" s="96">
        <v>26307341</v>
      </c>
      <c r="G22" s="96">
        <v>25162506</v>
      </c>
      <c r="H22" s="96">
        <v>25280496</v>
      </c>
      <c r="I22" s="96">
        <v>25878437</v>
      </c>
      <c r="J22" s="96">
        <v>25637417</v>
      </c>
      <c r="K22" s="96">
        <v>25708142</v>
      </c>
      <c r="L22" s="96">
        <v>25939789</v>
      </c>
      <c r="M22" s="96">
        <v>26284995</v>
      </c>
      <c r="N22" s="96">
        <v>26680681</v>
      </c>
      <c r="O22" s="96">
        <v>26518208</v>
      </c>
    </row>
    <row r="23" spans="1:16" ht="15.75" customHeight="1">
      <c r="A23" s="93" t="s">
        <v>298</v>
      </c>
      <c r="B23" s="94" t="s">
        <v>253</v>
      </c>
      <c r="C23" s="89" t="s">
        <v>294</v>
      </c>
      <c r="D23" s="96">
        <v>26415902</v>
      </c>
      <c r="E23" s="96">
        <v>27070183</v>
      </c>
      <c r="F23" s="96">
        <v>26494132</v>
      </c>
      <c r="G23" s="96">
        <v>26135277</v>
      </c>
      <c r="H23" s="96">
        <v>25853646</v>
      </c>
      <c r="I23" s="96">
        <v>25361328</v>
      </c>
      <c r="J23" s="96">
        <v>25998253</v>
      </c>
      <c r="K23" s="96">
        <v>25738437</v>
      </c>
      <c r="L23" s="96">
        <v>25791426</v>
      </c>
      <c r="M23" s="97">
        <v>26433627</v>
      </c>
      <c r="N23" s="97">
        <v>26241884</v>
      </c>
      <c r="O23" s="97"/>
    </row>
    <row r="24" spans="1:16" ht="15.75" customHeight="1">
      <c r="A24" s="87" t="s">
        <v>299</v>
      </c>
      <c r="B24" s="99" t="s">
        <v>254</v>
      </c>
      <c r="C24" s="89">
        <v>2023</v>
      </c>
      <c r="D24" s="96">
        <v>636942</v>
      </c>
      <c r="E24" s="96">
        <v>595470</v>
      </c>
      <c r="F24" s="96">
        <v>684603</v>
      </c>
      <c r="G24" s="96">
        <v>639110</v>
      </c>
      <c r="H24" s="96">
        <v>627180</v>
      </c>
      <c r="I24" s="96">
        <v>620662</v>
      </c>
      <c r="J24" s="96">
        <v>643681</v>
      </c>
      <c r="K24" s="96">
        <v>647101</v>
      </c>
      <c r="L24" s="96">
        <v>626843</v>
      </c>
      <c r="M24" s="96">
        <v>647698</v>
      </c>
      <c r="N24" s="96">
        <v>661949</v>
      </c>
      <c r="O24" s="96">
        <v>688599</v>
      </c>
    </row>
    <row r="25" spans="1:16" ht="15.75" customHeight="1">
      <c r="A25" s="93" t="s">
        <v>300</v>
      </c>
      <c r="B25" s="100" t="s">
        <v>254</v>
      </c>
      <c r="C25" s="89" t="s">
        <v>294</v>
      </c>
      <c r="D25" s="96">
        <v>680589</v>
      </c>
      <c r="E25" s="96">
        <v>645600</v>
      </c>
      <c r="F25" s="96">
        <v>713416</v>
      </c>
      <c r="G25" s="96">
        <v>665415</v>
      </c>
      <c r="H25" s="96">
        <v>654909</v>
      </c>
      <c r="I25" s="96">
        <v>630419</v>
      </c>
      <c r="J25" s="96">
        <v>655506</v>
      </c>
      <c r="K25" s="96">
        <v>655160</v>
      </c>
      <c r="L25" s="96">
        <v>632621</v>
      </c>
      <c r="M25" s="97">
        <v>650115</v>
      </c>
      <c r="N25" s="97">
        <v>659272</v>
      </c>
      <c r="O25" s="97"/>
    </row>
    <row r="26" spans="1:16" ht="15.75" customHeight="1">
      <c r="A26" s="87" t="s">
        <v>301</v>
      </c>
      <c r="B26" s="88" t="s">
        <v>253</v>
      </c>
      <c r="C26" s="89">
        <v>2023</v>
      </c>
      <c r="D26" s="102">
        <v>25.1</v>
      </c>
      <c r="E26" s="102">
        <v>22.9</v>
      </c>
      <c r="F26" s="101">
        <v>26</v>
      </c>
      <c r="G26" s="102">
        <v>24.8</v>
      </c>
      <c r="H26" s="101">
        <v>25</v>
      </c>
      <c r="I26" s="102">
        <v>24.3</v>
      </c>
      <c r="J26" s="101">
        <v>25</v>
      </c>
      <c r="K26" s="102">
        <v>25.2</v>
      </c>
      <c r="L26" s="102">
        <v>24.3</v>
      </c>
      <c r="M26" s="102">
        <v>24.9</v>
      </c>
      <c r="N26" s="102">
        <v>25.1</v>
      </c>
      <c r="O26" s="102">
        <v>25.9</v>
      </c>
    </row>
    <row r="27" spans="1:16" ht="15.75" customHeight="1">
      <c r="A27" s="93" t="s">
        <v>302</v>
      </c>
      <c r="B27" s="94" t="s">
        <v>253</v>
      </c>
      <c r="C27" s="89" t="s">
        <v>294</v>
      </c>
      <c r="D27" s="101">
        <v>25.9</v>
      </c>
      <c r="E27" s="102">
        <v>24.2</v>
      </c>
      <c r="F27" s="101">
        <v>26.7</v>
      </c>
      <c r="G27" s="102">
        <v>25.3</v>
      </c>
      <c r="H27" s="101">
        <v>25.3</v>
      </c>
      <c r="I27" s="102">
        <v>24.7</v>
      </c>
      <c r="J27" s="102">
        <v>25.6</v>
      </c>
      <c r="K27" s="102">
        <v>25.4</v>
      </c>
      <c r="L27" s="102">
        <v>24.6</v>
      </c>
      <c r="M27" s="114">
        <v>25.2</v>
      </c>
      <c r="N27" s="103">
        <v>25.1</v>
      </c>
      <c r="O27" s="103"/>
    </row>
    <row r="28" spans="1:16" ht="15.75" customHeight="1">
      <c r="A28" s="87" t="s">
        <v>252</v>
      </c>
      <c r="B28" s="104" t="s">
        <v>228</v>
      </c>
      <c r="C28" s="89">
        <v>2023</v>
      </c>
      <c r="D28" s="105">
        <v>81.5</v>
      </c>
      <c r="E28" s="105">
        <v>84.7</v>
      </c>
      <c r="F28" s="106">
        <v>83.8</v>
      </c>
      <c r="G28" s="105">
        <v>80.2</v>
      </c>
      <c r="H28" s="106">
        <v>80.599999999999994</v>
      </c>
      <c r="I28" s="105">
        <v>82.9</v>
      </c>
      <c r="J28" s="105">
        <v>81.599999999999994</v>
      </c>
      <c r="K28" s="105">
        <v>82.1</v>
      </c>
      <c r="L28" s="106">
        <v>83</v>
      </c>
      <c r="M28" s="106">
        <v>84.5</v>
      </c>
      <c r="N28" s="106">
        <v>84.8</v>
      </c>
      <c r="O28" s="105">
        <v>84.5</v>
      </c>
    </row>
    <row r="29" spans="1:16" ht="15.75" customHeight="1">
      <c r="A29" s="93" t="s">
        <v>252</v>
      </c>
      <c r="B29" s="107" t="s">
        <v>228</v>
      </c>
      <c r="C29" s="89" t="s">
        <v>294</v>
      </c>
      <c r="D29" s="105">
        <v>84.8</v>
      </c>
      <c r="E29" s="106">
        <v>87</v>
      </c>
      <c r="F29" s="106">
        <v>85.5</v>
      </c>
      <c r="G29" s="105">
        <v>84.1</v>
      </c>
      <c r="H29" s="106">
        <v>83.7</v>
      </c>
      <c r="I29" s="106">
        <v>82</v>
      </c>
      <c r="J29" s="105">
        <v>83.8</v>
      </c>
      <c r="K29" s="105">
        <v>83.6</v>
      </c>
      <c r="L29" s="106">
        <v>83</v>
      </c>
      <c r="M29" s="108">
        <v>85.2</v>
      </c>
      <c r="N29" s="108">
        <v>84.9</v>
      </c>
      <c r="O29" s="103"/>
    </row>
    <row r="30" spans="1:16" ht="15.75" customHeight="1">
      <c r="A30" s="109" t="s">
        <v>304</v>
      </c>
      <c r="B30" s="109"/>
      <c r="C30" s="109"/>
      <c r="D30" s="109"/>
      <c r="E30" s="109"/>
      <c r="F30" s="109"/>
      <c r="G30" s="109"/>
      <c r="H30" s="109"/>
      <c r="I30" s="109"/>
      <c r="J30" s="109"/>
      <c r="K30" s="109"/>
      <c r="L30" s="109"/>
      <c r="M30" s="109"/>
      <c r="N30" s="109"/>
      <c r="O30" s="109"/>
    </row>
    <row r="31" spans="1:16" ht="15.75" customHeight="1">
      <c r="A31" s="87" t="s">
        <v>292</v>
      </c>
      <c r="B31" s="88" t="s">
        <v>253</v>
      </c>
      <c r="C31" s="89">
        <v>2023</v>
      </c>
      <c r="D31" s="102">
        <v>785</v>
      </c>
      <c r="E31" s="102">
        <v>783</v>
      </c>
      <c r="F31" s="102">
        <v>778</v>
      </c>
      <c r="G31" s="102">
        <v>781</v>
      </c>
      <c r="H31" s="102">
        <v>783</v>
      </c>
      <c r="I31" s="102">
        <v>802</v>
      </c>
      <c r="J31" s="102">
        <v>812</v>
      </c>
      <c r="K31" s="102">
        <v>814</v>
      </c>
      <c r="L31" s="102">
        <v>811</v>
      </c>
      <c r="M31" s="102">
        <v>817</v>
      </c>
      <c r="N31" s="102">
        <v>812</v>
      </c>
      <c r="O31" s="102">
        <v>812</v>
      </c>
    </row>
    <row r="32" spans="1:16" ht="15.75" customHeight="1">
      <c r="A32" s="93" t="s">
        <v>293</v>
      </c>
      <c r="B32" s="94" t="s">
        <v>253</v>
      </c>
      <c r="C32" s="89" t="s">
        <v>294</v>
      </c>
      <c r="D32" s="102">
        <v>824</v>
      </c>
      <c r="E32" s="102">
        <v>831</v>
      </c>
      <c r="F32" s="102">
        <v>834</v>
      </c>
      <c r="G32" s="102">
        <v>830</v>
      </c>
      <c r="H32" s="102">
        <v>828</v>
      </c>
      <c r="I32" s="102">
        <v>834</v>
      </c>
      <c r="J32" s="102">
        <v>834</v>
      </c>
      <c r="K32" s="102">
        <v>829</v>
      </c>
      <c r="L32" s="102">
        <v>829</v>
      </c>
      <c r="M32" s="102">
        <v>826</v>
      </c>
      <c r="N32" s="103">
        <v>833</v>
      </c>
      <c r="O32" s="103"/>
    </row>
    <row r="33" spans="1:16" ht="15.75" customHeight="1">
      <c r="A33" s="87" t="s">
        <v>295</v>
      </c>
      <c r="B33" s="88" t="s">
        <v>253</v>
      </c>
      <c r="C33" s="89">
        <v>2023</v>
      </c>
      <c r="D33" s="96">
        <v>11370448</v>
      </c>
      <c r="E33" s="96">
        <v>11452262</v>
      </c>
      <c r="F33" s="96">
        <v>11407402</v>
      </c>
      <c r="G33" s="96">
        <v>11482280</v>
      </c>
      <c r="H33" s="96">
        <v>11594589</v>
      </c>
      <c r="I33" s="96">
        <v>11839979</v>
      </c>
      <c r="J33" s="96">
        <v>11903056</v>
      </c>
      <c r="K33" s="96">
        <v>11988356</v>
      </c>
      <c r="L33" s="96">
        <v>11971899</v>
      </c>
      <c r="M33" s="96">
        <v>12110025</v>
      </c>
      <c r="N33" s="96">
        <v>12003037</v>
      </c>
      <c r="O33" s="96">
        <v>12043083</v>
      </c>
    </row>
    <row r="34" spans="1:16" ht="15.75" customHeight="1">
      <c r="A34" s="93" t="s">
        <v>296</v>
      </c>
      <c r="B34" s="94" t="s">
        <v>253</v>
      </c>
      <c r="C34" s="89" t="s">
        <v>294</v>
      </c>
      <c r="D34" s="96">
        <v>12230743</v>
      </c>
      <c r="E34" s="96">
        <v>12338193</v>
      </c>
      <c r="F34" s="96">
        <v>12397789</v>
      </c>
      <c r="G34" s="96">
        <v>12297859</v>
      </c>
      <c r="H34" s="96">
        <v>12770237</v>
      </c>
      <c r="I34" s="96">
        <v>12462182</v>
      </c>
      <c r="J34" s="96">
        <v>12462376</v>
      </c>
      <c r="K34" s="96">
        <v>12448205</v>
      </c>
      <c r="L34" s="96">
        <v>12365354</v>
      </c>
      <c r="M34" s="97">
        <v>12335133</v>
      </c>
      <c r="N34" s="97">
        <v>12462420</v>
      </c>
      <c r="O34" s="97"/>
    </row>
    <row r="35" spans="1:16" ht="15.75" customHeight="1">
      <c r="A35" s="87" t="s">
        <v>297</v>
      </c>
      <c r="B35" s="88" t="s">
        <v>253</v>
      </c>
      <c r="C35" s="89">
        <v>2023</v>
      </c>
      <c r="D35" s="96">
        <v>10114211</v>
      </c>
      <c r="E35" s="96">
        <v>10244799</v>
      </c>
      <c r="F35" s="96">
        <v>9785270</v>
      </c>
      <c r="G35" s="96">
        <v>9776295</v>
      </c>
      <c r="H35" s="96">
        <v>10006452</v>
      </c>
      <c r="I35" s="96">
        <v>10137982</v>
      </c>
      <c r="J35" s="96">
        <v>10356994</v>
      </c>
      <c r="K35" s="96">
        <v>10295456</v>
      </c>
      <c r="L35" s="96">
        <v>10336172</v>
      </c>
      <c r="M35" s="96">
        <v>10552482</v>
      </c>
      <c r="N35" s="96">
        <v>10728644</v>
      </c>
      <c r="O35" s="96">
        <v>10618610</v>
      </c>
    </row>
    <row r="36" spans="1:16" ht="15.75" customHeight="1">
      <c r="A36" s="93" t="s">
        <v>298</v>
      </c>
      <c r="B36" s="94" t="s">
        <v>253</v>
      </c>
      <c r="C36" s="89" t="s">
        <v>294</v>
      </c>
      <c r="D36" s="96">
        <v>10541631</v>
      </c>
      <c r="E36" s="96">
        <v>10970592</v>
      </c>
      <c r="F36" s="96">
        <v>10787723</v>
      </c>
      <c r="G36" s="96">
        <v>10537105</v>
      </c>
      <c r="H36" s="96">
        <v>10857067</v>
      </c>
      <c r="I36" s="96">
        <v>10770273</v>
      </c>
      <c r="J36" s="96">
        <v>10589342</v>
      </c>
      <c r="K36" s="96">
        <v>10498196</v>
      </c>
      <c r="L36" s="96">
        <v>10581048</v>
      </c>
      <c r="M36" s="97">
        <v>10872019</v>
      </c>
      <c r="N36" s="97">
        <v>11104185</v>
      </c>
      <c r="O36" s="97"/>
    </row>
    <row r="37" spans="1:16" ht="15.75" customHeight="1">
      <c r="A37" s="87" t="s">
        <v>299</v>
      </c>
      <c r="B37" s="99" t="s">
        <v>254</v>
      </c>
      <c r="C37" s="89">
        <v>2023</v>
      </c>
      <c r="D37" s="96">
        <v>238582</v>
      </c>
      <c r="E37" s="96">
        <v>225464</v>
      </c>
      <c r="F37" s="96">
        <v>255113</v>
      </c>
      <c r="G37" s="96">
        <v>234665</v>
      </c>
      <c r="H37" s="96">
        <v>242093</v>
      </c>
      <c r="I37" s="96">
        <v>249173</v>
      </c>
      <c r="J37" s="96">
        <v>257700</v>
      </c>
      <c r="K37" s="96">
        <v>258844</v>
      </c>
      <c r="L37" s="96">
        <v>249881</v>
      </c>
      <c r="M37" s="96">
        <v>264611</v>
      </c>
      <c r="N37" s="96">
        <v>262868</v>
      </c>
      <c r="O37" s="96">
        <v>275101</v>
      </c>
    </row>
    <row r="38" spans="1:16" ht="15.75" customHeight="1">
      <c r="A38" s="93" t="s">
        <v>300</v>
      </c>
      <c r="B38" s="100" t="s">
        <v>254</v>
      </c>
      <c r="C38" s="89" t="s">
        <v>294</v>
      </c>
      <c r="D38" s="96">
        <v>270071</v>
      </c>
      <c r="E38" s="96">
        <v>259720</v>
      </c>
      <c r="F38" s="96">
        <v>280373</v>
      </c>
      <c r="G38" s="96">
        <v>254177</v>
      </c>
      <c r="H38" s="96">
        <v>266678</v>
      </c>
      <c r="I38" s="96">
        <v>263838</v>
      </c>
      <c r="J38" s="96">
        <v>269622</v>
      </c>
      <c r="K38" s="96">
        <v>264520</v>
      </c>
      <c r="L38" s="96">
        <v>257607</v>
      </c>
      <c r="M38" s="97">
        <v>277526</v>
      </c>
      <c r="N38" s="97">
        <v>278046</v>
      </c>
      <c r="O38" s="97"/>
    </row>
    <row r="39" spans="1:16" ht="15.75" customHeight="1">
      <c r="A39" s="87" t="s">
        <v>301</v>
      </c>
      <c r="B39" s="88" t="s">
        <v>253</v>
      </c>
      <c r="C39" s="89">
        <v>2023</v>
      </c>
      <c r="D39" s="102">
        <v>24.1</v>
      </c>
      <c r="E39" s="102">
        <v>22.3</v>
      </c>
      <c r="F39" s="102">
        <v>25.7</v>
      </c>
      <c r="G39" s="101">
        <v>24.1</v>
      </c>
      <c r="H39" s="102">
        <v>24.6</v>
      </c>
      <c r="I39" s="102">
        <v>24.8</v>
      </c>
      <c r="J39" s="102">
        <v>25.2</v>
      </c>
      <c r="K39" s="102">
        <v>25.2</v>
      </c>
      <c r="L39" s="102">
        <v>24.3</v>
      </c>
      <c r="M39" s="102">
        <v>25.4</v>
      </c>
      <c r="N39" s="101">
        <v>24.8</v>
      </c>
      <c r="O39" s="101">
        <v>25.9</v>
      </c>
      <c r="P39" s="115"/>
    </row>
    <row r="40" spans="1:16" ht="15.75" customHeight="1">
      <c r="A40" s="93" t="s">
        <v>302</v>
      </c>
      <c r="B40" s="94" t="s">
        <v>253</v>
      </c>
      <c r="C40" s="89" t="s">
        <v>294</v>
      </c>
      <c r="D40" s="101">
        <v>25.7</v>
      </c>
      <c r="E40" s="102">
        <v>24.2</v>
      </c>
      <c r="F40" s="102">
        <v>25.9</v>
      </c>
      <c r="G40" s="101">
        <v>24</v>
      </c>
      <c r="H40" s="102">
        <v>25.1</v>
      </c>
      <c r="I40" s="102">
        <v>24.5</v>
      </c>
      <c r="J40" s="102">
        <v>25.5</v>
      </c>
      <c r="K40" s="102">
        <v>25.4</v>
      </c>
      <c r="L40" s="102">
        <v>24.8</v>
      </c>
      <c r="M40" s="103">
        <v>26.2</v>
      </c>
      <c r="N40" s="114">
        <v>25.6</v>
      </c>
      <c r="O40" s="114"/>
    </row>
    <row r="41" spans="1:16" ht="15.75" customHeight="1">
      <c r="A41" s="87" t="s">
        <v>252</v>
      </c>
      <c r="B41" s="104" t="s">
        <v>228</v>
      </c>
      <c r="C41" s="89">
        <v>2023</v>
      </c>
      <c r="D41" s="106">
        <v>89</v>
      </c>
      <c r="E41" s="106">
        <v>89.5</v>
      </c>
      <c r="F41" s="106">
        <v>85.8</v>
      </c>
      <c r="G41" s="105">
        <v>85.1</v>
      </c>
      <c r="H41" s="105">
        <v>86.3</v>
      </c>
      <c r="I41" s="106">
        <v>85.6</v>
      </c>
      <c r="J41" s="106">
        <v>87</v>
      </c>
      <c r="K41" s="106">
        <v>85.9</v>
      </c>
      <c r="L41" s="105">
        <v>86.3</v>
      </c>
      <c r="M41" s="106">
        <v>87.1</v>
      </c>
      <c r="N41" s="106">
        <v>89.4</v>
      </c>
      <c r="O41" s="105">
        <v>88.2</v>
      </c>
    </row>
    <row r="42" spans="1:16" ht="15.75" customHeight="1">
      <c r="A42" s="93" t="s">
        <v>252</v>
      </c>
      <c r="B42" s="107" t="s">
        <v>228</v>
      </c>
      <c r="C42" s="89" t="s">
        <v>294</v>
      </c>
      <c r="D42" s="105">
        <v>86.2</v>
      </c>
      <c r="E42" s="105">
        <v>88.9</v>
      </c>
      <c r="F42" s="106">
        <v>87</v>
      </c>
      <c r="G42" s="105">
        <v>85.7</v>
      </c>
      <c r="H42" s="106">
        <v>85</v>
      </c>
      <c r="I42" s="105">
        <v>86.4</v>
      </c>
      <c r="J42" s="106">
        <v>85</v>
      </c>
      <c r="K42" s="106">
        <v>84.3</v>
      </c>
      <c r="L42" s="105">
        <v>85.6</v>
      </c>
      <c r="M42" s="108">
        <v>88.1</v>
      </c>
      <c r="N42" s="108">
        <v>89.1</v>
      </c>
      <c r="O42" s="103"/>
    </row>
    <row r="43" spans="1:16" ht="15.75" customHeight="1">
      <c r="A43" s="109" t="s">
        <v>305</v>
      </c>
      <c r="B43" s="109"/>
      <c r="C43" s="109"/>
      <c r="D43" s="109"/>
      <c r="E43" s="109"/>
      <c r="F43" s="109"/>
      <c r="G43" s="109"/>
      <c r="H43" s="109"/>
      <c r="I43" s="109"/>
      <c r="J43" s="109"/>
      <c r="K43" s="109"/>
      <c r="L43" s="109"/>
      <c r="M43" s="109"/>
      <c r="N43" s="109"/>
      <c r="O43" s="109"/>
    </row>
    <row r="44" spans="1:16" ht="15.75" customHeight="1">
      <c r="A44" s="87" t="s">
        <v>292</v>
      </c>
      <c r="B44" s="88" t="s">
        <v>253</v>
      </c>
      <c r="C44" s="89">
        <v>2023</v>
      </c>
      <c r="D44" s="102">
        <v>57</v>
      </c>
      <c r="E44" s="102">
        <v>55</v>
      </c>
      <c r="F44" s="102">
        <v>57</v>
      </c>
      <c r="G44" s="102">
        <v>57</v>
      </c>
      <c r="H44" s="102">
        <v>57</v>
      </c>
      <c r="I44" s="102">
        <v>57</v>
      </c>
      <c r="J44" s="102">
        <v>57</v>
      </c>
      <c r="K44" s="102">
        <v>55</v>
      </c>
      <c r="L44" s="102">
        <v>55</v>
      </c>
      <c r="M44" s="102">
        <v>55</v>
      </c>
      <c r="N44" s="102">
        <v>54</v>
      </c>
      <c r="O44" s="102">
        <v>54</v>
      </c>
    </row>
    <row r="45" spans="1:16" ht="15.75" customHeight="1">
      <c r="A45" s="93" t="s">
        <v>293</v>
      </c>
      <c r="B45" s="94" t="s">
        <v>253</v>
      </c>
      <c r="C45" s="89" t="s">
        <v>294</v>
      </c>
      <c r="D45" s="116">
        <v>53</v>
      </c>
      <c r="E45" s="116">
        <v>52</v>
      </c>
      <c r="F45" s="116">
        <v>52</v>
      </c>
      <c r="G45" s="116">
        <v>53</v>
      </c>
      <c r="H45" s="116">
        <v>53</v>
      </c>
      <c r="I45" s="116">
        <v>52</v>
      </c>
      <c r="J45" s="116">
        <v>53</v>
      </c>
      <c r="K45" s="116">
        <v>51</v>
      </c>
      <c r="L45" s="116">
        <v>47</v>
      </c>
      <c r="M45" s="116">
        <v>45</v>
      </c>
      <c r="N45" s="117">
        <v>45</v>
      </c>
      <c r="O45" s="117"/>
    </row>
    <row r="46" spans="1:16" ht="15.75" customHeight="1">
      <c r="A46" s="87" t="s">
        <v>295</v>
      </c>
      <c r="B46" s="88" t="s">
        <v>253</v>
      </c>
      <c r="C46" s="89">
        <v>2023</v>
      </c>
      <c r="D46" s="96">
        <v>2226884</v>
      </c>
      <c r="E46" s="96">
        <v>1963737</v>
      </c>
      <c r="F46" s="96">
        <v>2504865</v>
      </c>
      <c r="G46" s="96">
        <v>2504805</v>
      </c>
      <c r="H46" s="96">
        <v>2504865</v>
      </c>
      <c r="I46" s="96">
        <v>2504865</v>
      </c>
      <c r="J46" s="96">
        <v>2496513</v>
      </c>
      <c r="K46" s="96">
        <v>2488513</v>
      </c>
      <c r="L46" s="96">
        <v>2488513</v>
      </c>
      <c r="M46" s="96">
        <v>2488513</v>
      </c>
      <c r="N46" s="96">
        <v>2277913</v>
      </c>
      <c r="O46" s="96">
        <v>2276113</v>
      </c>
    </row>
    <row r="47" spans="1:16" ht="15.75" customHeight="1">
      <c r="A47" s="93" t="s">
        <v>296</v>
      </c>
      <c r="B47" s="94" t="s">
        <v>253</v>
      </c>
      <c r="C47" s="89" t="s">
        <v>294</v>
      </c>
      <c r="D47" s="96">
        <v>2259593</v>
      </c>
      <c r="E47" s="96">
        <v>2242133</v>
      </c>
      <c r="F47" s="96">
        <v>2242133</v>
      </c>
      <c r="G47" s="96">
        <v>2250065</v>
      </c>
      <c r="H47" s="96">
        <v>2250065</v>
      </c>
      <c r="I47" s="96">
        <v>2247795</v>
      </c>
      <c r="J47" s="96">
        <v>2250065</v>
      </c>
      <c r="K47" s="96">
        <v>2242170</v>
      </c>
      <c r="L47" s="96">
        <v>2016320</v>
      </c>
      <c r="M47" s="97">
        <v>2013140</v>
      </c>
      <c r="N47" s="97">
        <v>2013340</v>
      </c>
      <c r="O47" s="97"/>
    </row>
    <row r="48" spans="1:16" ht="15.75" customHeight="1">
      <c r="A48" s="87" t="s">
        <v>297</v>
      </c>
      <c r="B48" s="88" t="s">
        <v>253</v>
      </c>
      <c r="C48" s="89">
        <v>2023</v>
      </c>
      <c r="D48" s="96">
        <v>1764669</v>
      </c>
      <c r="E48" s="96">
        <v>1700452</v>
      </c>
      <c r="F48" s="96">
        <v>2338002</v>
      </c>
      <c r="G48" s="96">
        <v>2097689</v>
      </c>
      <c r="H48" s="96">
        <v>2205134</v>
      </c>
      <c r="I48" s="96">
        <v>2106481</v>
      </c>
      <c r="J48" s="96">
        <v>2211545</v>
      </c>
      <c r="K48" s="96">
        <v>2191299</v>
      </c>
      <c r="L48" s="96">
        <v>2180422</v>
      </c>
      <c r="M48" s="96">
        <v>2110130</v>
      </c>
      <c r="N48" s="96">
        <v>1983992</v>
      </c>
      <c r="O48" s="96">
        <v>2040962</v>
      </c>
    </row>
    <row r="49" spans="1:15" ht="15.75" customHeight="1">
      <c r="A49" s="93" t="s">
        <v>298</v>
      </c>
      <c r="B49" s="94" t="s">
        <v>253</v>
      </c>
      <c r="C49" s="89" t="s">
        <v>294</v>
      </c>
      <c r="D49" s="96">
        <v>2007567</v>
      </c>
      <c r="E49" s="96">
        <v>2089174</v>
      </c>
      <c r="F49" s="96">
        <v>2077476</v>
      </c>
      <c r="G49" s="96">
        <v>1896992</v>
      </c>
      <c r="H49" s="96">
        <v>2062610</v>
      </c>
      <c r="I49" s="96">
        <v>2022377</v>
      </c>
      <c r="J49" s="96">
        <v>2006479</v>
      </c>
      <c r="K49" s="96">
        <v>1942548</v>
      </c>
      <c r="L49" s="96">
        <v>1718908</v>
      </c>
      <c r="M49" s="97">
        <v>1846757</v>
      </c>
      <c r="N49" s="97">
        <v>1824837</v>
      </c>
      <c r="O49" s="97"/>
    </row>
    <row r="50" spans="1:15" ht="15.75" customHeight="1">
      <c r="A50" s="87" t="s">
        <v>299</v>
      </c>
      <c r="B50" s="99" t="s">
        <v>254</v>
      </c>
      <c r="C50" s="89">
        <v>2023</v>
      </c>
      <c r="D50" s="118">
        <v>50547</v>
      </c>
      <c r="E50" s="118">
        <v>40823</v>
      </c>
      <c r="F50" s="118">
        <v>56321</v>
      </c>
      <c r="G50" s="118">
        <v>54862</v>
      </c>
      <c r="H50" s="118">
        <v>55294</v>
      </c>
      <c r="I50" s="118">
        <v>53711</v>
      </c>
      <c r="J50" s="118">
        <v>55986</v>
      </c>
      <c r="K50" s="118">
        <v>56576</v>
      </c>
      <c r="L50" s="118">
        <v>52381</v>
      </c>
      <c r="M50" s="118">
        <v>57230</v>
      </c>
      <c r="N50" s="118">
        <v>53558</v>
      </c>
      <c r="O50" s="118">
        <v>52886</v>
      </c>
    </row>
    <row r="51" spans="1:15" ht="15.75" customHeight="1">
      <c r="A51" s="93" t="s">
        <v>300</v>
      </c>
      <c r="B51" s="100" t="s">
        <v>254</v>
      </c>
      <c r="C51" s="89" t="s">
        <v>294</v>
      </c>
      <c r="D51" s="118">
        <v>53088</v>
      </c>
      <c r="E51" s="118">
        <v>51512</v>
      </c>
      <c r="F51" s="118">
        <v>56136</v>
      </c>
      <c r="G51" s="118">
        <v>52783</v>
      </c>
      <c r="H51" s="118">
        <v>50475</v>
      </c>
      <c r="I51" s="118">
        <v>45381</v>
      </c>
      <c r="J51" s="118">
        <v>47189</v>
      </c>
      <c r="K51" s="118">
        <v>48189</v>
      </c>
      <c r="L51" s="118">
        <v>44197</v>
      </c>
      <c r="M51" s="119">
        <v>45603</v>
      </c>
      <c r="N51" s="119">
        <v>46749</v>
      </c>
      <c r="O51" s="119"/>
    </row>
    <row r="52" spans="1:15" ht="15.75" customHeight="1">
      <c r="A52" s="87" t="s">
        <v>301</v>
      </c>
      <c r="B52" s="88" t="s">
        <v>253</v>
      </c>
      <c r="C52" s="89">
        <v>2023</v>
      </c>
      <c r="D52" s="101">
        <v>26.6</v>
      </c>
      <c r="E52" s="101">
        <v>23.6</v>
      </c>
      <c r="F52" s="101">
        <v>29.4</v>
      </c>
      <c r="G52" s="102">
        <v>26</v>
      </c>
      <c r="H52" s="102" t="s">
        <v>241</v>
      </c>
      <c r="I52" s="102">
        <v>24.9</v>
      </c>
      <c r="J52" s="102">
        <v>26</v>
      </c>
      <c r="K52" s="102">
        <v>25.7</v>
      </c>
      <c r="L52" s="102">
        <v>24</v>
      </c>
      <c r="M52" s="102">
        <v>26.7</v>
      </c>
      <c r="N52" s="102">
        <v>26.2</v>
      </c>
      <c r="O52" s="102">
        <v>26.3</v>
      </c>
    </row>
    <row r="53" spans="1:15" ht="15.75" customHeight="1">
      <c r="A53" s="93" t="s">
        <v>302</v>
      </c>
      <c r="B53" s="94" t="s">
        <v>253</v>
      </c>
      <c r="C53" s="89" t="s">
        <v>294</v>
      </c>
      <c r="D53" s="101">
        <v>26.2</v>
      </c>
      <c r="E53" s="101">
        <v>25.3</v>
      </c>
      <c r="F53" s="101">
        <v>26.9</v>
      </c>
      <c r="G53" s="102">
        <v>26.5</v>
      </c>
      <c r="H53" s="102">
        <v>25.5</v>
      </c>
      <c r="I53" s="102">
        <v>22.2</v>
      </c>
      <c r="J53" s="101">
        <v>23.9</v>
      </c>
      <c r="K53" s="102">
        <v>24.4</v>
      </c>
      <c r="L53" s="101">
        <v>24.2</v>
      </c>
      <c r="M53" s="103">
        <v>25.6</v>
      </c>
      <c r="N53" s="103">
        <v>25.5</v>
      </c>
      <c r="O53" s="103"/>
    </row>
    <row r="54" spans="1:15" ht="15.75" customHeight="1">
      <c r="A54" s="87" t="s">
        <v>252</v>
      </c>
      <c r="B54" s="104" t="s">
        <v>228</v>
      </c>
      <c r="C54" s="89">
        <v>2023</v>
      </c>
      <c r="D54" s="105">
        <v>79.2</v>
      </c>
      <c r="E54" s="105">
        <v>86.6</v>
      </c>
      <c r="F54" s="105">
        <v>93.3</v>
      </c>
      <c r="G54" s="105">
        <v>83.7</v>
      </c>
      <c r="H54" s="106">
        <v>88</v>
      </c>
      <c r="I54" s="105">
        <v>84.1</v>
      </c>
      <c r="J54" s="106">
        <v>88.6</v>
      </c>
      <c r="K54" s="105">
        <v>88.1</v>
      </c>
      <c r="L54" s="105">
        <v>87.6</v>
      </c>
      <c r="M54" s="105">
        <v>84.8</v>
      </c>
      <c r="N54" s="106">
        <v>87.1</v>
      </c>
      <c r="O54" s="105">
        <v>89.7</v>
      </c>
    </row>
    <row r="55" spans="1:15" ht="15.75" customHeight="1">
      <c r="A55" s="93" t="s">
        <v>252</v>
      </c>
      <c r="B55" s="107" t="s">
        <v>228</v>
      </c>
      <c r="C55" s="89" t="s">
        <v>294</v>
      </c>
      <c r="D55" s="105">
        <v>88.8</v>
      </c>
      <c r="E55" s="105">
        <v>93.2</v>
      </c>
      <c r="F55" s="105">
        <v>92.7</v>
      </c>
      <c r="G55" s="105">
        <v>84.3</v>
      </c>
      <c r="H55" s="106">
        <v>91.7</v>
      </c>
      <c r="I55" s="106">
        <v>90</v>
      </c>
      <c r="J55" s="105">
        <v>89.2</v>
      </c>
      <c r="K55" s="106">
        <v>86.6</v>
      </c>
      <c r="L55" s="105">
        <v>85.2</v>
      </c>
      <c r="M55" s="120">
        <v>91.7</v>
      </c>
      <c r="N55" s="108">
        <v>90.6</v>
      </c>
      <c r="O55" s="103"/>
    </row>
    <row r="56" spans="1:15" ht="15.75" customHeight="1">
      <c r="A56" s="109" t="s">
        <v>306</v>
      </c>
      <c r="B56" s="109"/>
      <c r="C56" s="109"/>
      <c r="D56" s="109"/>
      <c r="E56" s="109"/>
      <c r="F56" s="109"/>
      <c r="G56" s="109"/>
      <c r="H56" s="109"/>
      <c r="I56" s="109"/>
      <c r="J56" s="109"/>
      <c r="K56" s="109"/>
      <c r="L56" s="109"/>
      <c r="M56" s="109"/>
      <c r="N56" s="109"/>
      <c r="O56" s="109"/>
    </row>
    <row r="57" spans="1:15" ht="15.75" customHeight="1">
      <c r="A57" s="87" t="s">
        <v>292</v>
      </c>
      <c r="B57" s="88" t="s">
        <v>253</v>
      </c>
      <c r="C57" s="89">
        <v>2023</v>
      </c>
      <c r="D57" s="121">
        <v>603</v>
      </c>
      <c r="E57" s="102">
        <v>614</v>
      </c>
      <c r="F57" s="102">
        <v>611</v>
      </c>
      <c r="G57" s="102">
        <v>603</v>
      </c>
      <c r="H57" s="102">
        <v>605</v>
      </c>
      <c r="I57" s="102">
        <v>607</v>
      </c>
      <c r="J57" s="102">
        <v>608</v>
      </c>
      <c r="K57" s="102">
        <v>604</v>
      </c>
      <c r="L57" s="102">
        <v>604</v>
      </c>
      <c r="M57" s="102">
        <v>603</v>
      </c>
      <c r="N57" s="102">
        <v>603</v>
      </c>
      <c r="O57" s="102">
        <v>600</v>
      </c>
    </row>
    <row r="58" spans="1:15" ht="15.75" customHeight="1">
      <c r="A58" s="93" t="s">
        <v>293</v>
      </c>
      <c r="B58" s="94" t="s">
        <v>253</v>
      </c>
      <c r="C58" s="89" t="s">
        <v>294</v>
      </c>
      <c r="D58" s="121">
        <v>616</v>
      </c>
      <c r="E58" s="102">
        <v>616</v>
      </c>
      <c r="F58" s="102">
        <v>614</v>
      </c>
      <c r="G58" s="102">
        <v>617</v>
      </c>
      <c r="H58" s="102">
        <v>618</v>
      </c>
      <c r="I58" s="102">
        <v>617</v>
      </c>
      <c r="J58" s="102">
        <v>620</v>
      </c>
      <c r="K58" s="102">
        <v>617</v>
      </c>
      <c r="L58" s="102">
        <v>617</v>
      </c>
      <c r="M58" s="102">
        <v>619</v>
      </c>
      <c r="N58" s="103">
        <v>621</v>
      </c>
      <c r="O58" s="103"/>
    </row>
    <row r="59" spans="1:15" ht="15.75" customHeight="1">
      <c r="A59" s="87" t="s">
        <v>295</v>
      </c>
      <c r="B59" s="88" t="s">
        <v>253</v>
      </c>
      <c r="C59" s="89">
        <v>2023</v>
      </c>
      <c r="D59" s="122">
        <v>7076332</v>
      </c>
      <c r="E59" s="96">
        <v>7194306</v>
      </c>
      <c r="F59" s="96">
        <v>7189306</v>
      </c>
      <c r="G59" s="96">
        <v>7116539</v>
      </c>
      <c r="H59" s="96">
        <v>7112338</v>
      </c>
      <c r="I59" s="96">
        <v>7103217</v>
      </c>
      <c r="J59" s="96">
        <v>7096843</v>
      </c>
      <c r="K59" s="96">
        <v>7063043</v>
      </c>
      <c r="L59" s="96">
        <v>7070391</v>
      </c>
      <c r="M59" s="96">
        <v>7074719</v>
      </c>
      <c r="N59" s="96">
        <v>7077577</v>
      </c>
      <c r="O59" s="96">
        <v>7059731</v>
      </c>
    </row>
    <row r="60" spans="1:15" ht="15.75" customHeight="1">
      <c r="A60" s="93" t="s">
        <v>296</v>
      </c>
      <c r="B60" s="94" t="s">
        <v>253</v>
      </c>
      <c r="C60" s="89" t="s">
        <v>294</v>
      </c>
      <c r="D60" s="122">
        <v>7177904</v>
      </c>
      <c r="E60" s="96">
        <v>7176964</v>
      </c>
      <c r="F60" s="96">
        <v>7155986</v>
      </c>
      <c r="G60" s="96">
        <v>7209070</v>
      </c>
      <c r="H60" s="96">
        <v>7213301</v>
      </c>
      <c r="I60" s="96">
        <v>7208958</v>
      </c>
      <c r="J60" s="96">
        <v>7220444</v>
      </c>
      <c r="K60" s="96">
        <v>7233982</v>
      </c>
      <c r="L60" s="96">
        <v>7190621</v>
      </c>
      <c r="M60" s="97">
        <v>7268147</v>
      </c>
      <c r="N60" s="97">
        <v>7331249</v>
      </c>
      <c r="O60" s="97"/>
    </row>
    <row r="61" spans="1:15" ht="15.75" customHeight="1">
      <c r="A61" s="87" t="s">
        <v>297</v>
      </c>
      <c r="B61" s="88" t="s">
        <v>253</v>
      </c>
      <c r="C61" s="89">
        <v>2023</v>
      </c>
      <c r="D61" s="122">
        <v>6246564</v>
      </c>
      <c r="E61" s="96">
        <v>6431631</v>
      </c>
      <c r="F61" s="96">
        <v>6321433</v>
      </c>
      <c r="G61" s="96">
        <v>6020841</v>
      </c>
      <c r="H61" s="96">
        <v>5878643</v>
      </c>
      <c r="I61" s="96">
        <v>5879663</v>
      </c>
      <c r="J61" s="96">
        <v>6022915</v>
      </c>
      <c r="K61" s="96">
        <v>5937594</v>
      </c>
      <c r="L61" s="96">
        <v>6099443</v>
      </c>
      <c r="M61" s="96">
        <v>6251936</v>
      </c>
      <c r="N61" s="96">
        <v>6343187</v>
      </c>
      <c r="O61" s="96">
        <v>6262217</v>
      </c>
    </row>
    <row r="62" spans="1:15" ht="15.75" customHeight="1">
      <c r="A62" s="93" t="s">
        <v>298</v>
      </c>
      <c r="B62" s="94" t="s">
        <v>253</v>
      </c>
      <c r="C62" s="89" t="s">
        <v>294</v>
      </c>
      <c r="D62" s="122">
        <v>6371334</v>
      </c>
      <c r="E62" s="96">
        <v>6523037</v>
      </c>
      <c r="F62" s="96">
        <v>6439969</v>
      </c>
      <c r="G62" s="96">
        <v>6427339</v>
      </c>
      <c r="H62" s="96">
        <v>6367762</v>
      </c>
      <c r="I62" s="96">
        <v>6426278</v>
      </c>
      <c r="J62" s="96">
        <v>6562793</v>
      </c>
      <c r="K62" s="96">
        <v>6526081</v>
      </c>
      <c r="L62" s="96">
        <v>6510226</v>
      </c>
      <c r="M62" s="97">
        <v>6620061</v>
      </c>
      <c r="N62" s="97">
        <v>6728732</v>
      </c>
      <c r="O62" s="97"/>
    </row>
    <row r="63" spans="1:15" ht="15.75" customHeight="1">
      <c r="A63" s="87" t="s">
        <v>299</v>
      </c>
      <c r="B63" s="99" t="s">
        <v>254</v>
      </c>
      <c r="C63" s="89">
        <v>2023</v>
      </c>
      <c r="D63" s="123">
        <v>152712</v>
      </c>
      <c r="E63" s="118">
        <v>140502</v>
      </c>
      <c r="F63" s="118">
        <v>160450</v>
      </c>
      <c r="G63" s="118">
        <v>147515</v>
      </c>
      <c r="H63" s="118">
        <v>144282</v>
      </c>
      <c r="I63" s="118">
        <v>137634</v>
      </c>
      <c r="J63" s="118">
        <v>140580</v>
      </c>
      <c r="K63" s="118">
        <v>144844</v>
      </c>
      <c r="L63" s="118">
        <v>140380</v>
      </c>
      <c r="M63" s="118">
        <v>146798</v>
      </c>
      <c r="N63" s="118">
        <v>149740</v>
      </c>
      <c r="O63" s="118">
        <v>153488</v>
      </c>
    </row>
    <row r="64" spans="1:15" ht="15.75" customHeight="1">
      <c r="A64" s="93" t="s">
        <v>300</v>
      </c>
      <c r="B64" s="100" t="s">
        <v>254</v>
      </c>
      <c r="C64" s="89" t="s">
        <v>294</v>
      </c>
      <c r="D64" s="123">
        <v>155636</v>
      </c>
      <c r="E64" s="118">
        <v>153180</v>
      </c>
      <c r="F64" s="118">
        <v>165845</v>
      </c>
      <c r="G64" s="118">
        <v>158507</v>
      </c>
      <c r="H64" s="118">
        <v>160412</v>
      </c>
      <c r="I64" s="118">
        <v>156060</v>
      </c>
      <c r="J64" s="118">
        <v>162681</v>
      </c>
      <c r="K64" s="118">
        <v>163676</v>
      </c>
      <c r="L64" s="118">
        <v>153650</v>
      </c>
      <c r="M64" s="119">
        <v>163820</v>
      </c>
      <c r="N64" s="119">
        <v>164574</v>
      </c>
      <c r="O64" s="119"/>
    </row>
    <row r="65" spans="1:15" ht="15.75" customHeight="1">
      <c r="A65" s="87" t="s">
        <v>301</v>
      </c>
      <c r="B65" s="88" t="s">
        <v>253</v>
      </c>
      <c r="C65" s="89">
        <v>2023</v>
      </c>
      <c r="D65" s="121">
        <v>24.7</v>
      </c>
      <c r="E65" s="102">
        <v>22.2</v>
      </c>
      <c r="F65" s="102">
        <v>25.3</v>
      </c>
      <c r="G65" s="102">
        <v>24</v>
      </c>
      <c r="H65" s="101">
        <v>24.5</v>
      </c>
      <c r="I65" s="102">
        <v>23.6</v>
      </c>
      <c r="J65" s="102">
        <v>23.8</v>
      </c>
      <c r="K65" s="102">
        <v>24.4</v>
      </c>
      <c r="L65" s="102">
        <v>23.5</v>
      </c>
      <c r="M65" s="102">
        <v>24</v>
      </c>
      <c r="N65" s="102">
        <v>23.9</v>
      </c>
      <c r="O65" s="102">
        <v>24.5</v>
      </c>
    </row>
    <row r="66" spans="1:15" ht="15.75" customHeight="1">
      <c r="A66" s="93" t="s">
        <v>302</v>
      </c>
      <c r="B66" s="94" t="s">
        <v>253</v>
      </c>
      <c r="C66" s="89" t="s">
        <v>294</v>
      </c>
      <c r="D66" s="124">
        <v>24.7</v>
      </c>
      <c r="E66" s="102">
        <v>23.8</v>
      </c>
      <c r="F66" s="102">
        <v>25.7</v>
      </c>
      <c r="G66" s="102">
        <v>24.8</v>
      </c>
      <c r="H66" s="102">
        <v>25.3</v>
      </c>
      <c r="I66" s="102">
        <v>24.5</v>
      </c>
      <c r="J66" s="102">
        <v>25.1</v>
      </c>
      <c r="K66" s="101">
        <v>25</v>
      </c>
      <c r="L66" s="101">
        <v>24</v>
      </c>
      <c r="M66" s="103">
        <v>25.1</v>
      </c>
      <c r="N66" s="103">
        <v>24.9</v>
      </c>
      <c r="O66" s="103"/>
    </row>
    <row r="67" spans="1:15" ht="15.75" customHeight="1">
      <c r="A67" s="87" t="s">
        <v>252</v>
      </c>
      <c r="B67" s="104" t="s">
        <v>228</v>
      </c>
      <c r="C67" s="89">
        <v>2023</v>
      </c>
      <c r="D67" s="125">
        <v>88.3</v>
      </c>
      <c r="E67" s="106">
        <v>89.4</v>
      </c>
      <c r="F67" s="105">
        <v>87.9</v>
      </c>
      <c r="G67" s="105">
        <v>84.6</v>
      </c>
      <c r="H67" s="105">
        <v>82.7</v>
      </c>
      <c r="I67" s="105">
        <v>82.8</v>
      </c>
      <c r="J67" s="105">
        <v>84.9</v>
      </c>
      <c r="K67" s="106">
        <v>84.1</v>
      </c>
      <c r="L67" s="105">
        <v>86.3</v>
      </c>
      <c r="M67" s="106">
        <v>88.4</v>
      </c>
      <c r="N67" s="105">
        <v>89.6</v>
      </c>
      <c r="O67" s="105">
        <v>88.7</v>
      </c>
    </row>
    <row r="68" spans="1:15" ht="15.75" customHeight="1">
      <c r="A68" s="93" t="s">
        <v>252</v>
      </c>
      <c r="B68" s="107" t="s">
        <v>228</v>
      </c>
      <c r="C68" s="89" t="s">
        <v>294</v>
      </c>
      <c r="D68" s="125">
        <v>88.8</v>
      </c>
      <c r="E68" s="106">
        <v>90.9</v>
      </c>
      <c r="F68" s="105">
        <v>90</v>
      </c>
      <c r="G68" s="105">
        <v>89.2</v>
      </c>
      <c r="H68" s="105">
        <v>88.3</v>
      </c>
      <c r="I68" s="105">
        <v>89.1</v>
      </c>
      <c r="J68" s="106">
        <v>90.9</v>
      </c>
      <c r="K68" s="106">
        <v>90.2</v>
      </c>
      <c r="L68" s="105">
        <v>90.5</v>
      </c>
      <c r="M68" s="108">
        <v>91.1</v>
      </c>
      <c r="N68" s="120">
        <v>91.8</v>
      </c>
      <c r="O68" s="103"/>
    </row>
    <row r="69" spans="1:15" s="127" customFormat="1" ht="11.25" customHeight="1">
      <c r="A69" s="126" t="s">
        <v>251</v>
      </c>
    </row>
    <row r="70" spans="1:15" s="127" customFormat="1" ht="11.25" customHeight="1">
      <c r="A70" s="128" t="s">
        <v>250</v>
      </c>
    </row>
    <row r="71" spans="1:15" s="127" customFormat="1" ht="11.25" customHeight="1">
      <c r="A71" s="128" t="s">
        <v>249</v>
      </c>
    </row>
    <row r="72" spans="1:15" s="127" customFormat="1" ht="11.25" customHeight="1">
      <c r="A72" s="128" t="s">
        <v>248</v>
      </c>
    </row>
    <row r="73" spans="1:15" s="127" customFormat="1" ht="11.25" customHeight="1">
      <c r="A73" s="128" t="s">
        <v>247</v>
      </c>
    </row>
    <row r="74" spans="1:15" s="127" customFormat="1" ht="11.25" customHeight="1">
      <c r="A74" s="128" t="s">
        <v>246</v>
      </c>
    </row>
    <row r="75" spans="1:15" s="127" customFormat="1" ht="11.25" customHeight="1">
      <c r="A75" s="128" t="s">
        <v>245</v>
      </c>
    </row>
    <row r="76" spans="1:15" s="127" customFormat="1" ht="11.25" customHeight="1">
      <c r="A76" s="128" t="s">
        <v>244</v>
      </c>
    </row>
    <row r="77" spans="1:15" s="127" customFormat="1" ht="11.25" customHeight="1">
      <c r="A77" s="128" t="s">
        <v>243</v>
      </c>
    </row>
    <row r="78" spans="1:15" s="127" customFormat="1" ht="11.25" customHeight="1">
      <c r="A78" s="129" t="s">
        <v>307</v>
      </c>
    </row>
    <row r="79" spans="1:15" ht="17.25">
      <c r="A79" s="72" t="s">
        <v>9</v>
      </c>
    </row>
  </sheetData>
  <hyperlinks>
    <hyperlink ref="A79" location="Inhaltsverzeichnis!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showGridLines="0" zoomScaleNormal="100" zoomScaleSheetLayoutView="115" workbookViewId="0"/>
  </sheetViews>
  <sheetFormatPr baseColWidth="10" defaultRowHeight="14.25"/>
  <cols>
    <col min="1" max="1" width="23.85546875" style="2" customWidth="1"/>
    <col min="2" max="2" width="13.28515625" style="2" customWidth="1"/>
    <col min="3" max="14" width="8.42578125" style="2" customWidth="1"/>
    <col min="15" max="15" width="16.28515625" style="2" customWidth="1"/>
    <col min="16" max="16" width="11.28515625" style="965" bestFit="1" customWidth="1"/>
    <col min="17" max="17" width="11.42578125" style="965"/>
    <col min="18" max="16384" width="11.42578125" style="978"/>
  </cols>
  <sheetData>
    <row r="1" spans="1:16" ht="90.75" customHeight="1">
      <c r="A1" s="962" t="s">
        <v>1571</v>
      </c>
      <c r="B1" s="962"/>
      <c r="C1" s="963"/>
      <c r="D1" s="963"/>
      <c r="E1" s="963"/>
      <c r="F1" s="963"/>
      <c r="G1" s="963"/>
      <c r="H1" s="963"/>
      <c r="I1" s="963"/>
      <c r="J1" s="963"/>
      <c r="K1" s="963"/>
      <c r="L1" s="963"/>
      <c r="M1" s="963"/>
      <c r="N1" s="963"/>
      <c r="O1" s="963"/>
      <c r="P1" s="964"/>
    </row>
    <row r="2" spans="1:16">
      <c r="A2" s="966" t="s">
        <v>1558</v>
      </c>
      <c r="B2" s="966"/>
      <c r="C2" s="966"/>
      <c r="D2" s="966"/>
      <c r="E2" s="966"/>
      <c r="F2" s="966"/>
      <c r="G2" s="966"/>
      <c r="H2" s="966"/>
      <c r="I2" s="966"/>
      <c r="J2" s="966"/>
      <c r="K2" s="966"/>
      <c r="L2" s="966"/>
      <c r="M2" s="966"/>
      <c r="N2" s="966"/>
      <c r="O2" s="966"/>
    </row>
    <row r="3" spans="1:16">
      <c r="A3" s="966" t="s">
        <v>118</v>
      </c>
      <c r="B3" s="966"/>
      <c r="C3" s="966"/>
      <c r="D3" s="966"/>
      <c r="E3" s="966"/>
      <c r="F3" s="966"/>
      <c r="G3" s="966"/>
      <c r="H3" s="966"/>
      <c r="I3" s="966"/>
      <c r="J3" s="966"/>
      <c r="K3" s="966"/>
      <c r="L3" s="966"/>
      <c r="M3" s="966"/>
      <c r="N3" s="966"/>
      <c r="O3" s="966"/>
    </row>
    <row r="4" spans="1:16">
      <c r="A4" s="966" t="s">
        <v>1572</v>
      </c>
      <c r="B4" s="966"/>
      <c r="C4" s="966"/>
      <c r="D4" s="966"/>
      <c r="E4" s="966"/>
      <c r="F4" s="966"/>
      <c r="G4" s="966"/>
      <c r="H4" s="966"/>
      <c r="I4" s="966"/>
      <c r="J4" s="966"/>
      <c r="K4" s="966"/>
      <c r="L4" s="966"/>
      <c r="M4" s="966"/>
      <c r="N4" s="966"/>
      <c r="O4" s="966"/>
    </row>
    <row r="5" spans="1:16">
      <c r="A5" s="966" t="s">
        <v>1513</v>
      </c>
      <c r="B5" s="966"/>
      <c r="C5" s="966"/>
      <c r="D5" s="966"/>
      <c r="E5" s="966"/>
      <c r="F5" s="966"/>
      <c r="G5" s="966"/>
      <c r="H5" s="966"/>
      <c r="I5" s="966"/>
      <c r="J5" s="966"/>
      <c r="K5" s="966"/>
      <c r="L5" s="966"/>
      <c r="M5" s="966"/>
      <c r="N5" s="966"/>
      <c r="O5" s="966"/>
    </row>
    <row r="6" spans="1:16" ht="33.75" customHeight="1">
      <c r="A6" s="967" t="s">
        <v>1573</v>
      </c>
      <c r="B6" s="968" t="s">
        <v>1574</v>
      </c>
      <c r="C6" s="968" t="s">
        <v>105</v>
      </c>
      <c r="D6" s="968" t="s">
        <v>104</v>
      </c>
      <c r="E6" s="968" t="s">
        <v>108</v>
      </c>
      <c r="F6" s="968" t="s">
        <v>102</v>
      </c>
      <c r="G6" s="968" t="s">
        <v>101</v>
      </c>
      <c r="H6" s="968" t="s">
        <v>100</v>
      </c>
      <c r="I6" s="968" t="s">
        <v>99</v>
      </c>
      <c r="J6" s="968" t="s">
        <v>98</v>
      </c>
      <c r="K6" s="968" t="s">
        <v>97</v>
      </c>
      <c r="L6" s="968" t="s">
        <v>96</v>
      </c>
      <c r="M6" s="968" t="s">
        <v>95</v>
      </c>
      <c r="N6" s="969" t="s">
        <v>94</v>
      </c>
      <c r="O6" s="970" t="s">
        <v>1575</v>
      </c>
    </row>
    <row r="7" spans="1:16">
      <c r="A7" s="971" t="s">
        <v>1576</v>
      </c>
      <c r="B7" s="972" t="s">
        <v>1577</v>
      </c>
      <c r="C7" s="973">
        <v>67.489999999999995</v>
      </c>
      <c r="D7" s="973">
        <v>33.918999999999997</v>
      </c>
      <c r="E7" s="973">
        <v>7.0949999999999998</v>
      </c>
      <c r="F7" s="973">
        <v>3.4689999999999999</v>
      </c>
      <c r="G7" s="973">
        <v>3.7949999999999999</v>
      </c>
      <c r="H7" s="973">
        <v>3.5019999999999998</v>
      </c>
      <c r="I7" s="973">
        <v>2.3980000000000001</v>
      </c>
      <c r="J7" s="973">
        <v>2.419</v>
      </c>
      <c r="K7" s="973">
        <v>2.5790000000000002</v>
      </c>
      <c r="L7" s="973">
        <v>2.581</v>
      </c>
      <c r="M7" s="973">
        <v>1.974</v>
      </c>
      <c r="N7" s="973">
        <v>2.57</v>
      </c>
      <c r="O7" s="973">
        <v>119.26999999999998</v>
      </c>
    </row>
    <row r="8" spans="1:16">
      <c r="A8" s="974" t="s">
        <v>1576</v>
      </c>
      <c r="B8" s="972" t="s">
        <v>127</v>
      </c>
      <c r="C8" s="973">
        <v>31.213999999999999</v>
      </c>
      <c r="D8" s="973">
        <v>35.750999999999998</v>
      </c>
      <c r="E8" s="973">
        <v>9.0950000000000006</v>
      </c>
      <c r="F8" s="973">
        <v>3.653</v>
      </c>
      <c r="G8" s="973">
        <v>3.6179999999999999</v>
      </c>
      <c r="H8" s="973">
        <v>2.2679999999999998</v>
      </c>
      <c r="I8" s="973">
        <v>1.6639999999999999</v>
      </c>
      <c r="J8" s="973">
        <v>1.417</v>
      </c>
      <c r="K8" s="973">
        <v>1.9279999999999999</v>
      </c>
      <c r="L8" s="973">
        <v>2.36</v>
      </c>
      <c r="M8" s="973">
        <v>2.5760000000000001</v>
      </c>
      <c r="N8" s="973">
        <v>2.609</v>
      </c>
      <c r="O8" s="973">
        <v>85.599000000000004</v>
      </c>
    </row>
    <row r="9" spans="1:16">
      <c r="A9" s="974" t="s">
        <v>1576</v>
      </c>
      <c r="B9" s="972" t="s">
        <v>472</v>
      </c>
      <c r="C9" s="975">
        <v>72.263999999999996</v>
      </c>
      <c r="D9" s="973">
        <v>39.526000000000003</v>
      </c>
      <c r="E9" s="973">
        <v>7.2880000000000003</v>
      </c>
      <c r="F9" s="973">
        <v>5.8810000000000002</v>
      </c>
      <c r="G9" s="973">
        <v>5.1470000000000002</v>
      </c>
      <c r="H9" s="973">
        <v>3.8330000000000002</v>
      </c>
      <c r="I9" s="973"/>
      <c r="J9" s="973"/>
      <c r="K9" s="973"/>
      <c r="L9" s="973"/>
      <c r="M9" s="973"/>
      <c r="N9" s="973"/>
      <c r="O9" s="973">
        <v>133.93899999999999</v>
      </c>
    </row>
    <row r="10" spans="1:16">
      <c r="A10" s="976" t="s">
        <v>1578</v>
      </c>
      <c r="B10" s="972" t="s">
        <v>1577</v>
      </c>
      <c r="C10" s="973">
        <v>4.1139999999999999</v>
      </c>
      <c r="D10" s="973">
        <v>30.483000000000001</v>
      </c>
      <c r="E10" s="973">
        <v>14.916</v>
      </c>
      <c r="F10" s="973">
        <v>5.4450000000000003</v>
      </c>
      <c r="G10" s="973">
        <v>4.3579999999999997</v>
      </c>
      <c r="H10" s="973">
        <v>4.468</v>
      </c>
      <c r="I10" s="973">
        <v>3.4940000000000002</v>
      </c>
      <c r="J10" s="973">
        <v>2.5950000000000002</v>
      </c>
      <c r="K10" s="973">
        <v>2.5720000000000001</v>
      </c>
      <c r="L10" s="973">
        <v>3.0449999999999999</v>
      </c>
      <c r="M10" s="973">
        <v>3.1110000000000002</v>
      </c>
      <c r="N10" s="973">
        <v>4.444</v>
      </c>
      <c r="O10" s="973">
        <v>63.784000000000006</v>
      </c>
    </row>
    <row r="11" spans="1:16">
      <c r="A11" s="974" t="s">
        <v>1578</v>
      </c>
      <c r="B11" s="972" t="s">
        <v>127</v>
      </c>
      <c r="C11" s="973">
        <v>5.399</v>
      </c>
      <c r="D11" s="973">
        <v>10.573</v>
      </c>
      <c r="E11" s="973">
        <v>13.363</v>
      </c>
      <c r="F11" s="973">
        <v>3.6269999999999998</v>
      </c>
      <c r="G11" s="973">
        <v>2.0630000000000002</v>
      </c>
      <c r="H11" s="973">
        <v>2.1070000000000002</v>
      </c>
      <c r="I11" s="973">
        <v>1.413</v>
      </c>
      <c r="J11" s="973">
        <v>1.724</v>
      </c>
      <c r="K11" s="973">
        <v>1.6559999999999999</v>
      </c>
      <c r="L11" s="973">
        <v>2.1840000000000002</v>
      </c>
      <c r="M11" s="973">
        <v>1.1659999999999999</v>
      </c>
      <c r="N11" s="973">
        <v>1.837</v>
      </c>
      <c r="O11" s="973">
        <v>37.132000000000005</v>
      </c>
    </row>
    <row r="12" spans="1:16">
      <c r="A12" s="974" t="s">
        <v>1578</v>
      </c>
      <c r="B12" s="972" t="s">
        <v>472</v>
      </c>
      <c r="C12" s="973">
        <v>3.7360000000000002</v>
      </c>
      <c r="D12" s="973">
        <v>25.161000000000001</v>
      </c>
      <c r="E12" s="973">
        <v>15.63</v>
      </c>
      <c r="F12" s="973">
        <v>7.0730000000000004</v>
      </c>
      <c r="G12" s="973">
        <v>4.1159999999999997</v>
      </c>
      <c r="H12" s="973">
        <v>4.0739999999999998</v>
      </c>
      <c r="I12" s="973"/>
      <c r="J12" s="973"/>
      <c r="K12" s="973"/>
      <c r="L12" s="973"/>
      <c r="M12" s="973"/>
      <c r="N12" s="973"/>
      <c r="O12" s="973">
        <v>59.79</v>
      </c>
    </row>
    <row r="13" spans="1:16">
      <c r="A13" s="976" t="s">
        <v>1579</v>
      </c>
      <c r="B13" s="972" t="s">
        <v>1577</v>
      </c>
      <c r="C13" s="973">
        <v>0.35499999999999998</v>
      </c>
      <c r="D13" s="973">
        <v>2.3119999999999998</v>
      </c>
      <c r="E13" s="973">
        <v>0.66600000000000004</v>
      </c>
      <c r="F13" s="977">
        <v>0.184</v>
      </c>
      <c r="G13" s="977" t="s">
        <v>114</v>
      </c>
      <c r="H13" s="977">
        <v>0.252</v>
      </c>
      <c r="I13" s="977">
        <v>0.22800000000000001</v>
      </c>
      <c r="J13" s="977" t="s">
        <v>114</v>
      </c>
      <c r="K13" s="973" t="s">
        <v>114</v>
      </c>
      <c r="L13" s="973" t="s">
        <v>114</v>
      </c>
      <c r="M13" s="973" t="s">
        <v>114</v>
      </c>
      <c r="N13" s="973" t="s">
        <v>114</v>
      </c>
      <c r="O13" s="973">
        <v>3.7690000000000001</v>
      </c>
    </row>
    <row r="14" spans="1:16">
      <c r="A14" s="974" t="s">
        <v>1580</v>
      </c>
      <c r="B14" s="972" t="s">
        <v>127</v>
      </c>
      <c r="C14" s="973">
        <v>0.16300000000000001</v>
      </c>
      <c r="D14" s="973">
        <v>1.1379999999999999</v>
      </c>
      <c r="E14" s="973">
        <v>2.2309999999999999</v>
      </c>
      <c r="F14" s="973">
        <v>0.94699999999999995</v>
      </c>
      <c r="G14" s="973">
        <v>0.28999999999999998</v>
      </c>
      <c r="H14" s="973">
        <v>0.16400000000000001</v>
      </c>
      <c r="I14" s="973">
        <v>0.14799999999999999</v>
      </c>
      <c r="J14" s="977">
        <v>0.19</v>
      </c>
      <c r="K14" s="977">
        <v>0.23599999999999999</v>
      </c>
      <c r="L14" s="977">
        <v>0.432</v>
      </c>
      <c r="M14" s="977">
        <v>0.34300000000000003</v>
      </c>
      <c r="N14" s="977">
        <v>0.18</v>
      </c>
      <c r="O14" s="973">
        <v>4.9329999999999998</v>
      </c>
    </row>
    <row r="15" spans="1:16">
      <c r="A15" s="974" t="s">
        <v>1580</v>
      </c>
      <c r="B15" s="972" t="s">
        <v>472</v>
      </c>
      <c r="C15" s="973">
        <v>0.23</v>
      </c>
      <c r="D15" s="973">
        <v>3.1440000000000001</v>
      </c>
      <c r="E15" s="973">
        <v>3.0990000000000002</v>
      </c>
      <c r="F15" s="973">
        <v>1.0269999999999999</v>
      </c>
      <c r="G15" s="973">
        <v>0.439</v>
      </c>
      <c r="H15" s="973">
        <v>0.47499999999999998</v>
      </c>
      <c r="I15" s="973"/>
      <c r="J15" s="973"/>
      <c r="K15" s="973"/>
      <c r="L15" s="973"/>
      <c r="M15" s="973"/>
      <c r="N15" s="973"/>
      <c r="O15" s="973">
        <v>8.4140000000000015</v>
      </c>
    </row>
    <row r="16" spans="1:16">
      <c r="A16" s="976" t="s">
        <v>1581</v>
      </c>
      <c r="B16" s="972" t="s">
        <v>1577</v>
      </c>
      <c r="C16" s="973">
        <v>71.959000000000003</v>
      </c>
      <c r="D16" s="973">
        <v>66.713999999999999</v>
      </c>
      <c r="E16" s="973">
        <v>22.677</v>
      </c>
      <c r="F16" s="973">
        <v>9.097999999999999</v>
      </c>
      <c r="G16" s="973" t="s">
        <v>114</v>
      </c>
      <c r="H16" s="973">
        <v>8.0169999999999995</v>
      </c>
      <c r="I16" s="973">
        <v>6.2279999999999998</v>
      </c>
      <c r="J16" s="973" t="s">
        <v>114</v>
      </c>
      <c r="K16" s="973" t="s">
        <v>114</v>
      </c>
      <c r="L16" s="973" t="s">
        <v>114</v>
      </c>
      <c r="M16" s="973" t="s">
        <v>114</v>
      </c>
      <c r="N16" s="973" t="s">
        <v>114</v>
      </c>
      <c r="O16" s="973">
        <v>178.46499999999997</v>
      </c>
    </row>
    <row r="17" spans="1:20">
      <c r="A17" s="974" t="s">
        <v>1581</v>
      </c>
      <c r="B17" s="972" t="s">
        <v>127</v>
      </c>
      <c r="C17" s="973">
        <v>36.775999999999996</v>
      </c>
      <c r="D17" s="973">
        <v>47.461999999999996</v>
      </c>
      <c r="E17" s="973">
        <v>24.689</v>
      </c>
      <c r="F17" s="973">
        <v>8.2269999999999985</v>
      </c>
      <c r="G17" s="973">
        <v>5.8890000000000002</v>
      </c>
      <c r="H17" s="973">
        <v>4.5389999999999997</v>
      </c>
      <c r="I17" s="973">
        <v>3.2250000000000001</v>
      </c>
      <c r="J17" s="977">
        <v>3.331</v>
      </c>
      <c r="K17" s="977">
        <v>3.8199999999999994</v>
      </c>
      <c r="L17" s="977">
        <v>4.9760000000000009</v>
      </c>
      <c r="M17" s="977">
        <v>4.085</v>
      </c>
      <c r="N17" s="977">
        <v>4.6259999999999994</v>
      </c>
      <c r="O17" s="973">
        <v>127.58199999999999</v>
      </c>
    </row>
    <row r="18" spans="1:20">
      <c r="A18" s="974" t="s">
        <v>1581</v>
      </c>
      <c r="B18" s="972" t="s">
        <v>472</v>
      </c>
      <c r="C18" s="973">
        <v>76.23</v>
      </c>
      <c r="D18" s="973">
        <v>67.831000000000017</v>
      </c>
      <c r="E18" s="973">
        <v>26.016999999999999</v>
      </c>
      <c r="F18" s="973">
        <v>13.981</v>
      </c>
      <c r="G18" s="973">
        <v>9.702</v>
      </c>
      <c r="H18" s="973">
        <v>8.3819999999999997</v>
      </c>
      <c r="I18" s="973"/>
      <c r="J18" s="973"/>
      <c r="K18" s="973"/>
      <c r="L18" s="973"/>
      <c r="M18" s="973"/>
      <c r="N18" s="973"/>
      <c r="O18" s="973">
        <v>202.14300000000003</v>
      </c>
    </row>
    <row r="19" spans="1:20">
      <c r="A19" s="976" t="s">
        <v>1582</v>
      </c>
      <c r="B19" s="972" t="s">
        <v>1577</v>
      </c>
      <c r="C19" s="973">
        <v>1393.4010000000001</v>
      </c>
      <c r="D19" s="973">
        <v>818.37900000000002</v>
      </c>
      <c r="E19" s="973">
        <v>133.18600000000001</v>
      </c>
      <c r="F19" s="973">
        <v>70.25</v>
      </c>
      <c r="G19" s="973">
        <v>106.938</v>
      </c>
      <c r="H19" s="973">
        <v>79.352000000000004</v>
      </c>
      <c r="I19" s="973">
        <v>102.75</v>
      </c>
      <c r="J19" s="973">
        <v>65.102999999999994</v>
      </c>
      <c r="K19" s="973">
        <v>101.81699999999999</v>
      </c>
      <c r="L19" s="973">
        <v>78.680999999999997</v>
      </c>
      <c r="M19" s="973">
        <v>99.712000000000003</v>
      </c>
      <c r="N19" s="973">
        <v>83.275000000000006</v>
      </c>
      <c r="O19" s="973">
        <v>2601.5060000000003</v>
      </c>
    </row>
    <row r="20" spans="1:20">
      <c r="A20" s="974" t="s">
        <v>1582</v>
      </c>
      <c r="B20" s="972" t="s">
        <v>127</v>
      </c>
      <c r="C20" s="973">
        <v>1181.115</v>
      </c>
      <c r="D20" s="973">
        <v>1094.905</v>
      </c>
      <c r="E20" s="973">
        <v>198.614</v>
      </c>
      <c r="F20" s="973">
        <v>106.889</v>
      </c>
      <c r="G20" s="973">
        <v>101.922</v>
      </c>
      <c r="H20" s="973">
        <v>106.881</v>
      </c>
      <c r="I20" s="973">
        <v>92.352000000000004</v>
      </c>
      <c r="J20" s="973">
        <v>109.764</v>
      </c>
      <c r="K20" s="973">
        <v>154.054</v>
      </c>
      <c r="L20" s="973">
        <v>134.31</v>
      </c>
      <c r="M20" s="973">
        <v>136.43299999999999</v>
      </c>
      <c r="N20" s="973">
        <v>86.85</v>
      </c>
      <c r="O20" s="973">
        <v>2790.326</v>
      </c>
    </row>
    <row r="21" spans="1:20">
      <c r="A21" s="974" t="s">
        <v>1582</v>
      </c>
      <c r="B21" s="972" t="s">
        <v>472</v>
      </c>
      <c r="C21" s="973">
        <v>1694.797</v>
      </c>
      <c r="D21" s="973">
        <v>494.63900000000001</v>
      </c>
      <c r="E21" s="973">
        <v>131.898</v>
      </c>
      <c r="F21" s="973">
        <v>116.27500000000001</v>
      </c>
      <c r="G21" s="973">
        <v>139.44999999999999</v>
      </c>
      <c r="H21" s="973">
        <v>110.453</v>
      </c>
      <c r="I21" s="973"/>
      <c r="J21" s="973"/>
      <c r="K21" s="975"/>
      <c r="L21" s="973"/>
      <c r="M21" s="973"/>
      <c r="N21" s="973"/>
      <c r="O21" s="973">
        <v>2687.5120000000002</v>
      </c>
    </row>
    <row r="22" spans="1:20">
      <c r="A22" s="976" t="s">
        <v>1583</v>
      </c>
      <c r="B22" s="972" t="s">
        <v>1577</v>
      </c>
      <c r="C22" s="973">
        <v>0.751</v>
      </c>
      <c r="D22" s="973">
        <v>2.4529999999999998</v>
      </c>
      <c r="E22" s="973">
        <v>35.165999999999997</v>
      </c>
      <c r="F22" s="973">
        <v>46.069000000000003</v>
      </c>
      <c r="G22" s="973">
        <v>16.736999999999998</v>
      </c>
      <c r="H22" s="973">
        <v>4.4370000000000003</v>
      </c>
      <c r="I22" s="973">
        <v>3.6389999999999998</v>
      </c>
      <c r="J22" s="973">
        <v>3.43</v>
      </c>
      <c r="K22" s="973">
        <v>5.532</v>
      </c>
      <c r="L22" s="973">
        <v>2.6560000000000001</v>
      </c>
      <c r="M22" s="973">
        <v>2.681</v>
      </c>
      <c r="N22" s="973">
        <v>2.2629999999999999</v>
      </c>
      <c r="O22" s="973">
        <v>105.61299999999999</v>
      </c>
    </row>
    <row r="23" spans="1:20">
      <c r="A23" s="974" t="s">
        <v>1584</v>
      </c>
      <c r="B23" s="972" t="s">
        <v>127</v>
      </c>
      <c r="C23" s="973">
        <v>1.02</v>
      </c>
      <c r="D23" s="973">
        <v>1.2230000000000001</v>
      </c>
      <c r="E23" s="973">
        <v>19.271000000000001</v>
      </c>
      <c r="F23" s="973">
        <v>53.292000000000002</v>
      </c>
      <c r="G23" s="973">
        <v>23.736999999999998</v>
      </c>
      <c r="H23" s="973">
        <v>10.895</v>
      </c>
      <c r="I23" s="973">
        <v>3.2629999999999999</v>
      </c>
      <c r="J23" s="973">
        <v>5.7770000000000001</v>
      </c>
      <c r="K23" s="973">
        <v>4.9210000000000003</v>
      </c>
      <c r="L23" s="973">
        <v>4.141</v>
      </c>
      <c r="M23" s="973">
        <v>4.29</v>
      </c>
      <c r="N23" s="973">
        <v>5.234</v>
      </c>
      <c r="O23" s="973">
        <v>109.438</v>
      </c>
    </row>
    <row r="24" spans="1:20">
      <c r="A24" s="974" t="s">
        <v>1584</v>
      </c>
      <c r="B24" s="972" t="s">
        <v>472</v>
      </c>
      <c r="C24" s="973">
        <v>2.58</v>
      </c>
      <c r="D24" s="973">
        <v>6.0359999999999996</v>
      </c>
      <c r="E24" s="973">
        <v>39.840000000000003</v>
      </c>
      <c r="F24" s="973">
        <v>44.915999999999997</v>
      </c>
      <c r="G24" s="973">
        <v>15.672000000000001</v>
      </c>
      <c r="H24" s="973">
        <v>6.5629999999999997</v>
      </c>
      <c r="I24" s="973"/>
      <c r="J24" s="973"/>
      <c r="K24" s="973"/>
      <c r="L24" s="973"/>
      <c r="M24" s="973"/>
      <c r="N24" s="973"/>
      <c r="O24" s="973">
        <v>115.607</v>
      </c>
    </row>
    <row r="25" spans="1:20" s="982" customFormat="1" ht="11.25" customHeight="1">
      <c r="A25" s="979" t="s">
        <v>1585</v>
      </c>
      <c r="B25" s="980"/>
      <c r="C25" s="980"/>
      <c r="D25" s="980"/>
      <c r="E25" s="980"/>
      <c r="F25" s="980"/>
      <c r="G25" s="980"/>
      <c r="H25" s="980"/>
      <c r="I25" s="980"/>
      <c r="J25" s="980"/>
      <c r="K25" s="980"/>
      <c r="L25" s="980"/>
      <c r="M25" s="980"/>
      <c r="N25" s="980"/>
      <c r="O25" s="980"/>
      <c r="P25" s="965"/>
      <c r="Q25" s="965"/>
      <c r="R25" s="981"/>
      <c r="S25" s="981"/>
      <c r="T25" s="981"/>
    </row>
    <row r="26" spans="1:20" s="982" customFormat="1" ht="11.25" customHeight="1">
      <c r="A26" s="979" t="s">
        <v>1586</v>
      </c>
      <c r="B26" s="980"/>
      <c r="C26" s="980"/>
      <c r="D26" s="980"/>
      <c r="E26" s="980"/>
      <c r="F26" s="980"/>
      <c r="G26" s="980"/>
      <c r="H26" s="980"/>
      <c r="I26" s="980"/>
      <c r="J26" s="980"/>
      <c r="K26" s="980"/>
      <c r="L26" s="980"/>
      <c r="M26" s="980"/>
      <c r="N26" s="980"/>
      <c r="O26" s="980"/>
      <c r="P26" s="965"/>
      <c r="Q26" s="965"/>
      <c r="R26" s="981"/>
      <c r="S26" s="981"/>
      <c r="T26" s="981"/>
    </row>
    <row r="27" spans="1:20" s="982" customFormat="1" ht="11.25" customHeight="1">
      <c r="A27" s="979" t="s">
        <v>1587</v>
      </c>
      <c r="B27" s="980"/>
      <c r="C27" s="980"/>
      <c r="D27" s="980"/>
      <c r="E27" s="980"/>
      <c r="F27" s="980"/>
      <c r="G27" s="980"/>
      <c r="H27" s="980"/>
      <c r="I27" s="980"/>
      <c r="J27" s="980"/>
      <c r="K27" s="980"/>
      <c r="L27" s="980"/>
      <c r="M27" s="980"/>
      <c r="N27" s="980"/>
      <c r="O27" s="980"/>
      <c r="P27" s="965"/>
      <c r="Q27" s="965"/>
      <c r="R27" s="981"/>
      <c r="S27" s="981"/>
      <c r="T27" s="981"/>
    </row>
    <row r="28" spans="1:20">
      <c r="A28" s="983" t="s">
        <v>457</v>
      </c>
      <c r="P28" s="984"/>
      <c r="Q28" s="985"/>
      <c r="R28" s="965"/>
      <c r="S28" s="965"/>
      <c r="T28" s="965"/>
    </row>
    <row r="29" spans="1:20">
      <c r="A29" s="130" t="s">
        <v>9</v>
      </c>
      <c r="P29" s="984"/>
      <c r="Q29" s="985"/>
      <c r="R29" s="965"/>
      <c r="S29" s="965"/>
      <c r="T29" s="965"/>
    </row>
    <row r="30" spans="1:20">
      <c r="P30" s="986"/>
      <c r="R30" s="965"/>
      <c r="S30" s="965"/>
      <c r="T30" s="965"/>
    </row>
    <row r="31" spans="1:20">
      <c r="P31" s="986"/>
      <c r="R31" s="965"/>
      <c r="S31" s="965"/>
      <c r="T31" s="965"/>
    </row>
    <row r="32" spans="1:20">
      <c r="P32" s="986"/>
      <c r="R32" s="965"/>
      <c r="S32" s="965"/>
      <c r="T32" s="965"/>
    </row>
    <row r="33" spans="18:20">
      <c r="R33" s="965"/>
      <c r="S33" s="965"/>
      <c r="T33" s="965"/>
    </row>
    <row r="34" spans="18:20">
      <c r="R34" s="965"/>
      <c r="S34" s="965"/>
      <c r="T34" s="965"/>
    </row>
    <row r="35" spans="18:20">
      <c r="R35" s="965"/>
      <c r="S35" s="965"/>
      <c r="T35" s="965"/>
    </row>
    <row r="36" spans="18:20">
      <c r="R36" s="965"/>
      <c r="S36" s="965"/>
      <c r="T36" s="965"/>
    </row>
    <row r="37" spans="18:20">
      <c r="R37" s="965"/>
      <c r="S37" s="965"/>
      <c r="T37" s="965"/>
    </row>
    <row r="38" spans="18:20">
      <c r="R38" s="965"/>
      <c r="S38" s="965"/>
      <c r="T38" s="965"/>
    </row>
    <row r="39" spans="18:20">
      <c r="R39" s="965"/>
      <c r="S39" s="965"/>
      <c r="T39" s="965"/>
    </row>
    <row r="40" spans="18:20">
      <c r="R40" s="965"/>
      <c r="S40" s="965"/>
      <c r="T40" s="965"/>
    </row>
    <row r="41" spans="18:20">
      <c r="R41" s="965"/>
      <c r="S41" s="965"/>
      <c r="T41" s="965"/>
    </row>
    <row r="42" spans="18:20">
      <c r="R42" s="965"/>
      <c r="S42" s="965"/>
      <c r="T42" s="965"/>
    </row>
    <row r="43" spans="18:20">
      <c r="R43" s="965"/>
      <c r="S43" s="965"/>
      <c r="T43" s="965"/>
    </row>
    <row r="44" spans="18:20">
      <c r="R44" s="965"/>
      <c r="S44" s="965"/>
      <c r="T44" s="965"/>
    </row>
    <row r="45" spans="18:20">
      <c r="R45" s="965"/>
      <c r="S45" s="965"/>
      <c r="T45" s="965"/>
    </row>
    <row r="46" spans="18:20">
      <c r="R46" s="965"/>
      <c r="S46" s="965"/>
      <c r="T46" s="965"/>
    </row>
    <row r="47" spans="18:20">
      <c r="R47" s="965"/>
      <c r="S47" s="965"/>
      <c r="T47" s="965"/>
    </row>
    <row r="48" spans="18:20">
      <c r="R48" s="965"/>
      <c r="S48" s="965"/>
      <c r="T48" s="965"/>
    </row>
    <row r="49" spans="18:20">
      <c r="R49" s="965"/>
      <c r="S49" s="965"/>
      <c r="T49" s="965"/>
    </row>
    <row r="50" spans="18:20">
      <c r="R50" s="965"/>
      <c r="S50" s="965"/>
      <c r="T50" s="965"/>
    </row>
    <row r="51" spans="18:20">
      <c r="R51" s="965"/>
      <c r="S51" s="965"/>
      <c r="T51" s="965"/>
    </row>
    <row r="52" spans="18:20">
      <c r="R52" s="965"/>
      <c r="S52" s="965"/>
      <c r="T52" s="965"/>
    </row>
    <row r="53" spans="18:20">
      <c r="R53" s="965"/>
      <c r="S53" s="965"/>
      <c r="T53" s="965"/>
    </row>
    <row r="54" spans="18:20">
      <c r="R54" s="965"/>
      <c r="S54" s="965"/>
      <c r="T54" s="965"/>
    </row>
    <row r="55" spans="18:20">
      <c r="R55" s="965"/>
      <c r="S55" s="965"/>
      <c r="T55" s="965"/>
    </row>
    <row r="56" spans="18:20">
      <c r="R56" s="965"/>
      <c r="S56" s="965"/>
      <c r="T56" s="965"/>
    </row>
    <row r="57" spans="18:20">
      <c r="R57" s="965"/>
      <c r="S57" s="965"/>
      <c r="T57" s="965"/>
    </row>
    <row r="58" spans="18:20">
      <c r="R58" s="965"/>
      <c r="S58" s="965"/>
      <c r="T58" s="965"/>
    </row>
    <row r="59" spans="18:20">
      <c r="R59" s="965"/>
      <c r="S59" s="965"/>
      <c r="T59" s="965"/>
    </row>
    <row r="60" spans="18:20">
      <c r="R60" s="965"/>
      <c r="S60" s="965"/>
      <c r="T60" s="965"/>
    </row>
    <row r="61" spans="18:20">
      <c r="R61" s="965"/>
      <c r="S61" s="965"/>
      <c r="T61" s="965"/>
    </row>
    <row r="62" spans="18:20">
      <c r="R62" s="965"/>
      <c r="S62" s="965"/>
      <c r="T62" s="965"/>
    </row>
    <row r="63" spans="18:20">
      <c r="R63" s="965"/>
      <c r="S63" s="965"/>
      <c r="T63" s="965"/>
    </row>
    <row r="64" spans="18:20">
      <c r="R64" s="965"/>
      <c r="S64" s="965"/>
      <c r="T64" s="965"/>
    </row>
    <row r="65" spans="18:20">
      <c r="R65" s="965"/>
      <c r="S65" s="965"/>
      <c r="T65" s="965"/>
    </row>
    <row r="66" spans="18:20">
      <c r="R66" s="965"/>
      <c r="S66" s="965"/>
      <c r="T66" s="965"/>
    </row>
    <row r="67" spans="18:20">
      <c r="R67" s="965"/>
      <c r="S67" s="965"/>
      <c r="T67" s="965"/>
    </row>
    <row r="68" spans="18:20">
      <c r="R68" s="965"/>
      <c r="S68" s="965"/>
      <c r="T68" s="965"/>
    </row>
    <row r="69" spans="18:20">
      <c r="R69" s="965"/>
      <c r="S69" s="965"/>
      <c r="T69" s="965"/>
    </row>
    <row r="70" spans="18:20">
      <c r="R70" s="965"/>
      <c r="S70" s="965"/>
      <c r="T70" s="965"/>
    </row>
    <row r="71" spans="18:20">
      <c r="R71" s="965"/>
      <c r="S71" s="965"/>
      <c r="T71" s="965"/>
    </row>
    <row r="72" spans="18:20">
      <c r="R72" s="965"/>
      <c r="S72" s="965"/>
      <c r="T72" s="965"/>
    </row>
    <row r="73" spans="18:20">
      <c r="R73" s="965"/>
      <c r="S73" s="965"/>
      <c r="T73" s="965"/>
    </row>
    <row r="74" spans="18:20">
      <c r="R74" s="965"/>
      <c r="S74" s="965"/>
      <c r="T74" s="965"/>
    </row>
    <row r="75" spans="18:20">
      <c r="R75" s="965"/>
      <c r="S75" s="965"/>
      <c r="T75" s="965"/>
    </row>
    <row r="76" spans="18:20">
      <c r="R76" s="965"/>
      <c r="S76" s="965"/>
      <c r="T76" s="965"/>
    </row>
    <row r="77" spans="18:20">
      <c r="R77" s="965"/>
      <c r="S77" s="965"/>
      <c r="T77" s="965"/>
    </row>
    <row r="78" spans="18:20">
      <c r="R78" s="965"/>
      <c r="S78" s="965"/>
      <c r="T78" s="965"/>
    </row>
    <row r="79" spans="18:20">
      <c r="R79" s="965"/>
      <c r="S79" s="965"/>
      <c r="T79" s="965"/>
    </row>
  </sheetData>
  <hyperlinks>
    <hyperlink ref="A29"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Z3223"/>
  <sheetViews>
    <sheetView showGridLines="0" zoomScale="160" zoomScaleNormal="160" workbookViewId="0"/>
  </sheetViews>
  <sheetFormatPr baseColWidth="10" defaultRowHeight="12.75"/>
  <cols>
    <col min="1" max="1" width="11.42578125" style="8"/>
    <col min="2" max="2" width="6.140625" style="8" customWidth="1"/>
    <col min="3" max="3" width="1.5703125" style="8" customWidth="1"/>
    <col min="4" max="4" width="6.140625" style="8" customWidth="1"/>
    <col min="5" max="5" width="1.42578125" style="8" customWidth="1"/>
    <col min="6" max="6" width="6.140625" style="8" customWidth="1"/>
    <col min="7" max="7" width="1.42578125" style="8" customWidth="1"/>
    <col min="8" max="8" width="6.140625" style="8" customWidth="1"/>
    <col min="9" max="9" width="1.42578125" style="8" customWidth="1"/>
    <col min="10" max="10" width="6.140625" style="8" customWidth="1"/>
    <col min="11" max="11" width="1.42578125" style="8" customWidth="1"/>
    <col min="12" max="12" width="6.140625" style="8" customWidth="1"/>
    <col min="13" max="13" width="1.42578125" style="8" customWidth="1"/>
    <col min="14" max="14" width="5.85546875" style="8" customWidth="1"/>
    <col min="15" max="15" width="1.42578125" style="8" customWidth="1"/>
    <col min="16" max="16" width="6.140625" style="8" customWidth="1"/>
    <col min="17" max="17" width="1.42578125" style="8" customWidth="1"/>
    <col min="18" max="18" width="6.140625" style="8" customWidth="1"/>
    <col min="19" max="19" width="1.42578125" style="8" customWidth="1"/>
    <col min="20" max="20" width="6.140625" style="8" customWidth="1"/>
    <col min="21" max="21" width="1.42578125" style="8" customWidth="1"/>
    <col min="22" max="22" width="11.42578125" style="8"/>
    <col min="23" max="23" width="11.140625" style="8" customWidth="1"/>
    <col min="24" max="16384" width="11.42578125" style="8"/>
  </cols>
  <sheetData>
    <row r="1" spans="1:26" s="1222" customFormat="1" ht="81.75" customHeight="1">
      <c r="A1" s="1242" t="s">
        <v>1710</v>
      </c>
      <c r="B1" s="1243"/>
      <c r="C1" s="1243"/>
      <c r="D1" s="1243"/>
      <c r="E1" s="1243"/>
      <c r="F1" s="1243"/>
      <c r="G1" s="1243"/>
      <c r="H1" s="1243"/>
      <c r="I1" s="1243"/>
      <c r="J1" s="1243"/>
      <c r="K1" s="1243"/>
      <c r="L1" s="1243"/>
      <c r="M1" s="1243"/>
      <c r="N1" s="1243"/>
      <c r="O1" s="1243"/>
      <c r="P1" s="1244"/>
      <c r="Q1" s="1244"/>
      <c r="R1" s="1244"/>
      <c r="S1" s="1243"/>
      <c r="T1" s="1245"/>
      <c r="U1" s="1245"/>
      <c r="V1" s="423"/>
      <c r="W1" s="423"/>
      <c r="X1" s="423"/>
    </row>
    <row r="2" spans="1:26" s="1222" customFormat="1" ht="12" customHeight="1">
      <c r="A2" s="424" t="s">
        <v>92</v>
      </c>
      <c r="B2" s="424"/>
      <c r="C2" s="424"/>
      <c r="D2" s="424"/>
      <c r="E2" s="424"/>
      <c r="F2" s="424"/>
      <c r="G2" s="424"/>
      <c r="H2" s="424"/>
      <c r="I2" s="424"/>
      <c r="J2" s="424"/>
      <c r="K2" s="424"/>
      <c r="L2" s="424"/>
      <c r="M2" s="424"/>
      <c r="N2" s="424"/>
      <c r="O2" s="424"/>
      <c r="P2" s="1246"/>
      <c r="Q2" s="1246"/>
      <c r="R2" s="1246"/>
      <c r="S2" s="424"/>
      <c r="T2" s="421"/>
      <c r="U2" s="421"/>
      <c r="V2" s="423"/>
      <c r="W2" s="423"/>
      <c r="X2" s="423"/>
    </row>
    <row r="3" spans="1:26" s="1222" customFormat="1" ht="15.75" customHeight="1">
      <c r="A3" s="1247" t="s">
        <v>1711</v>
      </c>
      <c r="B3" s="1243"/>
      <c r="C3" s="1243"/>
      <c r="D3" s="1243"/>
      <c r="E3" s="1243"/>
      <c r="F3" s="1243"/>
      <c r="G3" s="1243"/>
      <c r="H3" s="1243"/>
      <c r="I3" s="1243"/>
      <c r="J3" s="1243"/>
      <c r="K3" s="1243"/>
      <c r="L3" s="1243"/>
      <c r="M3" s="1243"/>
      <c r="N3" s="1243"/>
      <c r="O3" s="1243"/>
      <c r="P3" s="1244"/>
      <c r="Q3" s="1244"/>
      <c r="R3" s="1244"/>
      <c r="S3" s="1243"/>
      <c r="T3" s="1245"/>
      <c r="U3" s="424"/>
      <c r="V3" s="423"/>
      <c r="W3" s="423"/>
      <c r="X3" s="423"/>
    </row>
    <row r="4" spans="1:26" s="1222" customFormat="1" ht="14.25" customHeight="1">
      <c r="A4" s="1248" t="s">
        <v>1697</v>
      </c>
      <c r="B4" s="1248"/>
      <c r="C4" s="1248"/>
      <c r="D4" s="1248"/>
      <c r="E4" s="1248"/>
      <c r="F4" s="1248"/>
      <c r="G4" s="1248"/>
      <c r="H4" s="1248"/>
      <c r="I4" s="1248"/>
      <c r="J4" s="1248"/>
      <c r="K4" s="1248"/>
      <c r="L4" s="1248"/>
      <c r="M4" s="1248"/>
      <c r="N4" s="1248"/>
      <c r="O4" s="1248"/>
      <c r="P4" s="1249"/>
      <c r="Q4" s="1249"/>
      <c r="R4" s="1249"/>
      <c r="S4" s="1248"/>
      <c r="T4" s="1250"/>
      <c r="U4" s="1250"/>
      <c r="V4" s="423"/>
      <c r="W4" s="423"/>
      <c r="X4" s="423"/>
    </row>
    <row r="5" spans="1:26" s="1222" customFormat="1" ht="12" customHeight="1">
      <c r="A5" s="425" t="s">
        <v>1712</v>
      </c>
      <c r="B5" s="1298"/>
      <c r="C5" s="1298"/>
      <c r="D5" s="1298"/>
      <c r="E5" s="1298"/>
      <c r="F5" s="1298"/>
      <c r="G5" s="1298"/>
      <c r="H5" s="1298"/>
      <c r="I5" s="1298"/>
      <c r="J5" s="1298"/>
      <c r="K5" s="1298"/>
      <c r="L5" s="1298"/>
      <c r="M5" s="1298"/>
      <c r="N5" s="1298"/>
      <c r="O5" s="1298"/>
      <c r="P5" s="1298"/>
      <c r="Q5" s="1298"/>
      <c r="R5" s="1298"/>
      <c r="S5" s="1298"/>
      <c r="T5" s="1298"/>
      <c r="U5" s="1299"/>
      <c r="V5" s="423"/>
      <c r="W5" s="423"/>
      <c r="X5" s="423"/>
    </row>
    <row r="6" spans="1:26" s="1222" customFormat="1" ht="12" customHeight="1">
      <c r="A6" s="2517" t="s">
        <v>128</v>
      </c>
      <c r="B6" s="1251" t="s">
        <v>1702</v>
      </c>
      <c r="C6" s="1251"/>
      <c r="D6" s="1252"/>
      <c r="E6" s="1253"/>
      <c r="F6" s="1251" t="s">
        <v>1713</v>
      </c>
      <c r="G6" s="1251"/>
      <c r="H6" s="1252"/>
      <c r="I6" s="1253"/>
      <c r="J6" s="1251" t="s">
        <v>1703</v>
      </c>
      <c r="K6" s="1251"/>
      <c r="L6" s="1252"/>
      <c r="M6" s="1253"/>
      <c r="N6" s="1251" t="s">
        <v>1714</v>
      </c>
      <c r="O6" s="1251"/>
      <c r="P6" s="1252"/>
      <c r="Q6" s="1253"/>
      <c r="R6" s="1251" t="s">
        <v>1706</v>
      </c>
      <c r="S6" s="1251"/>
      <c r="T6" s="1251"/>
      <c r="U6" s="1252"/>
      <c r="V6" s="423"/>
      <c r="W6" s="423"/>
      <c r="X6" s="423"/>
    </row>
    <row r="7" spans="1:26" s="1222" customFormat="1" ht="12" customHeight="1">
      <c r="A7" s="2518"/>
      <c r="B7" s="1254" t="s">
        <v>127</v>
      </c>
      <c r="C7" s="1255"/>
      <c r="D7" s="1254" t="s">
        <v>472</v>
      </c>
      <c r="E7" s="1256"/>
      <c r="F7" s="1254" t="s">
        <v>127</v>
      </c>
      <c r="G7" s="1255"/>
      <c r="H7" s="1254" t="s">
        <v>472</v>
      </c>
      <c r="I7" s="1256"/>
      <c r="J7" s="1254" t="s">
        <v>127</v>
      </c>
      <c r="K7" s="1255"/>
      <c r="L7" s="1254" t="s">
        <v>472</v>
      </c>
      <c r="M7" s="1256"/>
      <c r="N7" s="1254" t="s">
        <v>127</v>
      </c>
      <c r="O7" s="1255"/>
      <c r="P7" s="1254" t="s">
        <v>472</v>
      </c>
      <c r="Q7" s="1256"/>
      <c r="R7" s="1254" t="s">
        <v>127</v>
      </c>
      <c r="S7" s="1255"/>
      <c r="T7" s="1254" t="s">
        <v>472</v>
      </c>
      <c r="U7" s="1257"/>
      <c r="V7" s="423"/>
      <c r="W7" s="1258" t="s">
        <v>1715</v>
      </c>
      <c r="X7" s="423"/>
    </row>
    <row r="8" spans="1:26" s="1222" customFormat="1" ht="10.5" customHeight="1">
      <c r="A8" s="1259" t="s">
        <v>105</v>
      </c>
      <c r="B8" s="1260">
        <v>2329.496772</v>
      </c>
      <c r="C8" s="1260"/>
      <c r="D8" s="1260">
        <v>3442.2487983999999</v>
      </c>
      <c r="E8" s="1260"/>
      <c r="F8" s="1260">
        <v>142.24380000000002</v>
      </c>
      <c r="G8" s="1260"/>
      <c r="H8" s="1260">
        <v>90.391999999999996</v>
      </c>
      <c r="I8" s="1260"/>
      <c r="J8" s="1260">
        <v>780.24725000000001</v>
      </c>
      <c r="K8" s="1260"/>
      <c r="L8" s="1260">
        <v>643.16049999999996</v>
      </c>
      <c r="M8" s="1260"/>
      <c r="N8" s="1260">
        <v>4099.6640000000007</v>
      </c>
      <c r="O8" s="1260"/>
      <c r="P8" s="1260">
        <v>3700.7080000000001</v>
      </c>
      <c r="Q8" s="1260"/>
      <c r="R8" s="1260">
        <v>7351.6518220000007</v>
      </c>
      <c r="S8" s="1260"/>
      <c r="T8" s="1260">
        <v>7876.5092984000003</v>
      </c>
      <c r="U8" s="1261"/>
      <c r="V8" s="423"/>
      <c r="W8" s="423"/>
      <c r="X8" s="423"/>
      <c r="Y8" s="423"/>
      <c r="Z8" s="423"/>
    </row>
    <row r="9" spans="1:26" s="1222" customFormat="1" ht="8.1" customHeight="1">
      <c r="A9" s="1259" t="s">
        <v>126</v>
      </c>
      <c r="B9" s="1260">
        <v>5891.3595110000006</v>
      </c>
      <c r="C9" s="1260"/>
      <c r="D9" s="1260">
        <v>5137.5808668</v>
      </c>
      <c r="E9" s="1260"/>
      <c r="F9" s="1260">
        <v>175.6232</v>
      </c>
      <c r="G9" s="1260"/>
      <c r="H9" s="1260">
        <v>198.41680000000002</v>
      </c>
      <c r="I9" s="1260"/>
      <c r="J9" s="1260">
        <v>1251.8144</v>
      </c>
      <c r="K9" s="1260"/>
      <c r="L9" s="1260">
        <v>1158.0529000000001</v>
      </c>
      <c r="M9" s="1260"/>
      <c r="N9" s="1260">
        <v>4462.8779999999997</v>
      </c>
      <c r="O9" s="1260"/>
      <c r="P9" s="1260">
        <v>3906.3900000000003</v>
      </c>
      <c r="Q9" s="1260"/>
      <c r="R9" s="1260">
        <v>11781.675111</v>
      </c>
      <c r="S9" s="1260"/>
      <c r="T9" s="1260">
        <v>10400.4405668</v>
      </c>
      <c r="U9" s="1261"/>
      <c r="V9" s="423"/>
      <c r="W9" s="423"/>
      <c r="X9" s="423"/>
      <c r="Y9" s="423"/>
      <c r="Z9" s="423"/>
    </row>
    <row r="10" spans="1:26" s="1222" customFormat="1" ht="8.1" customHeight="1">
      <c r="A10" s="1259" t="s">
        <v>125</v>
      </c>
      <c r="B10" s="1260">
        <v>5347.8653151999997</v>
      </c>
      <c r="C10" s="1260"/>
      <c r="D10" s="1260">
        <v>5089.5789530000002</v>
      </c>
      <c r="E10" s="1260"/>
      <c r="F10" s="1260">
        <v>157.78539999999998</v>
      </c>
      <c r="G10" s="1260"/>
      <c r="H10" s="1260">
        <v>175.2122</v>
      </c>
      <c r="I10" s="1260"/>
      <c r="J10" s="1260">
        <v>1158.66715</v>
      </c>
      <c r="K10" s="1260"/>
      <c r="L10" s="1260">
        <v>1087.3952000000002</v>
      </c>
      <c r="M10" s="1260"/>
      <c r="N10" s="1260">
        <v>3875.4609999999998</v>
      </c>
      <c r="O10" s="1260"/>
      <c r="P10" s="1260">
        <v>3757.0960000000005</v>
      </c>
      <c r="Q10" s="1260"/>
      <c r="R10" s="1260">
        <v>10539.7788652</v>
      </c>
      <c r="S10" s="1260"/>
      <c r="T10" s="1260">
        <v>10109.282353000001</v>
      </c>
      <c r="U10" s="1261"/>
      <c r="V10" s="423"/>
      <c r="W10" s="423"/>
      <c r="X10" s="423"/>
      <c r="Y10" s="423"/>
      <c r="Z10" s="423"/>
    </row>
    <row r="11" spans="1:26" s="1222" customFormat="1" ht="8.1" customHeight="1">
      <c r="A11" s="1259" t="s">
        <v>124</v>
      </c>
      <c r="B11" s="1260">
        <v>5079.6040369999992</v>
      </c>
      <c r="C11" s="1260"/>
      <c r="D11" s="1260">
        <v>4891.4725524000005</v>
      </c>
      <c r="E11" s="1260"/>
      <c r="F11" s="1260">
        <v>169.12440000000001</v>
      </c>
      <c r="G11" s="1260"/>
      <c r="H11" s="1260">
        <v>178.11859999999999</v>
      </c>
      <c r="I11" s="1260"/>
      <c r="J11" s="1260">
        <v>1127.8352499999999</v>
      </c>
      <c r="K11" s="1260"/>
      <c r="L11" s="1260">
        <v>1010.04165</v>
      </c>
      <c r="M11" s="1260"/>
      <c r="N11" s="1260">
        <v>3832.7280000000001</v>
      </c>
      <c r="O11" s="1260"/>
      <c r="P11" s="1260">
        <v>4118.9409999999998</v>
      </c>
      <c r="Q11" s="1260"/>
      <c r="R11" s="1260">
        <v>10209.291686999999</v>
      </c>
      <c r="S11" s="1260"/>
      <c r="T11" s="1260">
        <v>10198.5738024</v>
      </c>
      <c r="U11" s="1261"/>
      <c r="V11" s="423"/>
      <c r="W11" s="423"/>
      <c r="X11" s="423"/>
      <c r="Y11" s="423"/>
      <c r="Z11" s="423"/>
    </row>
    <row r="12" spans="1:26" s="1222" customFormat="1" ht="8.1" customHeight="1">
      <c r="A12" s="1259" t="s">
        <v>123</v>
      </c>
      <c r="B12" s="1260">
        <v>4940.5625246</v>
      </c>
      <c r="C12" s="1260"/>
      <c r="D12" s="1260">
        <v>4530.8009910000001</v>
      </c>
      <c r="E12" s="1260"/>
      <c r="F12" s="1260">
        <v>175.37700000000001</v>
      </c>
      <c r="G12" s="1260"/>
      <c r="H12" s="1260">
        <v>164.57840000000002</v>
      </c>
      <c r="I12" s="1260"/>
      <c r="J12" s="1260">
        <v>1099.7944</v>
      </c>
      <c r="K12" s="1260"/>
      <c r="L12" s="1260">
        <v>928.71260000000007</v>
      </c>
      <c r="M12" s="1260"/>
      <c r="N12" s="1260">
        <v>3868.1229999999996</v>
      </c>
      <c r="O12" s="1260"/>
      <c r="P12" s="1260">
        <v>4110.7510000000002</v>
      </c>
      <c r="Q12" s="1260"/>
      <c r="R12" s="1260">
        <v>10083.856924600001</v>
      </c>
      <c r="S12" s="1260"/>
      <c r="T12" s="1260">
        <v>9734.8429910000013</v>
      </c>
      <c r="U12" s="1261"/>
      <c r="V12" s="423"/>
      <c r="W12" s="423"/>
      <c r="X12" s="423"/>
      <c r="Y12" s="423"/>
      <c r="Z12" s="423"/>
    </row>
    <row r="13" spans="1:26" s="1222" customFormat="1" ht="8.1" customHeight="1">
      <c r="A13" s="1259" t="s">
        <v>1716</v>
      </c>
      <c r="B13" s="1260">
        <v>5458.4774219999999</v>
      </c>
      <c r="C13" s="1260"/>
      <c r="D13" s="1260">
        <v>5260.0805836</v>
      </c>
      <c r="E13" s="1260"/>
      <c r="F13" s="1260">
        <v>210.85839999999999</v>
      </c>
      <c r="G13" s="1260"/>
      <c r="H13" s="1260">
        <v>203.7174</v>
      </c>
      <c r="I13" s="1260"/>
      <c r="J13" s="1260">
        <v>1039.5979500000001</v>
      </c>
      <c r="K13" s="1260"/>
      <c r="L13" s="1260">
        <v>930.59394999999995</v>
      </c>
      <c r="M13" s="1260"/>
      <c r="N13" s="1260">
        <v>4033.1660000000002</v>
      </c>
      <c r="O13" s="1260"/>
      <c r="P13" s="1260">
        <v>4521.2269999999999</v>
      </c>
      <c r="Q13" s="1260"/>
      <c r="R13" s="1260">
        <v>10742.099772000001</v>
      </c>
      <c r="S13" s="1260"/>
      <c r="T13" s="1260">
        <v>10915.618933599999</v>
      </c>
      <c r="U13" s="1261"/>
      <c r="V13" s="423"/>
      <c r="W13" s="423"/>
      <c r="X13" s="423"/>
      <c r="Y13" s="423"/>
      <c r="Z13" s="423"/>
    </row>
    <row r="14" spans="1:26" s="1222" customFormat="1" ht="8.1" customHeight="1">
      <c r="A14" s="1259" t="s">
        <v>1717</v>
      </c>
      <c r="B14" s="1260">
        <v>3792.0849766000001</v>
      </c>
      <c r="C14" s="1260"/>
      <c r="D14" s="1260"/>
      <c r="E14" s="1260"/>
      <c r="F14" s="1260">
        <v>160.66539999999998</v>
      </c>
      <c r="G14" s="1260"/>
      <c r="H14" s="1260"/>
      <c r="I14" s="1260"/>
      <c r="J14" s="1260">
        <v>849.88795000000005</v>
      </c>
      <c r="K14" s="1260"/>
      <c r="L14" s="1260"/>
      <c r="M14" s="1260"/>
      <c r="N14" s="1260">
        <v>2844.3919999999998</v>
      </c>
      <c r="O14" s="1260"/>
      <c r="P14" s="1260"/>
      <c r="Q14" s="1260"/>
      <c r="R14" s="1260">
        <v>7647.0303266000001</v>
      </c>
      <c r="S14" s="1260"/>
      <c r="T14" s="1260"/>
      <c r="U14" s="1261"/>
      <c r="V14" s="423"/>
      <c r="W14" s="423"/>
      <c r="X14" s="423"/>
      <c r="Y14" s="423"/>
      <c r="Z14" s="423"/>
    </row>
    <row r="15" spans="1:26" s="1222" customFormat="1" ht="8.1" customHeight="1">
      <c r="A15" s="1259" t="s">
        <v>122</v>
      </c>
      <c r="B15" s="1260">
        <v>3836.2391072</v>
      </c>
      <c r="C15" s="1260"/>
      <c r="D15" s="1260"/>
      <c r="E15" s="1260"/>
      <c r="F15" s="1260">
        <v>168.30759999999998</v>
      </c>
      <c r="G15" s="1260"/>
      <c r="H15" s="1260"/>
      <c r="I15" s="1260"/>
      <c r="J15" s="1260">
        <v>753.99215000000004</v>
      </c>
      <c r="K15" s="1260"/>
      <c r="L15" s="1260"/>
      <c r="M15" s="1260"/>
      <c r="N15" s="1260">
        <v>2692.9679999999998</v>
      </c>
      <c r="O15" s="1260"/>
      <c r="P15" s="1260"/>
      <c r="Q15" s="1260"/>
      <c r="R15" s="1260">
        <v>7451.5068572</v>
      </c>
      <c r="S15" s="1260"/>
      <c r="T15" s="1260"/>
      <c r="U15" s="1261"/>
      <c r="V15" s="423"/>
      <c r="W15" s="423"/>
      <c r="X15" s="423"/>
      <c r="Y15" s="423"/>
      <c r="Z15" s="423"/>
    </row>
    <row r="16" spans="1:26" s="1222" customFormat="1" ht="8.1" customHeight="1">
      <c r="A16" s="1259" t="s">
        <v>97</v>
      </c>
      <c r="B16" s="1260">
        <v>3582.6099279999999</v>
      </c>
      <c r="C16" s="1260"/>
      <c r="D16" s="1260"/>
      <c r="E16" s="1260"/>
      <c r="F16" s="1260">
        <v>172.97539999999998</v>
      </c>
      <c r="G16" s="1260"/>
      <c r="H16" s="1260"/>
      <c r="I16" s="1260"/>
      <c r="J16" s="1260">
        <v>641.27655000000004</v>
      </c>
      <c r="K16" s="1260"/>
      <c r="L16" s="1260"/>
      <c r="M16" s="1260"/>
      <c r="N16" s="1260">
        <v>2309.6659999999997</v>
      </c>
      <c r="O16" s="1260"/>
      <c r="P16" s="1260"/>
      <c r="Q16" s="1260"/>
      <c r="R16" s="1260">
        <v>6706.527877999999</v>
      </c>
      <c r="S16" s="1260"/>
      <c r="T16" s="1260"/>
      <c r="U16" s="1261"/>
      <c r="V16" s="431"/>
      <c r="W16" s="423"/>
      <c r="X16" s="423"/>
      <c r="Y16" s="423"/>
      <c r="Z16" s="423"/>
    </row>
    <row r="17" spans="1:26" s="1222" customFormat="1" ht="8.1" customHeight="1">
      <c r="A17" s="1259" t="s">
        <v>96</v>
      </c>
      <c r="B17" s="1260">
        <v>3144.5867979999998</v>
      </c>
      <c r="C17" s="1260"/>
      <c r="D17" s="1260"/>
      <c r="E17" s="1260"/>
      <c r="F17" s="1260">
        <v>167.9974</v>
      </c>
      <c r="G17" s="1260"/>
      <c r="H17" s="1260"/>
      <c r="I17" s="1260"/>
      <c r="J17" s="1260">
        <v>513.5761</v>
      </c>
      <c r="K17" s="1260"/>
      <c r="L17" s="1260"/>
      <c r="M17" s="1260"/>
      <c r="N17" s="1260">
        <v>1903.934</v>
      </c>
      <c r="O17" s="1260"/>
      <c r="P17" s="1260"/>
      <c r="Q17" s="1260"/>
      <c r="R17" s="1260">
        <v>5730.094298</v>
      </c>
      <c r="S17" s="1260"/>
      <c r="T17" s="1260"/>
      <c r="U17" s="1261"/>
      <c r="V17" s="423"/>
      <c r="W17" s="423"/>
      <c r="X17" s="423"/>
      <c r="Y17" s="423"/>
      <c r="Z17" s="423"/>
    </row>
    <row r="18" spans="1:26" s="1222" customFormat="1" ht="8.1" customHeight="1">
      <c r="A18" s="1259" t="s">
        <v>95</v>
      </c>
      <c r="B18" s="1260">
        <v>2756.8010725999998</v>
      </c>
      <c r="C18" s="1260"/>
      <c r="D18" s="1260"/>
      <c r="E18" s="1260"/>
      <c r="F18" s="1260">
        <v>159.38780000000003</v>
      </c>
      <c r="G18" s="1260"/>
      <c r="H18" s="1260"/>
      <c r="I18" s="1260"/>
      <c r="J18" s="1260">
        <v>465.01419999999996</v>
      </c>
      <c r="K18" s="1260"/>
      <c r="L18" s="1260"/>
      <c r="M18" s="1260"/>
      <c r="N18" s="1260">
        <v>1583.268</v>
      </c>
      <c r="O18" s="1260"/>
      <c r="P18" s="1260"/>
      <c r="Q18" s="1260"/>
      <c r="R18" s="1260">
        <v>4964.4710725999994</v>
      </c>
      <c r="S18" s="1260"/>
      <c r="T18" s="1260"/>
      <c r="U18" s="1261"/>
      <c r="V18" s="423"/>
      <c r="W18" s="423"/>
      <c r="X18" s="423"/>
      <c r="Y18" s="423"/>
      <c r="Z18" s="423"/>
    </row>
    <row r="19" spans="1:26" s="1222" customFormat="1" ht="8.1" customHeight="1">
      <c r="A19" s="1259" t="s">
        <v>1718</v>
      </c>
      <c r="B19" s="1260">
        <v>3582.8589203999995</v>
      </c>
      <c r="C19" s="1260"/>
      <c r="D19" s="1260"/>
      <c r="E19" s="1260"/>
      <c r="F19" s="1260">
        <v>79.983799999999988</v>
      </c>
      <c r="G19" s="1260"/>
      <c r="H19" s="1260"/>
      <c r="I19" s="1260"/>
      <c r="J19" s="1260">
        <v>434.45240000000007</v>
      </c>
      <c r="K19" s="1260"/>
      <c r="L19" s="1260"/>
      <c r="M19" s="1260"/>
      <c r="N19" s="1260">
        <v>1974.855</v>
      </c>
      <c r="O19" s="1260"/>
      <c r="P19" s="1260"/>
      <c r="Q19" s="1260"/>
      <c r="R19" s="1260">
        <v>6072.1501203999997</v>
      </c>
      <c r="S19" s="1260"/>
      <c r="T19" s="1260"/>
      <c r="U19" s="1261"/>
      <c r="V19" s="423"/>
      <c r="W19" s="423"/>
      <c r="X19" s="423"/>
      <c r="Y19" s="423"/>
      <c r="Z19" s="423"/>
    </row>
    <row r="20" spans="1:26" s="1222" customFormat="1" ht="12" customHeight="1">
      <c r="A20" s="1262" t="s">
        <v>1719</v>
      </c>
      <c r="B20" s="1263"/>
      <c r="C20" s="1263"/>
      <c r="D20" s="1263"/>
      <c r="E20" s="1263"/>
      <c r="F20" s="1263"/>
      <c r="G20" s="1263"/>
      <c r="H20" s="1263"/>
      <c r="I20" s="1263"/>
      <c r="J20" s="1263"/>
      <c r="K20" s="1263"/>
      <c r="L20" s="1263"/>
      <c r="M20" s="1263"/>
      <c r="N20" s="1263"/>
      <c r="O20" s="1263"/>
      <c r="P20" s="1263"/>
      <c r="Q20" s="1263"/>
      <c r="R20" s="1263"/>
      <c r="S20" s="1263"/>
      <c r="T20" s="1263"/>
      <c r="U20" s="1264"/>
      <c r="V20" s="423"/>
      <c r="W20" s="423"/>
      <c r="X20" s="423"/>
      <c r="Y20" s="423"/>
      <c r="Z20" s="423"/>
    </row>
    <row r="21" spans="1:26" s="1222" customFormat="1" ht="12" customHeight="1">
      <c r="A21" s="1265" t="s">
        <v>121</v>
      </c>
      <c r="B21" s="1251"/>
      <c r="C21" s="1251"/>
      <c r="D21" s="1252"/>
      <c r="E21" s="1266"/>
      <c r="F21" s="1251">
        <v>2023</v>
      </c>
      <c r="G21" s="1266"/>
      <c r="H21" s="1251">
        <v>2024</v>
      </c>
      <c r="I21" s="1266"/>
      <c r="J21" s="1251" t="s">
        <v>121</v>
      </c>
      <c r="K21" s="1251"/>
      <c r="L21" s="1251"/>
      <c r="M21" s="1251"/>
      <c r="N21" s="1251"/>
      <c r="O21" s="1251"/>
      <c r="P21" s="1252"/>
      <c r="Q21" s="1266"/>
      <c r="R21" s="1251">
        <v>2023</v>
      </c>
      <c r="S21" s="1266"/>
      <c r="T21" s="1251">
        <v>2024</v>
      </c>
      <c r="U21" s="1252"/>
      <c r="V21" s="423"/>
      <c r="W21" s="423"/>
      <c r="X21" s="423"/>
    </row>
    <row r="22" spans="1:26" s="1222" customFormat="1" ht="8.1" customHeight="1">
      <c r="A22" s="1267"/>
      <c r="B22" s="423"/>
      <c r="C22" s="423"/>
      <c r="D22" s="423"/>
      <c r="E22" s="1268"/>
      <c r="F22" s="1269"/>
      <c r="G22" s="1270"/>
      <c r="H22" s="1269"/>
      <c r="I22" s="1270"/>
      <c r="J22" s="1271" t="s">
        <v>1691</v>
      </c>
      <c r="K22" s="1272"/>
      <c r="L22" s="1273"/>
      <c r="M22" s="1273"/>
      <c r="N22" s="1273"/>
      <c r="O22" s="1273"/>
      <c r="P22" s="1273"/>
      <c r="Q22" s="1274"/>
      <c r="R22" s="505">
        <v>637.80700000000002</v>
      </c>
      <c r="S22" s="1270"/>
      <c r="T22" s="505">
        <v>507.471</v>
      </c>
      <c r="U22" s="1275"/>
      <c r="V22" s="423"/>
      <c r="W22" s="423"/>
      <c r="X22" s="423"/>
    </row>
    <row r="23" spans="1:26" s="1222" customFormat="1" ht="8.1" customHeight="1">
      <c r="A23" s="1276" t="s">
        <v>1720</v>
      </c>
      <c r="B23" s="1273"/>
      <c r="C23" s="1273"/>
      <c r="D23" s="1273"/>
      <c r="E23" s="1274"/>
      <c r="F23" s="1277">
        <v>3318.8960000000002</v>
      </c>
      <c r="G23" s="1270"/>
      <c r="H23" s="1277">
        <v>3398.8679999999995</v>
      </c>
      <c r="I23" s="1270"/>
      <c r="J23" s="1271" t="s">
        <v>1721</v>
      </c>
      <c r="K23" s="1272"/>
      <c r="L23" s="1273"/>
      <c r="M23" s="1273"/>
      <c r="N23" s="1273"/>
      <c r="O23" s="1273"/>
      <c r="P23" s="1273"/>
      <c r="Q23" s="1274"/>
      <c r="R23" s="505">
        <v>413.738</v>
      </c>
      <c r="S23" s="1270"/>
      <c r="T23" s="505">
        <v>749.13800000000003</v>
      </c>
      <c r="U23" s="1275"/>
      <c r="V23" s="423"/>
      <c r="W23" s="423"/>
      <c r="X23" s="423"/>
    </row>
    <row r="24" spans="1:26" s="1222" customFormat="1" ht="8.1" customHeight="1">
      <c r="A24" s="1276" t="s">
        <v>1722</v>
      </c>
      <c r="B24" s="1273"/>
      <c r="C24" s="1273"/>
      <c r="D24" s="1273"/>
      <c r="E24" s="1274"/>
      <c r="F24" s="1277">
        <v>100.74299999999999</v>
      </c>
      <c r="G24" s="1270"/>
      <c r="H24" s="1277">
        <v>107.938</v>
      </c>
      <c r="I24" s="1270"/>
      <c r="J24" s="1271" t="s">
        <v>520</v>
      </c>
      <c r="K24" s="1272"/>
      <c r="L24" s="1273"/>
      <c r="M24" s="1273"/>
      <c r="N24" s="1273"/>
      <c r="O24" s="1273"/>
      <c r="P24" s="1273"/>
      <c r="Q24" s="1274"/>
      <c r="R24" s="505">
        <v>193.03000000000003</v>
      </c>
      <c r="S24" s="1270"/>
      <c r="T24" s="505">
        <v>140.86099999999999</v>
      </c>
      <c r="U24" s="1275"/>
      <c r="V24" s="423"/>
      <c r="W24" s="423"/>
      <c r="X24" s="423"/>
    </row>
    <row r="25" spans="1:26" s="1222" customFormat="1" ht="9.75" customHeight="1">
      <c r="A25" s="1276" t="s">
        <v>1723</v>
      </c>
      <c r="B25" s="1273"/>
      <c r="C25" s="1273"/>
      <c r="D25" s="1273"/>
      <c r="E25" s="1274"/>
      <c r="F25" s="1277">
        <v>11.084999999999999</v>
      </c>
      <c r="G25" s="1270"/>
      <c r="H25" s="1277">
        <v>12.778</v>
      </c>
      <c r="I25" s="1270"/>
      <c r="J25" s="1271" t="s">
        <v>120</v>
      </c>
      <c r="K25" s="1272"/>
      <c r="L25" s="1273"/>
      <c r="M25" s="1273"/>
      <c r="N25" s="1273"/>
      <c r="O25" s="1273"/>
      <c r="P25" s="1273"/>
      <c r="Q25" s="1274"/>
      <c r="R25" s="505">
        <v>444.03800000000001</v>
      </c>
      <c r="S25" s="1270"/>
      <c r="T25" s="505">
        <v>450.27800000000002</v>
      </c>
      <c r="U25" s="1275"/>
      <c r="V25" s="423"/>
      <c r="W25" s="423"/>
      <c r="X25" s="423"/>
    </row>
    <row r="26" spans="1:26" s="1222" customFormat="1" ht="8.1" customHeight="1">
      <c r="A26" s="1276" t="s">
        <v>1724</v>
      </c>
      <c r="B26" s="1273"/>
      <c r="C26" s="1273"/>
      <c r="D26" s="1273"/>
      <c r="E26" s="1274"/>
      <c r="F26" s="1277">
        <v>15.535</v>
      </c>
      <c r="G26" s="1270"/>
      <c r="H26" s="1277">
        <v>14.538</v>
      </c>
      <c r="I26" s="1269"/>
      <c r="J26" s="1278" t="s">
        <v>119</v>
      </c>
      <c r="K26" s="1272"/>
      <c r="L26" s="1273"/>
      <c r="M26" s="1273"/>
      <c r="N26" s="1273"/>
      <c r="O26" s="1273"/>
      <c r="P26" s="1273"/>
      <c r="Q26" s="1274"/>
      <c r="R26" s="505">
        <v>100.729</v>
      </c>
      <c r="S26" s="1270"/>
      <c r="T26" s="505">
        <v>124.41600000000001</v>
      </c>
      <c r="U26" s="1275"/>
      <c r="V26" s="423"/>
      <c r="W26" s="423"/>
      <c r="X26" s="423"/>
    </row>
    <row r="27" spans="1:26" s="1222" customFormat="1" ht="9.75" customHeight="1">
      <c r="A27" s="1276" t="s">
        <v>1725</v>
      </c>
      <c r="B27" s="1273"/>
      <c r="C27" s="1273"/>
      <c r="D27" s="1279"/>
      <c r="E27" s="1274"/>
      <c r="F27" s="1277">
        <v>3491.8889894000004</v>
      </c>
      <c r="G27" s="1270"/>
      <c r="H27" s="1277">
        <v>3582.8589203999995</v>
      </c>
      <c r="I27" s="1269"/>
      <c r="J27" s="1278" t="s">
        <v>1726</v>
      </c>
      <c r="K27" s="1272"/>
      <c r="L27" s="1273"/>
      <c r="M27" s="1273"/>
      <c r="N27" s="1273"/>
      <c r="O27" s="1273"/>
      <c r="P27" s="1273"/>
      <c r="Q27" s="1274"/>
      <c r="R27" s="505">
        <v>12.928000000000001</v>
      </c>
      <c r="S27" s="1270"/>
      <c r="T27" s="505">
        <v>22.312999999999999</v>
      </c>
      <c r="U27" s="1275"/>
      <c r="V27" s="423"/>
      <c r="W27" s="423"/>
      <c r="X27" s="423"/>
    </row>
    <row r="28" spans="1:26" s="1222" customFormat="1" ht="7.5" customHeight="1">
      <c r="A28" s="1280"/>
      <c r="B28" s="423"/>
      <c r="C28" s="423"/>
      <c r="D28" s="423"/>
      <c r="E28" s="423"/>
      <c r="F28" s="1281"/>
      <c r="G28" s="423"/>
      <c r="H28" s="1281"/>
      <c r="I28" s="423"/>
      <c r="J28" s="1278" t="s">
        <v>1727</v>
      </c>
      <c r="K28" s="1272"/>
      <c r="L28" s="1273"/>
      <c r="M28" s="1273"/>
      <c r="N28" s="1273"/>
      <c r="O28" s="1273"/>
      <c r="P28" s="1273"/>
      <c r="Q28" s="1274"/>
      <c r="R28" s="505">
        <v>163.58799999999999</v>
      </c>
      <c r="S28" s="1270"/>
      <c r="T28" s="505">
        <v>170.83599999999998</v>
      </c>
      <c r="U28" s="1275"/>
      <c r="V28" s="423"/>
      <c r="W28" s="423"/>
      <c r="X28" s="423"/>
    </row>
    <row r="29" spans="1:26" s="1222" customFormat="1" ht="9" customHeight="1">
      <c r="A29" s="1276" t="s">
        <v>1728</v>
      </c>
      <c r="B29" s="1273"/>
      <c r="C29" s="1273"/>
      <c r="D29" s="1273"/>
      <c r="E29" s="1273"/>
      <c r="F29" s="1282">
        <v>122.58499999999999</v>
      </c>
      <c r="G29" s="1269"/>
      <c r="H29" s="1282">
        <v>68.844000000000008</v>
      </c>
      <c r="I29" s="1269"/>
      <c r="J29" s="1278"/>
      <c r="K29" s="1272"/>
      <c r="L29" s="1273"/>
      <c r="M29" s="1273"/>
      <c r="N29" s="1273"/>
      <c r="O29" s="1273"/>
      <c r="P29" s="1273"/>
      <c r="Q29" s="1274"/>
      <c r="R29" s="505"/>
      <c r="S29" s="1270"/>
      <c r="T29" s="505"/>
      <c r="U29" s="1275"/>
      <c r="V29" s="423"/>
      <c r="W29" s="423"/>
      <c r="X29" s="423"/>
    </row>
    <row r="30" spans="1:26" s="1222" customFormat="1" ht="7.5" customHeight="1">
      <c r="A30" s="1276" t="s">
        <v>1729</v>
      </c>
      <c r="B30" s="1273"/>
      <c r="C30" s="1273"/>
      <c r="D30" s="1273"/>
      <c r="E30" s="1273"/>
      <c r="F30" s="1282">
        <v>11.449</v>
      </c>
      <c r="G30" s="1269"/>
      <c r="H30" s="1282">
        <v>7.956999999999999</v>
      </c>
      <c r="I30" s="1269"/>
      <c r="J30" s="1278"/>
      <c r="K30" s="1272"/>
      <c r="L30" s="1273"/>
      <c r="M30" s="1273"/>
      <c r="N30" s="1273"/>
      <c r="O30" s="1273"/>
      <c r="P30" s="1273"/>
      <c r="Q30" s="1274"/>
      <c r="R30" s="505"/>
      <c r="S30" s="1270"/>
      <c r="T30" s="505"/>
      <c r="U30" s="1275"/>
      <c r="V30" s="423"/>
      <c r="W30" s="423"/>
      <c r="X30" s="423"/>
    </row>
    <row r="31" spans="1:26" s="1222" customFormat="1" ht="9.75" customHeight="1">
      <c r="A31" s="1276" t="s">
        <v>1730</v>
      </c>
      <c r="B31" s="1273"/>
      <c r="C31" s="1273"/>
      <c r="D31" s="1279"/>
      <c r="E31" s="1273"/>
      <c r="F31" s="1282">
        <v>138.61359999999999</v>
      </c>
      <c r="G31" s="1269"/>
      <c r="H31" s="1282">
        <v>79.983799999999988</v>
      </c>
      <c r="I31" s="1269"/>
      <c r="J31" s="1278" t="s">
        <v>1731</v>
      </c>
      <c r="K31" s="1272"/>
      <c r="L31" s="1273"/>
      <c r="M31" s="1273"/>
      <c r="N31" s="1273"/>
      <c r="O31" s="1273"/>
      <c r="P31" s="1279"/>
      <c r="Q31" s="1274"/>
      <c r="R31" s="505">
        <v>1799.7070000000001</v>
      </c>
      <c r="S31" s="1270"/>
      <c r="T31" s="505">
        <v>1974.855</v>
      </c>
      <c r="U31" s="1275"/>
      <c r="V31" s="423"/>
      <c r="W31" s="423"/>
      <c r="X31" s="423"/>
    </row>
    <row r="32" spans="1:26" s="1222" customFormat="1" ht="7.5" customHeight="1">
      <c r="A32" s="1276" t="s">
        <v>1703</v>
      </c>
      <c r="B32" s="1273"/>
      <c r="C32" s="1273"/>
      <c r="D32" s="1273"/>
      <c r="E32" s="1273"/>
      <c r="F32" s="1282">
        <v>350.31599999999997</v>
      </c>
      <c r="G32" s="1269"/>
      <c r="H32" s="1282">
        <v>442.952</v>
      </c>
      <c r="I32" s="1269"/>
      <c r="J32" s="1283"/>
      <c r="K32" s="1284"/>
      <c r="L32" s="423"/>
      <c r="M32" s="423"/>
      <c r="N32" s="423"/>
      <c r="O32" s="423"/>
      <c r="P32" s="423"/>
      <c r="Q32" s="1268"/>
      <c r="R32" s="505"/>
      <c r="S32" s="1285"/>
      <c r="T32" s="505"/>
      <c r="U32" s="1286"/>
      <c r="V32" s="423"/>
      <c r="W32" s="423"/>
      <c r="X32" s="423"/>
    </row>
    <row r="33" spans="1:24" s="1222" customFormat="1" ht="7.5" customHeight="1">
      <c r="A33" s="1276" t="s">
        <v>1732</v>
      </c>
      <c r="B33" s="1273"/>
      <c r="C33" s="1273"/>
      <c r="D33" s="1273"/>
      <c r="E33" s="1273"/>
      <c r="F33" s="1282">
        <v>16.934999999999999</v>
      </c>
      <c r="G33" s="1269"/>
      <c r="H33" s="1282">
        <v>14.276</v>
      </c>
      <c r="I33" s="1269"/>
      <c r="J33" s="1278"/>
      <c r="K33" s="1272"/>
      <c r="L33" s="1273"/>
      <c r="M33" s="1273"/>
      <c r="N33" s="1273"/>
      <c r="O33" s="1273"/>
      <c r="P33" s="1273"/>
      <c r="Q33" s="1274"/>
      <c r="R33" s="505"/>
      <c r="S33" s="1270"/>
      <c r="T33" s="505"/>
      <c r="U33" s="1275"/>
      <c r="V33" s="423"/>
      <c r="W33" s="423"/>
      <c r="X33" s="423"/>
    </row>
    <row r="34" spans="1:24" s="1222" customFormat="1" ht="9" customHeight="1">
      <c r="A34" s="1276" t="s">
        <v>1733</v>
      </c>
      <c r="B34" s="1273"/>
      <c r="C34" s="1273"/>
      <c r="D34" s="1279"/>
      <c r="E34" s="1273"/>
      <c r="F34" s="1282">
        <v>369.79124999999999</v>
      </c>
      <c r="G34" s="1269"/>
      <c r="H34" s="1282">
        <v>434.45240000000007</v>
      </c>
      <c r="I34" s="1287"/>
      <c r="J34" s="1278"/>
      <c r="K34" s="1272"/>
      <c r="L34" s="1273"/>
      <c r="M34" s="1273"/>
      <c r="N34" s="1273"/>
      <c r="O34" s="1273"/>
      <c r="P34" s="1273"/>
      <c r="Q34" s="1274"/>
      <c r="R34" s="505"/>
      <c r="S34" s="1270"/>
      <c r="T34" s="505"/>
      <c r="U34" s="1275"/>
      <c r="V34" s="423"/>
      <c r="W34" s="423"/>
      <c r="X34" s="423"/>
    </row>
    <row r="35" spans="1:24" s="1222" customFormat="1" ht="18" customHeight="1">
      <c r="A35" s="1288" t="s">
        <v>1734</v>
      </c>
      <c r="B35" s="1289"/>
      <c r="C35" s="1289"/>
      <c r="D35" s="1289"/>
      <c r="E35" s="1289"/>
      <c r="F35" s="1290">
        <v>22.122</v>
      </c>
      <c r="G35" s="903"/>
      <c r="H35" s="1290">
        <v>30.815000000000001</v>
      </c>
      <c r="I35" s="903"/>
      <c r="J35" s="1291"/>
      <c r="K35" s="1292"/>
      <c r="L35" s="1293"/>
      <c r="M35" s="1293"/>
      <c r="N35" s="1293"/>
      <c r="O35" s="1293"/>
      <c r="P35" s="1293"/>
      <c r="Q35" s="1294"/>
      <c r="R35" s="1295"/>
      <c r="S35" s="1296"/>
      <c r="T35" s="1295"/>
      <c r="U35" s="1297"/>
      <c r="V35" s="423"/>
      <c r="W35" s="423"/>
      <c r="X35" s="423"/>
    </row>
    <row r="36" spans="1:24" s="1222" customFormat="1" ht="13.5" customHeight="1">
      <c r="A36" s="431" t="s">
        <v>1735</v>
      </c>
      <c r="B36" s="1273"/>
      <c r="C36" s="1273"/>
      <c r="D36" s="1273"/>
      <c r="E36" s="1273"/>
      <c r="F36" s="1273"/>
      <c r="G36" s="1273"/>
      <c r="H36" s="1273"/>
      <c r="I36" s="1273"/>
      <c r="J36" s="1273"/>
      <c r="K36" s="1273"/>
      <c r="L36" s="1273"/>
      <c r="M36" s="1273"/>
      <c r="N36" s="1273"/>
      <c r="O36" s="1273"/>
      <c r="P36" s="1273"/>
      <c r="Q36" s="1273"/>
      <c r="R36" s="1273"/>
      <c r="S36" s="1273"/>
      <c r="T36" s="423"/>
      <c r="U36" s="423"/>
      <c r="V36" s="423"/>
      <c r="W36" s="423"/>
      <c r="X36" s="423"/>
    </row>
    <row r="37" spans="1:24" s="6" customFormat="1" ht="8.25" customHeight="1">
      <c r="A37" s="431" t="s">
        <v>1736</v>
      </c>
      <c r="B37" s="431"/>
      <c r="C37" s="431"/>
      <c r="D37" s="431"/>
      <c r="E37" s="431"/>
      <c r="F37" s="431"/>
      <c r="G37" s="431"/>
      <c r="H37" s="505"/>
      <c r="I37" s="431"/>
      <c r="J37" s="431"/>
      <c r="K37" s="431"/>
      <c r="L37" s="431"/>
      <c r="M37" s="431"/>
      <c r="N37" s="431"/>
      <c r="O37" s="431"/>
      <c r="P37" s="431"/>
      <c r="Q37" s="431"/>
      <c r="R37" s="431"/>
      <c r="S37" s="431"/>
      <c r="T37" s="431"/>
      <c r="U37" s="431"/>
      <c r="V37" s="431"/>
      <c r="W37" s="431"/>
      <c r="X37" s="431"/>
    </row>
    <row r="38" spans="1:24" s="6" customFormat="1" ht="9.75" customHeight="1">
      <c r="A38" s="690" t="s">
        <v>1737</v>
      </c>
      <c r="B38" s="431"/>
      <c r="C38" s="431"/>
      <c r="D38" s="431"/>
      <c r="E38" s="431"/>
      <c r="F38" s="431"/>
      <c r="G38" s="431"/>
      <c r="H38" s="505"/>
      <c r="I38" s="431"/>
      <c r="J38" s="431"/>
      <c r="K38" s="431"/>
      <c r="L38" s="431"/>
      <c r="M38" s="431"/>
      <c r="N38" s="431"/>
      <c r="O38" s="431"/>
      <c r="P38" s="431"/>
      <c r="Q38" s="431"/>
      <c r="R38" s="431"/>
      <c r="S38" s="431"/>
      <c r="T38" s="431"/>
      <c r="V38" s="431"/>
      <c r="W38" s="431"/>
      <c r="X38" s="431"/>
    </row>
    <row r="39" spans="1:24" s="6" customFormat="1" ht="9.75" customHeight="1">
      <c r="A39" s="1272" t="s">
        <v>1738</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row>
    <row r="40" spans="1:24" s="6" customFormat="1" ht="12" customHeight="1">
      <c r="A40" s="130" t="s">
        <v>9</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row>
    <row r="41" spans="1:24" s="5" customFormat="1" ht="8.25">
      <c r="A41" s="92"/>
      <c r="B41" s="92"/>
      <c r="C41" s="92"/>
      <c r="D41" s="92"/>
      <c r="E41" s="92"/>
      <c r="F41" s="92"/>
      <c r="G41" s="92"/>
      <c r="H41" s="92"/>
      <c r="I41" s="92"/>
      <c r="J41" s="92"/>
      <c r="K41" s="92"/>
      <c r="L41" s="92"/>
      <c r="M41" s="92"/>
      <c r="N41" s="92"/>
      <c r="O41" s="92"/>
      <c r="P41" s="92"/>
      <c r="Q41" s="92"/>
      <c r="R41" s="92"/>
      <c r="S41" s="92"/>
      <c r="T41" s="92"/>
      <c r="U41" s="92"/>
      <c r="V41" s="92"/>
      <c r="W41" s="92"/>
      <c r="X41" s="92"/>
    </row>
    <row r="42" spans="1:24" s="5" customFormat="1" ht="8.25" customHeight="1">
      <c r="A42" s="92"/>
      <c r="B42" s="92"/>
      <c r="C42" s="92"/>
      <c r="D42" s="92"/>
      <c r="E42" s="92"/>
      <c r="F42" s="92"/>
      <c r="G42" s="92"/>
      <c r="H42" s="92"/>
      <c r="I42" s="92"/>
      <c r="J42" s="92"/>
      <c r="K42" s="92"/>
      <c r="L42" s="92"/>
      <c r="M42" s="92"/>
      <c r="N42" s="92"/>
      <c r="O42" s="92"/>
      <c r="P42" s="92"/>
      <c r="Q42" s="92"/>
      <c r="R42" s="92"/>
      <c r="S42" s="92"/>
      <c r="T42" s="92"/>
      <c r="U42" s="92"/>
      <c r="V42" s="92"/>
      <c r="W42" s="92"/>
      <c r="X42" s="92"/>
    </row>
    <row r="43" spans="1:24" s="5" customFormat="1" ht="8.2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row>
    <row r="44" spans="1:24" s="5" customFormat="1" ht="8.2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row>
    <row r="45" spans="1:24" s="5" customFormat="1" ht="8.25" customHeight="1">
      <c r="A45" s="92"/>
      <c r="B45" s="92"/>
      <c r="C45" s="92"/>
      <c r="D45" s="92"/>
      <c r="E45" s="92"/>
      <c r="F45" s="92"/>
      <c r="G45" s="92"/>
      <c r="H45" s="92"/>
      <c r="I45" s="92"/>
      <c r="J45" s="92"/>
      <c r="K45" s="92"/>
      <c r="L45" s="92"/>
      <c r="M45" s="92"/>
      <c r="N45" s="92"/>
      <c r="O45" s="92"/>
      <c r="P45" s="92"/>
      <c r="Q45" s="92"/>
      <c r="R45" s="92"/>
      <c r="S45" s="92"/>
      <c r="T45" s="92"/>
      <c r="U45" s="92"/>
      <c r="V45" s="92"/>
      <c r="W45" s="92"/>
      <c r="X45" s="92"/>
    </row>
    <row r="46" spans="1:24" s="5" customFormat="1" ht="8.2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row>
    <row r="47" spans="1:24" s="5" customFormat="1" ht="8.2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row>
    <row r="48" spans="1:24" s="5" customFormat="1" ht="8.25" customHeight="1">
      <c r="A48" s="92"/>
      <c r="B48" s="92"/>
      <c r="C48" s="92"/>
      <c r="D48" s="92"/>
      <c r="E48" s="92"/>
      <c r="F48" s="92"/>
      <c r="G48" s="92"/>
      <c r="H48" s="92"/>
      <c r="I48" s="92"/>
      <c r="J48" s="92"/>
      <c r="K48" s="92"/>
      <c r="L48" s="92"/>
      <c r="M48" s="92"/>
      <c r="N48" s="92"/>
      <c r="O48" s="92"/>
      <c r="P48" s="92"/>
      <c r="Q48" s="92"/>
      <c r="R48" s="92"/>
      <c r="S48" s="92"/>
      <c r="T48" s="92"/>
      <c r="U48" s="92"/>
      <c r="V48" s="92"/>
      <c r="W48" s="92"/>
      <c r="X48" s="92"/>
    </row>
    <row r="49" spans="1:24" s="5" customFormat="1" ht="8.2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row>
    <row r="50" spans="1:24" s="5" customFormat="1" ht="8.2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row>
    <row r="51" spans="1:24" s="5" customFormat="1" ht="8.2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row>
    <row r="52" spans="1:24" s="5" customFormat="1" ht="8.2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row>
    <row r="53" spans="1:24" s="5" customFormat="1" ht="8.2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row>
    <row r="54" spans="1:24" s="5" customFormat="1" ht="8.2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row>
    <row r="55" spans="1:24" s="5" customFormat="1" ht="8.2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row>
    <row r="56" spans="1:24" s="5" customFormat="1" ht="8.2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row>
    <row r="57" spans="1:24" s="5" customFormat="1" ht="8.2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row>
    <row r="58" spans="1:24" s="5" customFormat="1" ht="8.2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row>
    <row r="59" spans="1:24" s="5" customFormat="1" ht="8.2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row>
    <row r="60" spans="1:24" s="5" customFormat="1" ht="8.25" customHeight="1">
      <c r="A60" s="92"/>
      <c r="B60" s="92"/>
      <c r="C60" s="92"/>
      <c r="D60" s="92"/>
      <c r="E60" s="92"/>
      <c r="F60" s="92"/>
      <c r="G60" s="92"/>
      <c r="H60" s="92"/>
      <c r="I60" s="92"/>
      <c r="J60" s="92"/>
      <c r="K60" s="92"/>
      <c r="L60" s="92"/>
      <c r="M60" s="92"/>
      <c r="N60" s="92"/>
      <c r="O60" s="92"/>
      <c r="P60" s="92"/>
      <c r="Q60" s="92"/>
      <c r="R60" s="92"/>
      <c r="S60" s="92"/>
      <c r="T60" s="92"/>
      <c r="U60" s="92"/>
      <c r="V60" s="92"/>
      <c r="W60" s="92"/>
      <c r="X60" s="92"/>
    </row>
    <row r="61" spans="1:24" s="5" customFormat="1" ht="8.2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row>
    <row r="62" spans="1:24" s="5" customFormat="1" ht="8.2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row>
    <row r="63" spans="1:24" s="5" customFormat="1" ht="8.25" customHeight="1">
      <c r="A63" s="92"/>
      <c r="B63" s="92"/>
      <c r="C63" s="92"/>
      <c r="D63" s="92"/>
      <c r="E63" s="92"/>
      <c r="F63" s="92"/>
      <c r="G63" s="92"/>
      <c r="H63" s="92"/>
      <c r="I63" s="92"/>
      <c r="J63" s="92"/>
      <c r="K63" s="92"/>
      <c r="L63" s="92"/>
      <c r="M63" s="92"/>
      <c r="N63" s="92"/>
      <c r="O63" s="92"/>
      <c r="P63" s="92"/>
      <c r="Q63" s="92"/>
      <c r="R63" s="92"/>
      <c r="S63" s="92"/>
      <c r="T63" s="92"/>
      <c r="U63" s="92"/>
      <c r="V63" s="92"/>
      <c r="W63" s="92"/>
      <c r="X63" s="92"/>
    </row>
    <row r="64" spans="1:24" s="5" customFormat="1" ht="8.25">
      <c r="A64" s="92"/>
      <c r="B64" s="92"/>
      <c r="C64" s="92"/>
      <c r="D64" s="92"/>
      <c r="E64" s="92"/>
      <c r="F64" s="92"/>
      <c r="G64" s="92"/>
      <c r="H64" s="92"/>
      <c r="I64" s="92"/>
      <c r="J64" s="92"/>
      <c r="K64" s="92"/>
      <c r="L64" s="92"/>
      <c r="M64" s="92"/>
      <c r="N64" s="92"/>
      <c r="O64" s="92"/>
      <c r="P64" s="92"/>
      <c r="Q64" s="92"/>
      <c r="R64" s="92"/>
      <c r="S64" s="92"/>
      <c r="T64" s="92"/>
      <c r="U64" s="92"/>
      <c r="V64" s="92"/>
      <c r="W64" s="92"/>
      <c r="X64" s="92"/>
    </row>
    <row r="65" spans="1:24" s="5" customFormat="1" ht="8.2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row>
    <row r="66" spans="1:24" s="5" customFormat="1" ht="8.25" customHeight="1">
      <c r="A66" s="92"/>
      <c r="B66" s="92"/>
      <c r="C66" s="92"/>
      <c r="D66" s="92"/>
      <c r="E66" s="92"/>
      <c r="F66" s="92"/>
      <c r="G66" s="92"/>
      <c r="H66" s="92"/>
      <c r="I66" s="92"/>
      <c r="J66" s="92"/>
      <c r="K66" s="92"/>
      <c r="L66" s="92"/>
      <c r="M66" s="92"/>
      <c r="N66" s="92"/>
      <c r="O66" s="92"/>
      <c r="P66" s="92"/>
      <c r="Q66" s="92"/>
      <c r="R66" s="92"/>
      <c r="S66" s="92"/>
      <c r="T66" s="92"/>
      <c r="U66" s="92"/>
      <c r="V66" s="92"/>
      <c r="W66" s="92"/>
      <c r="X66" s="92"/>
    </row>
    <row r="67" spans="1:24" s="5" customFormat="1" ht="8.2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row>
    <row r="68" spans="1:24" s="5" customFormat="1" ht="8.2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row>
    <row r="69" spans="1:24" s="5" customFormat="1" ht="8.25" customHeight="1">
      <c r="A69" s="92"/>
      <c r="B69" s="92"/>
      <c r="C69" s="92"/>
      <c r="D69" s="92"/>
      <c r="E69" s="92"/>
      <c r="F69" s="92"/>
      <c r="G69" s="92"/>
      <c r="H69" s="92"/>
      <c r="I69" s="92"/>
      <c r="J69" s="92"/>
      <c r="K69" s="92"/>
      <c r="L69" s="92"/>
      <c r="M69" s="92"/>
      <c r="N69" s="92"/>
      <c r="O69" s="92"/>
      <c r="P69" s="92"/>
      <c r="Q69" s="92"/>
      <c r="R69" s="92"/>
      <c r="S69" s="92"/>
      <c r="T69" s="92"/>
      <c r="U69" s="92"/>
      <c r="V69" s="92"/>
      <c r="W69" s="92"/>
      <c r="X69" s="92"/>
    </row>
    <row r="70" spans="1:24" ht="8.2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row>
    <row r="71" spans="1:24" ht="8.2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row>
    <row r="72" spans="1:24" ht="8.2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row>
    <row r="73" spans="1:24" ht="8.2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row>
    <row r="74" spans="1:24" ht="8.2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row>
    <row r="75" spans="1:24" ht="8.2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row>
    <row r="76" spans="1:24" ht="8.2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row>
    <row r="77" spans="1:24" ht="8.2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row>
    <row r="78" spans="1:24" ht="8.2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row>
    <row r="79" spans="1:24" ht="8.2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row>
    <row r="80" spans="1:24" ht="8.2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row>
    <row r="81" spans="1:24" ht="8.2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row>
    <row r="82" spans="1:24" ht="8.2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row>
    <row r="83" spans="1:24" ht="8.2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row>
    <row r="84" spans="1:24" ht="8.2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row>
    <row r="85" spans="1:24" ht="8.2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row>
    <row r="86" spans="1:24" ht="8.2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row>
    <row r="87" spans="1:24" ht="8.2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row>
    <row r="88" spans="1:24" ht="8.2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row>
    <row r="89" spans="1:24" ht="8.2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row>
    <row r="90" spans="1:24" ht="8.2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row>
    <row r="91" spans="1:24" ht="8.2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row>
    <row r="92" spans="1:24" ht="8.2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row>
    <row r="93" spans="1:24" ht="8.2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row>
    <row r="94" spans="1:24" ht="8.2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row>
    <row r="95" spans="1:24" ht="8.2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row>
    <row r="96" spans="1:24" ht="8.2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row>
    <row r="97" spans="1:24" ht="8.2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row>
    <row r="98" spans="1:24" ht="8.2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row>
    <row r="99" spans="1:24" ht="8.2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row>
    <row r="100" spans="1:24" ht="8.2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row>
    <row r="101" spans="1:24" ht="8.2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row>
    <row r="102" spans="1:24" ht="8.2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row>
    <row r="103" spans="1:24" ht="8.2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row>
    <row r="104" spans="1:24" ht="8.2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row>
    <row r="105" spans="1:24" ht="8.2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row>
    <row r="106" spans="1:24" ht="8.2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row>
    <row r="107" spans="1:24" ht="8.2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row>
    <row r="108" spans="1:24" ht="8.2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row>
    <row r="109" spans="1:24" ht="8.2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row>
    <row r="110" spans="1:24" ht="8.2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row>
    <row r="111" spans="1:24" ht="8.2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row>
    <row r="112" spans="1:24" ht="8.2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row>
    <row r="113" spans="1:24" ht="8.2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row>
    <row r="114" spans="1:24" ht="8.2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row>
    <row r="115" spans="1:24" ht="8.2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row>
    <row r="116" spans="1:24" ht="8.2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row>
    <row r="117" spans="1:24" ht="8.2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row>
    <row r="118" spans="1:24" ht="8.2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row>
    <row r="119" spans="1:24" ht="8.2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row>
    <row r="120" spans="1:24" ht="8.2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row>
    <row r="121" spans="1:24" ht="8.2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row>
    <row r="122" spans="1:24" ht="8.2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row>
    <row r="123" spans="1:24" ht="8.2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row>
    <row r="124" spans="1:24" ht="8.2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row>
    <row r="125" spans="1:24" ht="8.2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row>
    <row r="126" spans="1:24" ht="8.2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row>
    <row r="127" spans="1:24" ht="8.2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row>
    <row r="128" spans="1:24" ht="8.2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row>
    <row r="129" spans="1:24" ht="8.2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row>
    <row r="130" spans="1:24" ht="8.2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row>
    <row r="131" spans="1:24" ht="8.2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row>
    <row r="132" spans="1:24" ht="8.2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row>
    <row r="133" spans="1:24" ht="8.2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row>
    <row r="134" spans="1:24" ht="8.2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row>
    <row r="135" spans="1:24" ht="8.2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row>
    <row r="136" spans="1:24" ht="8.2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row>
    <row r="137" spans="1:24" ht="8.2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row>
    <row r="138" spans="1:24" ht="8.2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row>
    <row r="139" spans="1:24" ht="8.2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row>
    <row r="140" spans="1:24" ht="8.2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row>
    <row r="141" spans="1:24" ht="8.2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row>
    <row r="142" spans="1:24" ht="8.2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row>
    <row r="143" spans="1:24" ht="8.2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row>
    <row r="144" spans="1:24" ht="8.2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row>
    <row r="145" spans="1:24" ht="8.2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row>
    <row r="146" spans="1:24" ht="8.25" customHeight="1"/>
    <row r="147" spans="1:24" ht="8.25" customHeight="1"/>
    <row r="148" spans="1:24" ht="8.25" customHeight="1"/>
    <row r="149" spans="1:24" ht="8.25" customHeight="1"/>
    <row r="150" spans="1:24" ht="8.25" customHeight="1"/>
    <row r="151" spans="1:24" ht="8.25" customHeight="1"/>
    <row r="152" spans="1:24" ht="8.25" customHeight="1"/>
    <row r="153" spans="1:24" ht="8.25" customHeight="1"/>
    <row r="154" spans="1:24" ht="8.25" customHeight="1"/>
    <row r="155" spans="1:24" ht="8.25" customHeight="1"/>
    <row r="156" spans="1:24" ht="8.25" customHeight="1"/>
    <row r="157" spans="1:24" ht="8.25" customHeight="1"/>
    <row r="158" spans="1:24" ht="8.25" customHeight="1"/>
    <row r="159" spans="1:24" ht="8.25" customHeight="1"/>
    <row r="160" spans="1:24"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sheetData>
  <mergeCells count="1">
    <mergeCell ref="A6:A7"/>
  </mergeCells>
  <hyperlinks>
    <hyperlink ref="W7" location="Deutschland!A85" display="Grafiken"/>
    <hyperlink ref="A40" location="Inhaltsverzeichnis!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showGridLines="0" showZeros="0" zoomScale="130" zoomScaleNormal="130" workbookViewId="0"/>
  </sheetViews>
  <sheetFormatPr baseColWidth="10" defaultRowHeight="12.75"/>
  <cols>
    <col min="1" max="1" width="23.85546875" style="2" customWidth="1"/>
    <col min="2" max="2" width="13.28515625" style="2" customWidth="1"/>
    <col min="3" max="14" width="8.28515625" style="2" customWidth="1"/>
    <col min="15" max="16384" width="11.42578125" style="2"/>
  </cols>
  <sheetData>
    <row r="1" spans="1:14" ht="93" customHeight="1">
      <c r="A1" s="962" t="s">
        <v>1588</v>
      </c>
      <c r="B1" s="962"/>
      <c r="C1" s="963"/>
      <c r="D1" s="963"/>
      <c r="E1" s="963"/>
      <c r="F1" s="963"/>
      <c r="G1" s="963"/>
      <c r="H1" s="963"/>
      <c r="I1" s="963"/>
      <c r="J1" s="963"/>
      <c r="K1" s="963"/>
      <c r="L1" s="963"/>
      <c r="M1" s="963"/>
      <c r="N1" s="963"/>
    </row>
    <row r="2" spans="1:14" ht="16.5" customHeight="1">
      <c r="A2" s="966" t="s">
        <v>1589</v>
      </c>
      <c r="B2" s="966"/>
      <c r="C2" s="966"/>
      <c r="D2" s="966"/>
      <c r="E2" s="966"/>
      <c r="F2" s="966"/>
      <c r="G2" s="966"/>
      <c r="H2" s="966"/>
      <c r="I2" s="966"/>
      <c r="J2" s="966"/>
      <c r="K2" s="966"/>
      <c r="L2" s="966"/>
      <c r="M2" s="966"/>
      <c r="N2" s="966"/>
    </row>
    <row r="3" spans="1:14" ht="16.5" customHeight="1">
      <c r="A3" s="966" t="s">
        <v>1590</v>
      </c>
      <c r="B3" s="966"/>
      <c r="C3" s="966"/>
      <c r="D3" s="966"/>
      <c r="E3" s="966"/>
      <c r="F3" s="966"/>
      <c r="G3" s="966"/>
      <c r="H3" s="966"/>
      <c r="I3" s="966"/>
      <c r="J3" s="966"/>
      <c r="K3" s="966"/>
      <c r="L3" s="966"/>
      <c r="M3" s="966"/>
      <c r="N3" s="966"/>
    </row>
    <row r="4" spans="1:14" ht="16.5" customHeight="1">
      <c r="A4" s="966" t="s">
        <v>118</v>
      </c>
      <c r="B4" s="966"/>
      <c r="C4" s="966"/>
      <c r="D4" s="966"/>
      <c r="E4" s="966"/>
      <c r="F4" s="966"/>
      <c r="G4" s="966"/>
      <c r="H4" s="966"/>
      <c r="I4" s="966"/>
      <c r="J4" s="966"/>
      <c r="K4" s="966"/>
      <c r="L4" s="966"/>
      <c r="M4" s="966"/>
      <c r="N4" s="966"/>
    </row>
    <row r="5" spans="1:14" ht="16.5" customHeight="1">
      <c r="A5" s="966" t="s">
        <v>1591</v>
      </c>
      <c r="B5" s="966"/>
      <c r="C5" s="966"/>
      <c r="D5" s="966"/>
      <c r="E5" s="966"/>
      <c r="F5" s="966"/>
      <c r="G5" s="966"/>
      <c r="H5" s="966"/>
      <c r="I5" s="966"/>
      <c r="J5" s="966"/>
      <c r="K5" s="966"/>
      <c r="L5" s="966"/>
      <c r="M5" s="966"/>
      <c r="N5" s="966"/>
    </row>
    <row r="6" spans="1:14" ht="13.5" customHeight="1">
      <c r="A6" s="966" t="s">
        <v>1513</v>
      </c>
      <c r="B6" s="966"/>
      <c r="C6" s="966"/>
      <c r="D6" s="966"/>
      <c r="E6" s="966"/>
      <c r="F6" s="966"/>
      <c r="G6" s="966"/>
      <c r="H6" s="966"/>
      <c r="I6" s="966"/>
      <c r="J6" s="966"/>
      <c r="K6" s="966"/>
      <c r="L6" s="966"/>
      <c r="M6" s="966"/>
      <c r="N6" s="966"/>
    </row>
    <row r="7" spans="1:14" ht="20.25" customHeight="1">
      <c r="A7" s="967" t="s">
        <v>1573</v>
      </c>
      <c r="B7" s="968" t="s">
        <v>1574</v>
      </c>
      <c r="C7" s="968" t="s">
        <v>105</v>
      </c>
      <c r="D7" s="968" t="s">
        <v>104</v>
      </c>
      <c r="E7" s="968" t="s">
        <v>108</v>
      </c>
      <c r="F7" s="968" t="s">
        <v>102</v>
      </c>
      <c r="G7" s="968" t="s">
        <v>101</v>
      </c>
      <c r="H7" s="968" t="s">
        <v>1592</v>
      </c>
      <c r="I7" s="968" t="s">
        <v>99</v>
      </c>
      <c r="J7" s="968" t="s">
        <v>98</v>
      </c>
      <c r="K7" s="968" t="s">
        <v>97</v>
      </c>
      <c r="L7" s="968" t="s">
        <v>96</v>
      </c>
      <c r="M7" s="968" t="s">
        <v>95</v>
      </c>
      <c r="N7" s="969" t="s">
        <v>1593</v>
      </c>
    </row>
    <row r="8" spans="1:14" ht="13.5" customHeight="1">
      <c r="A8" s="971" t="s">
        <v>1576</v>
      </c>
      <c r="B8" s="972" t="s">
        <v>127</v>
      </c>
      <c r="C8" s="973">
        <v>81.506</v>
      </c>
      <c r="D8" s="973">
        <v>119.726</v>
      </c>
      <c r="E8" s="973">
        <v>120.72799999999999</v>
      </c>
      <c r="F8" s="973">
        <v>121.298</v>
      </c>
      <c r="G8" s="973">
        <v>126.178</v>
      </c>
      <c r="H8" s="973">
        <v>111.11799999999999</v>
      </c>
      <c r="I8" s="973">
        <v>98.619</v>
      </c>
      <c r="J8" s="973">
        <v>81.015000000000001</v>
      </c>
      <c r="K8" s="973">
        <v>66.308999999999997</v>
      </c>
      <c r="L8" s="973">
        <v>44.377000000000002</v>
      </c>
      <c r="M8" s="973">
        <v>36.244999999999997</v>
      </c>
      <c r="N8" s="973">
        <v>24.181000000000001</v>
      </c>
    </row>
    <row r="9" spans="1:14" ht="13.5" customHeight="1">
      <c r="A9" s="974" t="s">
        <v>1576</v>
      </c>
      <c r="B9" s="972" t="s">
        <v>472</v>
      </c>
      <c r="C9" s="973">
        <v>95.745999999999995</v>
      </c>
      <c r="D9" s="973">
        <v>133.52199999999999</v>
      </c>
      <c r="E9" s="973">
        <v>137.477</v>
      </c>
      <c r="F9" s="973">
        <v>136.50899999999999</v>
      </c>
      <c r="G9" s="973">
        <v>136.37200000000001</v>
      </c>
      <c r="H9" s="973">
        <v>130.863</v>
      </c>
      <c r="I9" s="973"/>
      <c r="J9" s="973"/>
      <c r="K9" s="973"/>
      <c r="L9" s="975"/>
      <c r="M9" s="973"/>
      <c r="N9" s="973"/>
    </row>
    <row r="10" spans="1:14" ht="13.5" customHeight="1">
      <c r="A10" s="987" t="s">
        <v>1578</v>
      </c>
      <c r="B10" s="972" t="s">
        <v>127</v>
      </c>
      <c r="C10" s="973">
        <v>14.361000000000001</v>
      </c>
      <c r="D10" s="973">
        <v>18.637</v>
      </c>
      <c r="E10" s="973">
        <v>23.771000000000001</v>
      </c>
      <c r="F10" s="973">
        <v>25.361999999999998</v>
      </c>
      <c r="G10" s="973">
        <v>23.565000000000001</v>
      </c>
      <c r="H10" s="973">
        <v>18.667999999999999</v>
      </c>
      <c r="I10" s="973">
        <v>17.974</v>
      </c>
      <c r="J10" s="973">
        <v>17.724</v>
      </c>
      <c r="K10" s="973">
        <v>16.274000000000001</v>
      </c>
      <c r="L10" s="975">
        <v>15.611000000000001</v>
      </c>
      <c r="M10" s="973">
        <v>11.669</v>
      </c>
      <c r="N10" s="973">
        <v>11.62</v>
      </c>
    </row>
    <row r="11" spans="1:14" ht="13.5" customHeight="1">
      <c r="A11" s="974" t="s">
        <v>1578</v>
      </c>
      <c r="B11" s="972" t="s">
        <v>472</v>
      </c>
      <c r="C11" s="973">
        <v>8.7850000000000001</v>
      </c>
      <c r="D11" s="973">
        <v>35.085999999999999</v>
      </c>
      <c r="E11" s="973">
        <v>49.209000000000003</v>
      </c>
      <c r="F11" s="973">
        <v>53.718000000000004</v>
      </c>
      <c r="G11" s="973">
        <v>46.84</v>
      </c>
      <c r="H11" s="973">
        <v>45.137</v>
      </c>
      <c r="I11" s="973"/>
      <c r="J11" s="973"/>
      <c r="K11" s="973"/>
      <c r="L11" s="975"/>
      <c r="M11" s="973"/>
      <c r="N11" s="973"/>
    </row>
    <row r="12" spans="1:14" ht="13.5" customHeight="1">
      <c r="A12" s="987" t="s">
        <v>1594</v>
      </c>
      <c r="B12" s="972" t="s">
        <v>127</v>
      </c>
      <c r="C12" s="973">
        <v>3.4690000000000003</v>
      </c>
      <c r="D12" s="973">
        <v>4.7610000000000001</v>
      </c>
      <c r="E12" s="973">
        <v>6.8089999999999993</v>
      </c>
      <c r="F12" s="973">
        <v>8.1310000000000002</v>
      </c>
      <c r="G12" s="973">
        <v>8.3970000000000002</v>
      </c>
      <c r="H12" s="973">
        <v>8.3490000000000002</v>
      </c>
      <c r="I12" s="973">
        <v>9.0519999999999996</v>
      </c>
      <c r="J12" s="973">
        <v>15.014999999999999</v>
      </c>
      <c r="K12" s="973">
        <v>14.923999999999999</v>
      </c>
      <c r="L12" s="975">
        <v>5.0259999999999998</v>
      </c>
      <c r="M12" s="973">
        <v>4.7119999999999997</v>
      </c>
      <c r="N12" s="973">
        <v>7.2079999999999993</v>
      </c>
    </row>
    <row r="13" spans="1:14" ht="13.5" customHeight="1">
      <c r="A13" s="974" t="s">
        <v>1595</v>
      </c>
      <c r="B13" s="972" t="s">
        <v>472</v>
      </c>
      <c r="C13" s="973">
        <v>4.8550000000000004</v>
      </c>
      <c r="D13" s="973">
        <v>7.9589999999999996</v>
      </c>
      <c r="E13" s="973">
        <v>10.934999999999999</v>
      </c>
      <c r="F13" s="973">
        <v>12.58</v>
      </c>
      <c r="G13" s="973">
        <v>10.792999999999999</v>
      </c>
      <c r="H13" s="973">
        <v>11.315</v>
      </c>
      <c r="I13" s="973"/>
      <c r="J13" s="973"/>
      <c r="K13" s="973"/>
      <c r="L13" s="975"/>
      <c r="M13" s="973"/>
      <c r="N13" s="973"/>
    </row>
    <row r="14" spans="1:14" ht="13.5" customHeight="1">
      <c r="A14" s="987" t="s">
        <v>1581</v>
      </c>
      <c r="B14" s="972" t="s">
        <v>127</v>
      </c>
      <c r="C14" s="973">
        <v>99.335999999999999</v>
      </c>
      <c r="D14" s="973">
        <v>143.124</v>
      </c>
      <c r="E14" s="973">
        <v>151.30799999999999</v>
      </c>
      <c r="F14" s="973">
        <v>154.791</v>
      </c>
      <c r="G14" s="973">
        <v>158.13999999999999</v>
      </c>
      <c r="H14" s="973">
        <v>138.13499999999999</v>
      </c>
      <c r="I14" s="973">
        <v>125.64500000000001</v>
      </c>
      <c r="J14" s="973">
        <v>113.754</v>
      </c>
      <c r="K14" s="973">
        <v>97.507000000000005</v>
      </c>
      <c r="L14" s="975">
        <v>65.013999999999996</v>
      </c>
      <c r="M14" s="973">
        <v>52.626000000000005</v>
      </c>
      <c r="N14" s="973">
        <v>43.009</v>
      </c>
    </row>
    <row r="15" spans="1:14" ht="13.5" customHeight="1">
      <c r="A15" s="974" t="s">
        <v>1581</v>
      </c>
      <c r="B15" s="972" t="s">
        <v>472</v>
      </c>
      <c r="C15" s="973">
        <v>109.386</v>
      </c>
      <c r="D15" s="973">
        <v>176.56700000000001</v>
      </c>
      <c r="E15" s="973">
        <v>197.62100000000001</v>
      </c>
      <c r="F15" s="973">
        <v>202.80699999999999</v>
      </c>
      <c r="G15" s="973">
        <v>194.00500000000002</v>
      </c>
      <c r="H15" s="973">
        <v>187.315</v>
      </c>
      <c r="I15" s="973"/>
      <c r="J15" s="973"/>
      <c r="K15" s="973"/>
      <c r="L15" s="975"/>
      <c r="M15" s="973"/>
      <c r="N15" s="973"/>
    </row>
    <row r="16" spans="1:14" ht="13.5" customHeight="1">
      <c r="A16" s="987" t="s">
        <v>1596</v>
      </c>
      <c r="B16" s="972" t="s">
        <v>127</v>
      </c>
      <c r="C16" s="973">
        <v>1342.34</v>
      </c>
      <c r="D16" s="973">
        <v>2497.0859999999998</v>
      </c>
      <c r="E16" s="973">
        <v>2256.4209999999998</v>
      </c>
      <c r="F16" s="973">
        <v>2250.7040000000002</v>
      </c>
      <c r="G16" s="973">
        <v>2202.5590000000002</v>
      </c>
      <c r="H16" s="973">
        <v>2010.3710000000001</v>
      </c>
      <c r="I16" s="973">
        <v>1774.171</v>
      </c>
      <c r="J16" s="973">
        <v>1687.3579999999999</v>
      </c>
      <c r="K16" s="973">
        <v>1470.047</v>
      </c>
      <c r="L16" s="975">
        <v>1288.9549999999999</v>
      </c>
      <c r="M16" s="973">
        <v>944.98400000000004</v>
      </c>
      <c r="N16" s="973">
        <v>794.85800000000006</v>
      </c>
    </row>
    <row r="17" spans="1:16" ht="13.5" customHeight="1">
      <c r="A17" s="974" t="s">
        <v>1596</v>
      </c>
      <c r="B17" s="972" t="s">
        <v>472</v>
      </c>
      <c r="C17" s="973">
        <v>1963.2809999999999</v>
      </c>
      <c r="D17" s="973">
        <v>2165.453</v>
      </c>
      <c r="E17" s="973">
        <v>2053.5250000000001</v>
      </c>
      <c r="F17" s="973">
        <v>1988.9870000000001</v>
      </c>
      <c r="G17" s="973">
        <v>1753.6369999999999</v>
      </c>
      <c r="H17" s="973">
        <v>1492.5150000000001</v>
      </c>
      <c r="I17" s="973"/>
      <c r="J17" s="973"/>
      <c r="K17" s="973"/>
      <c r="L17" s="973"/>
      <c r="M17" s="973"/>
      <c r="N17" s="973"/>
    </row>
    <row r="18" spans="1:16" ht="14.25" customHeight="1">
      <c r="A18" s="988" t="s">
        <v>1597</v>
      </c>
      <c r="B18" s="972"/>
      <c r="C18" s="989"/>
      <c r="D18" s="989"/>
      <c r="E18" s="989"/>
      <c r="F18" s="989"/>
      <c r="G18" s="989"/>
      <c r="H18" s="989"/>
      <c r="I18" s="989"/>
      <c r="J18" s="989"/>
      <c r="K18" s="989"/>
      <c r="L18" s="989"/>
      <c r="M18" s="989"/>
      <c r="N18" s="990"/>
    </row>
    <row r="19" spans="1:16" ht="9" customHeight="1">
      <c r="A19" s="988" t="s">
        <v>1598</v>
      </c>
      <c r="C19" s="991"/>
      <c r="D19" s="991"/>
      <c r="E19" s="991"/>
      <c r="F19" s="991"/>
      <c r="G19" s="991"/>
      <c r="H19" s="991"/>
      <c r="I19" s="991"/>
      <c r="J19" s="991"/>
      <c r="K19" s="991"/>
      <c r="L19" s="991"/>
      <c r="M19" s="991"/>
      <c r="N19" s="991"/>
    </row>
    <row r="20" spans="1:16" ht="9" customHeight="1">
      <c r="A20" s="992" t="s">
        <v>1599</v>
      </c>
      <c r="C20" s="991"/>
      <c r="D20" s="991"/>
      <c r="E20" s="991"/>
      <c r="F20" s="991"/>
      <c r="G20" s="991"/>
      <c r="H20" s="991"/>
      <c r="I20" s="991"/>
      <c r="J20" s="991"/>
      <c r="K20" s="991"/>
      <c r="L20" s="991"/>
      <c r="M20" s="991"/>
      <c r="N20" s="991"/>
    </row>
    <row r="21" spans="1:16" ht="9" customHeight="1">
      <c r="A21" s="992" t="s">
        <v>1600</v>
      </c>
      <c r="C21" s="993"/>
      <c r="D21" s="994"/>
      <c r="E21" s="994"/>
      <c r="F21" s="994"/>
      <c r="G21" s="994"/>
      <c r="H21" s="994"/>
      <c r="I21" s="994"/>
      <c r="J21" s="994"/>
      <c r="K21" s="994"/>
      <c r="L21" s="994"/>
      <c r="M21" s="994"/>
      <c r="N21" s="994"/>
    </row>
    <row r="22" spans="1:16" ht="15.75" customHeight="1">
      <c r="A22" s="983" t="s">
        <v>457</v>
      </c>
      <c r="C22" s="995"/>
      <c r="D22" s="996"/>
      <c r="E22" s="996"/>
      <c r="F22" s="996"/>
      <c r="G22" s="996"/>
      <c r="H22" s="996"/>
      <c r="I22" s="996"/>
      <c r="J22" s="996"/>
      <c r="K22" s="996"/>
      <c r="L22" s="996"/>
      <c r="M22" s="996"/>
      <c r="N22" s="996"/>
    </row>
    <row r="23" spans="1:16">
      <c r="A23" s="130" t="s">
        <v>9</v>
      </c>
    </row>
    <row r="24" spans="1:16">
      <c r="B24" s="997"/>
    </row>
    <row r="32" spans="1:16">
      <c r="P32" s="3"/>
    </row>
  </sheetData>
  <hyperlinks>
    <hyperlink ref="A23" location="Inhaltsverzeichnis!A1" display="Zurück zum Inhaltsverzeichnis"/>
  </hyperlinks>
  <pageMargins left="0.78740157480314965" right="0.78740157480314965" top="0.39370078740157483" bottom="0.19685039370078741" header="0.19685039370078741" footer="0.19685039370078741"/>
  <pageSetup paperSize="9" scale="71" orientation="portrait" horizontalDpi="300" verticalDpi="300" r:id="rId1"/>
  <headerFooter alignWithMargins="0">
    <oddFooter>&amp;L&amp;D / &amp;T&amp;R&amp;F / &amp;A</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61"/>
  <sheetViews>
    <sheetView showGridLines="0" showZeros="0" zoomScale="130" zoomScaleNormal="130" workbookViewId="0"/>
  </sheetViews>
  <sheetFormatPr baseColWidth="10" defaultRowHeight="16.5"/>
  <cols>
    <col min="1" max="1" width="6.5703125" style="889" customWidth="1"/>
    <col min="2" max="9" width="10.85546875" style="135" customWidth="1"/>
    <col min="10" max="16384" width="11.42578125" style="135"/>
  </cols>
  <sheetData>
    <row r="1" spans="1:19" ht="33.75" customHeight="1">
      <c r="A1" s="883" t="s">
        <v>1538</v>
      </c>
      <c r="B1" s="137"/>
      <c r="C1" s="137"/>
      <c r="D1" s="422"/>
      <c r="E1" s="422"/>
      <c r="F1" s="422"/>
      <c r="G1" s="422"/>
      <c r="H1" s="422"/>
      <c r="I1" s="422"/>
    </row>
    <row r="2" spans="1:19" ht="11.25" customHeight="1">
      <c r="A2" s="424" t="s">
        <v>110</v>
      </c>
      <c r="B2" s="137"/>
      <c r="C2" s="424"/>
      <c r="D2" s="422"/>
      <c r="E2" s="422"/>
      <c r="F2" s="422"/>
      <c r="G2" s="422"/>
      <c r="H2" s="422"/>
      <c r="I2" s="422"/>
    </row>
    <row r="3" spans="1:19" ht="11.25" customHeight="1">
      <c r="A3" s="424" t="s">
        <v>111</v>
      </c>
      <c r="B3" s="137"/>
      <c r="C3" s="424"/>
      <c r="D3" s="422"/>
      <c r="E3" s="422"/>
      <c r="F3" s="422"/>
      <c r="G3" s="422"/>
      <c r="H3" s="422"/>
      <c r="I3" s="422"/>
    </row>
    <row r="4" spans="1:19" ht="11.25" customHeight="1">
      <c r="A4" s="424" t="s">
        <v>1556</v>
      </c>
      <c r="B4" s="137"/>
      <c r="C4" s="424"/>
      <c r="D4" s="422"/>
      <c r="E4" s="422"/>
      <c r="F4" s="422"/>
      <c r="G4" s="422"/>
      <c r="H4" s="422"/>
      <c r="I4" s="422"/>
    </row>
    <row r="5" spans="1:19" ht="12" customHeight="1">
      <c r="A5" s="2523" t="s">
        <v>128</v>
      </c>
      <c r="B5" s="2526" t="s">
        <v>1539</v>
      </c>
      <c r="C5" s="2527"/>
      <c r="D5" s="2526" t="s">
        <v>449</v>
      </c>
      <c r="E5" s="2527"/>
      <c r="F5" s="2526" t="s">
        <v>112</v>
      </c>
      <c r="G5" s="2532"/>
      <c r="H5" s="2526" t="s">
        <v>1540</v>
      </c>
      <c r="I5" s="2532"/>
      <c r="M5" s="422"/>
    </row>
    <row r="6" spans="1:19" ht="12" customHeight="1">
      <c r="A6" s="2524"/>
      <c r="B6" s="2528"/>
      <c r="C6" s="2529"/>
      <c r="D6" s="2528"/>
      <c r="E6" s="2529"/>
      <c r="F6" s="2528"/>
      <c r="G6" s="2533"/>
      <c r="H6" s="2528"/>
      <c r="I6" s="2533"/>
    </row>
    <row r="7" spans="1:19" ht="12" customHeight="1">
      <c r="A7" s="2524"/>
      <c r="B7" s="2530"/>
      <c r="C7" s="2531"/>
      <c r="D7" s="2530"/>
      <c r="E7" s="2531"/>
      <c r="F7" s="2534"/>
      <c r="G7" s="2535"/>
      <c r="H7" s="2534"/>
      <c r="I7" s="2535"/>
    </row>
    <row r="8" spans="1:19" ht="12" customHeight="1">
      <c r="A8" s="2524"/>
      <c r="B8" s="2536" t="s">
        <v>270</v>
      </c>
      <c r="C8" s="2519" t="s">
        <v>450</v>
      </c>
      <c r="D8" s="2519" t="s">
        <v>270</v>
      </c>
      <c r="E8" s="2519" t="s">
        <v>450</v>
      </c>
      <c r="F8" s="2519" t="s">
        <v>270</v>
      </c>
      <c r="G8" s="2519" t="s">
        <v>450</v>
      </c>
      <c r="H8" s="2519" t="s">
        <v>270</v>
      </c>
      <c r="I8" s="2521" t="s">
        <v>450</v>
      </c>
    </row>
    <row r="9" spans="1:19">
      <c r="A9" s="2525"/>
      <c r="B9" s="2537"/>
      <c r="C9" s="2520"/>
      <c r="D9" s="2520"/>
      <c r="E9" s="2520"/>
      <c r="F9" s="2520"/>
      <c r="G9" s="2520"/>
      <c r="H9" s="2520"/>
      <c r="I9" s="2522"/>
    </row>
    <row r="10" spans="1:19" ht="15.75" customHeight="1">
      <c r="A10" s="429" t="s">
        <v>113</v>
      </c>
      <c r="B10" s="424"/>
      <c r="C10" s="424"/>
      <c r="D10" s="424"/>
      <c r="E10" s="424"/>
      <c r="F10" s="424"/>
      <c r="G10" s="424"/>
      <c r="H10" s="424"/>
      <c r="I10" s="426"/>
    </row>
    <row r="11" spans="1:19" ht="11.25" customHeight="1">
      <c r="A11" s="884" t="s">
        <v>105</v>
      </c>
      <c r="B11" s="515">
        <v>45.037999999999997</v>
      </c>
      <c r="C11" s="515">
        <v>47.793999999999997</v>
      </c>
      <c r="D11" s="515" t="s">
        <v>114</v>
      </c>
      <c r="E11" s="515" t="s">
        <v>114</v>
      </c>
      <c r="F11" s="515" t="s">
        <v>114</v>
      </c>
      <c r="G11" s="515" t="s">
        <v>114</v>
      </c>
      <c r="H11" s="515">
        <v>261.37400000000002</v>
      </c>
      <c r="I11" s="872">
        <v>247.24799999999999</v>
      </c>
      <c r="Q11" s="427"/>
      <c r="R11" s="428"/>
      <c r="S11" s="427"/>
    </row>
    <row r="12" spans="1:19" ht="11.25" customHeight="1">
      <c r="A12" s="884" t="s">
        <v>104</v>
      </c>
      <c r="B12" s="515">
        <v>50.384</v>
      </c>
      <c r="C12" s="515">
        <v>47.905999999999999</v>
      </c>
      <c r="D12" s="515" t="s">
        <v>114</v>
      </c>
      <c r="E12" s="515" t="s">
        <v>114</v>
      </c>
      <c r="F12" s="515" t="s">
        <v>114</v>
      </c>
      <c r="G12" s="515" t="s">
        <v>114</v>
      </c>
      <c r="H12" s="515">
        <v>266.93</v>
      </c>
      <c r="I12" s="872">
        <v>238.71600000000001</v>
      </c>
      <c r="Q12" s="427"/>
      <c r="R12" s="428"/>
      <c r="S12" s="427"/>
    </row>
    <row r="13" spans="1:19" ht="11.25" customHeight="1">
      <c r="A13" s="884" t="s">
        <v>108</v>
      </c>
      <c r="B13" s="515">
        <v>49.771999999999998</v>
      </c>
      <c r="C13" s="515">
        <v>49.607999999999997</v>
      </c>
      <c r="D13" s="515" t="s">
        <v>114</v>
      </c>
      <c r="E13" s="515" t="s">
        <v>114</v>
      </c>
      <c r="F13" s="515" t="s">
        <v>114</v>
      </c>
      <c r="G13" s="515" t="s">
        <v>114</v>
      </c>
      <c r="H13" s="515">
        <v>256.85599999999999</v>
      </c>
      <c r="I13" s="872">
        <v>313.274</v>
      </c>
      <c r="Q13" s="427"/>
      <c r="R13" s="428"/>
      <c r="S13" s="427"/>
    </row>
    <row r="14" spans="1:19" ht="11.25" customHeight="1">
      <c r="A14" s="884" t="s">
        <v>102</v>
      </c>
      <c r="B14" s="515">
        <v>49.921999999999997</v>
      </c>
      <c r="C14" s="515">
        <v>51.994</v>
      </c>
      <c r="D14" s="515" t="s">
        <v>114</v>
      </c>
      <c r="E14" s="515" t="s">
        <v>114</v>
      </c>
      <c r="F14" s="515" t="s">
        <v>114</v>
      </c>
      <c r="G14" s="515" t="s">
        <v>114</v>
      </c>
      <c r="H14" s="515">
        <v>270.60000000000002</v>
      </c>
      <c r="I14" s="872">
        <v>249.17400000000001</v>
      </c>
    </row>
    <row r="15" spans="1:19" ht="11.25" customHeight="1">
      <c r="A15" s="884" t="s">
        <v>101</v>
      </c>
      <c r="B15" s="515">
        <v>61.386000000000003</v>
      </c>
      <c r="C15" s="515">
        <v>51.212000000000003</v>
      </c>
      <c r="D15" s="515" t="s">
        <v>114</v>
      </c>
      <c r="E15" s="515" t="s">
        <v>114</v>
      </c>
      <c r="F15" s="515" t="s">
        <v>114</v>
      </c>
      <c r="G15" s="515" t="s">
        <v>114</v>
      </c>
      <c r="H15" s="515">
        <v>263.49400000000003</v>
      </c>
      <c r="I15" s="872">
        <v>260.41800000000001</v>
      </c>
    </row>
    <row r="16" spans="1:19" ht="11.25" customHeight="1">
      <c r="A16" s="884" t="s">
        <v>107</v>
      </c>
      <c r="B16" s="515">
        <v>45.584000000000003</v>
      </c>
      <c r="C16" s="515">
        <v>43.3</v>
      </c>
      <c r="D16" s="515" t="s">
        <v>114</v>
      </c>
      <c r="E16" s="515" t="s">
        <v>114</v>
      </c>
      <c r="F16" s="515" t="s">
        <v>114</v>
      </c>
      <c r="G16" s="515" t="s">
        <v>114</v>
      </c>
      <c r="H16" s="515">
        <v>277.07600000000002</v>
      </c>
      <c r="I16" s="872">
        <v>240.12799999999999</v>
      </c>
    </row>
    <row r="17" spans="1:23" ht="11.25" customHeight="1">
      <c r="A17" s="884" t="s">
        <v>99</v>
      </c>
      <c r="B17" s="515">
        <v>43.42</v>
      </c>
      <c r="C17" s="515">
        <v>0</v>
      </c>
      <c r="D17" s="515" t="s">
        <v>114</v>
      </c>
      <c r="E17" s="515"/>
      <c r="F17" s="515" t="s">
        <v>114</v>
      </c>
      <c r="G17" s="515"/>
      <c r="H17" s="515">
        <v>236.32599999999999</v>
      </c>
      <c r="I17" s="872">
        <v>0</v>
      </c>
    </row>
    <row r="18" spans="1:23" ht="11.25" customHeight="1">
      <c r="A18" s="884" t="s">
        <v>115</v>
      </c>
      <c r="B18" s="515">
        <v>55.69</v>
      </c>
      <c r="C18" s="515">
        <v>0</v>
      </c>
      <c r="D18" s="515" t="s">
        <v>114</v>
      </c>
      <c r="E18" s="515"/>
      <c r="F18" s="515" t="s">
        <v>114</v>
      </c>
      <c r="G18" s="515"/>
      <c r="H18" s="515">
        <v>254.88</v>
      </c>
      <c r="I18" s="872">
        <v>0</v>
      </c>
    </row>
    <row r="19" spans="1:23" ht="11.25" customHeight="1">
      <c r="A19" s="884" t="s">
        <v>97</v>
      </c>
      <c r="B19" s="515">
        <v>48.936</v>
      </c>
      <c r="C19" s="515">
        <v>0</v>
      </c>
      <c r="D19" s="515" t="s">
        <v>114</v>
      </c>
      <c r="E19" s="515"/>
      <c r="F19" s="515" t="s">
        <v>114</v>
      </c>
      <c r="G19" s="515"/>
      <c r="H19" s="515">
        <v>257.10599999999999</v>
      </c>
      <c r="I19" s="872">
        <v>0</v>
      </c>
    </row>
    <row r="20" spans="1:23" ht="11.25" customHeight="1">
      <c r="A20" s="884" t="s">
        <v>96</v>
      </c>
      <c r="B20" s="515">
        <v>47.213999999999999</v>
      </c>
      <c r="C20" s="515">
        <v>0</v>
      </c>
      <c r="D20" s="515" t="s">
        <v>114</v>
      </c>
      <c r="E20" s="515"/>
      <c r="F20" s="515" t="s">
        <v>114</v>
      </c>
      <c r="G20" s="515"/>
      <c r="H20" s="515">
        <v>228.93600000000001</v>
      </c>
      <c r="I20" s="872">
        <v>0</v>
      </c>
    </row>
    <row r="21" spans="1:23" ht="11.25" customHeight="1">
      <c r="A21" s="884" t="s">
        <v>95</v>
      </c>
      <c r="B21" s="515">
        <v>45.764000000000003</v>
      </c>
      <c r="C21" s="515">
        <v>0</v>
      </c>
      <c r="D21" s="515" t="s">
        <v>114</v>
      </c>
      <c r="E21" s="515"/>
      <c r="F21" s="515" t="s">
        <v>114</v>
      </c>
      <c r="G21" s="515"/>
      <c r="H21" s="515">
        <v>245.6</v>
      </c>
      <c r="I21" s="872">
        <v>0</v>
      </c>
    </row>
    <row r="22" spans="1:23" ht="11.25" customHeight="1">
      <c r="A22" s="884" t="s">
        <v>116</v>
      </c>
      <c r="B22" s="515">
        <v>42.527999999999999</v>
      </c>
      <c r="C22" s="515">
        <v>0</v>
      </c>
      <c r="D22" s="515" t="s">
        <v>114</v>
      </c>
      <c r="E22" s="515"/>
      <c r="F22" s="515" t="s">
        <v>114</v>
      </c>
      <c r="G22" s="515"/>
      <c r="H22" s="515">
        <v>258.81799999999998</v>
      </c>
      <c r="I22" s="872">
        <v>0</v>
      </c>
    </row>
    <row r="23" spans="1:23" ht="11.25" customHeight="1">
      <c r="A23" s="884" t="s">
        <v>452</v>
      </c>
      <c r="B23" s="515" t="s">
        <v>114</v>
      </c>
      <c r="C23" s="515"/>
      <c r="D23" s="515" t="s">
        <v>114</v>
      </c>
      <c r="E23" s="515"/>
      <c r="F23" s="515" t="s">
        <v>114</v>
      </c>
      <c r="G23" s="515"/>
      <c r="H23" s="515" t="s">
        <v>114</v>
      </c>
      <c r="I23" s="872" t="s">
        <v>114</v>
      </c>
    </row>
    <row r="24" spans="1:23" ht="14.1" customHeight="1">
      <c r="A24" s="429" t="s">
        <v>117</v>
      </c>
      <c r="B24" s="424"/>
      <c r="C24" s="424"/>
      <c r="D24" s="424"/>
      <c r="E24" s="424"/>
      <c r="F24" s="424"/>
      <c r="G24" s="424"/>
      <c r="H24" s="424"/>
      <c r="I24" s="426"/>
    </row>
    <row r="25" spans="1:23" ht="11.25" customHeight="1">
      <c r="A25" s="884" t="s">
        <v>105</v>
      </c>
      <c r="B25" s="515">
        <v>9.7940000000000005</v>
      </c>
      <c r="C25" s="515">
        <v>7.95</v>
      </c>
      <c r="D25" s="515" t="s">
        <v>114</v>
      </c>
      <c r="E25" s="515" t="s">
        <v>114</v>
      </c>
      <c r="F25" s="515" t="s">
        <v>114</v>
      </c>
      <c r="G25" s="515" t="s">
        <v>114</v>
      </c>
      <c r="H25" s="515">
        <v>33.171999999999997</v>
      </c>
      <c r="I25" s="872">
        <v>78.03</v>
      </c>
      <c r="U25" s="427"/>
      <c r="V25" s="428"/>
      <c r="W25" s="427"/>
    </row>
    <row r="26" spans="1:23" ht="11.25" customHeight="1">
      <c r="A26" s="884" t="s">
        <v>104</v>
      </c>
      <c r="B26" s="515">
        <v>9.8960000000000008</v>
      </c>
      <c r="C26" s="515">
        <v>8.2840000000000007</v>
      </c>
      <c r="D26" s="515" t="s">
        <v>114</v>
      </c>
      <c r="E26" s="515" t="s">
        <v>114</v>
      </c>
      <c r="F26" s="515" t="s">
        <v>114</v>
      </c>
      <c r="G26" s="515" t="s">
        <v>114</v>
      </c>
      <c r="H26" s="515">
        <v>33.332000000000001</v>
      </c>
      <c r="I26" s="872">
        <v>76.872</v>
      </c>
      <c r="U26" s="427"/>
      <c r="V26" s="428"/>
      <c r="W26" s="427"/>
    </row>
    <row r="27" spans="1:23" ht="11.25" customHeight="1">
      <c r="A27" s="884" t="s">
        <v>108</v>
      </c>
      <c r="B27" s="515">
        <v>8.484</v>
      </c>
      <c r="C27" s="515">
        <v>8.5540000000000003</v>
      </c>
      <c r="D27" s="515" t="s">
        <v>114</v>
      </c>
      <c r="E27" s="515" t="s">
        <v>114</v>
      </c>
      <c r="F27" s="515" t="s">
        <v>114</v>
      </c>
      <c r="G27" s="515" t="s">
        <v>114</v>
      </c>
      <c r="H27" s="515">
        <v>58.811999999999998</v>
      </c>
      <c r="I27" s="872">
        <v>78.453999999999994</v>
      </c>
      <c r="U27" s="427"/>
      <c r="V27" s="428"/>
      <c r="W27" s="427"/>
    </row>
    <row r="28" spans="1:23" ht="11.25" customHeight="1">
      <c r="A28" s="884" t="s">
        <v>102</v>
      </c>
      <c r="B28" s="515">
        <v>8.67</v>
      </c>
      <c r="C28" s="515">
        <v>7.6</v>
      </c>
      <c r="D28" s="515" t="s">
        <v>114</v>
      </c>
      <c r="E28" s="515" t="s">
        <v>114</v>
      </c>
      <c r="F28" s="515" t="s">
        <v>114</v>
      </c>
      <c r="G28" s="515" t="s">
        <v>114</v>
      </c>
      <c r="H28" s="515">
        <v>56.637999999999998</v>
      </c>
      <c r="I28" s="872">
        <v>84.501999999999995</v>
      </c>
    </row>
    <row r="29" spans="1:23" ht="11.25" customHeight="1">
      <c r="A29" s="884" t="s">
        <v>101</v>
      </c>
      <c r="B29" s="515">
        <v>10.254</v>
      </c>
      <c r="C29" s="515">
        <v>7.9660000000000002</v>
      </c>
      <c r="D29" s="515" t="s">
        <v>114</v>
      </c>
      <c r="E29" s="515" t="s">
        <v>114</v>
      </c>
      <c r="F29" s="515" t="s">
        <v>114</v>
      </c>
      <c r="G29" s="515" t="s">
        <v>114</v>
      </c>
      <c r="H29" s="515">
        <v>57.722000000000001</v>
      </c>
      <c r="I29" s="872">
        <v>80.84</v>
      </c>
    </row>
    <row r="30" spans="1:23" ht="11.25" customHeight="1">
      <c r="A30" s="884" t="s">
        <v>107</v>
      </c>
      <c r="B30" s="515">
        <v>8.7420000000000009</v>
      </c>
      <c r="C30" s="515">
        <v>8.81</v>
      </c>
      <c r="D30" s="515" t="s">
        <v>114</v>
      </c>
      <c r="E30" s="515" t="s">
        <v>114</v>
      </c>
      <c r="F30" s="515" t="s">
        <v>114</v>
      </c>
      <c r="G30" s="515" t="s">
        <v>114</v>
      </c>
      <c r="H30" s="515">
        <v>55.713999999999999</v>
      </c>
      <c r="I30" s="872">
        <v>72.436000000000007</v>
      </c>
    </row>
    <row r="31" spans="1:23" ht="11.25" customHeight="1">
      <c r="A31" s="884" t="s">
        <v>99</v>
      </c>
      <c r="B31" s="515">
        <v>9.5860000000000003</v>
      </c>
      <c r="C31" s="515">
        <v>0</v>
      </c>
      <c r="D31" s="515" t="s">
        <v>114</v>
      </c>
      <c r="E31" s="515"/>
      <c r="F31" s="515" t="s">
        <v>114</v>
      </c>
      <c r="G31" s="515"/>
      <c r="H31" s="515">
        <v>38.594000000000001</v>
      </c>
      <c r="I31" s="872">
        <v>0</v>
      </c>
    </row>
    <row r="32" spans="1:23" ht="11.25" customHeight="1">
      <c r="A32" s="884" t="s">
        <v>115</v>
      </c>
      <c r="B32" s="515">
        <v>9.51</v>
      </c>
      <c r="C32" s="515">
        <v>0</v>
      </c>
      <c r="D32" s="515" t="s">
        <v>114</v>
      </c>
      <c r="E32" s="515"/>
      <c r="F32" s="515" t="s">
        <v>114</v>
      </c>
      <c r="G32" s="515"/>
      <c r="H32" s="515">
        <v>62.52</v>
      </c>
      <c r="I32" s="872">
        <v>0</v>
      </c>
    </row>
    <row r="33" spans="1:9" ht="11.25" customHeight="1">
      <c r="A33" s="884" t="s">
        <v>97</v>
      </c>
      <c r="B33" s="515">
        <v>9.73</v>
      </c>
      <c r="C33" s="515">
        <v>0</v>
      </c>
      <c r="D33" s="515" t="s">
        <v>114</v>
      </c>
      <c r="E33" s="515"/>
      <c r="F33" s="515" t="s">
        <v>114</v>
      </c>
      <c r="G33" s="515"/>
      <c r="H33" s="515">
        <v>60.112000000000002</v>
      </c>
      <c r="I33" s="872">
        <v>0</v>
      </c>
    </row>
    <row r="34" spans="1:9" ht="11.25" customHeight="1">
      <c r="A34" s="884" t="s">
        <v>96</v>
      </c>
      <c r="B34" s="515">
        <v>7.8739999999999997</v>
      </c>
      <c r="C34" s="515">
        <v>0</v>
      </c>
      <c r="D34" s="515" t="s">
        <v>114</v>
      </c>
      <c r="E34" s="515"/>
      <c r="F34" s="515" t="s">
        <v>114</v>
      </c>
      <c r="G34" s="515"/>
      <c r="H34" s="515">
        <v>65.688000000000002</v>
      </c>
      <c r="I34" s="872">
        <v>0</v>
      </c>
    </row>
    <row r="35" spans="1:9" ht="11.25" customHeight="1">
      <c r="A35" s="884" t="s">
        <v>95</v>
      </c>
      <c r="B35" s="515">
        <v>7.9539999999999997</v>
      </c>
      <c r="C35" s="515">
        <v>0</v>
      </c>
      <c r="D35" s="515" t="s">
        <v>114</v>
      </c>
      <c r="E35" s="515"/>
      <c r="F35" s="515" t="s">
        <v>114</v>
      </c>
      <c r="G35" s="515"/>
      <c r="H35" s="515">
        <v>63.173999999999999</v>
      </c>
      <c r="I35" s="872">
        <v>0</v>
      </c>
    </row>
    <row r="36" spans="1:9" ht="11.25" customHeight="1">
      <c r="A36" s="884" t="s">
        <v>116</v>
      </c>
      <c r="B36" s="515">
        <v>7.75</v>
      </c>
      <c r="C36" s="515">
        <v>0</v>
      </c>
      <c r="D36" s="515" t="s">
        <v>114</v>
      </c>
      <c r="E36" s="515"/>
      <c r="F36" s="515" t="s">
        <v>114</v>
      </c>
      <c r="G36" s="515"/>
      <c r="H36" s="515">
        <v>72.103999999999999</v>
      </c>
      <c r="I36" s="872">
        <v>0</v>
      </c>
    </row>
    <row r="37" spans="1:9" ht="11.25" customHeight="1">
      <c r="A37" s="884" t="s">
        <v>452</v>
      </c>
      <c r="B37" s="515" t="s">
        <v>114</v>
      </c>
      <c r="C37" s="515"/>
      <c r="D37" s="515" t="s">
        <v>114</v>
      </c>
      <c r="E37" s="515"/>
      <c r="F37" s="515" t="s">
        <v>114</v>
      </c>
      <c r="G37" s="515"/>
      <c r="H37" s="515" t="s">
        <v>114</v>
      </c>
      <c r="I37" s="872"/>
    </row>
    <row r="38" spans="1:9" ht="14.1" customHeight="1">
      <c r="A38" s="429" t="s">
        <v>118</v>
      </c>
      <c r="B38" s="424"/>
      <c r="C38" s="424"/>
      <c r="D38" s="424"/>
      <c r="E38" s="424"/>
      <c r="F38" s="424"/>
      <c r="G38" s="424"/>
      <c r="H38" s="424"/>
      <c r="I38" s="426"/>
    </row>
    <row r="39" spans="1:9" ht="11.25" customHeight="1">
      <c r="A39" s="884" t="s">
        <v>105</v>
      </c>
      <c r="B39" s="515">
        <v>54.832000000000001</v>
      </c>
      <c r="C39" s="515">
        <v>55.744</v>
      </c>
      <c r="D39" s="515">
        <v>40.234000000000002</v>
      </c>
      <c r="E39" s="515">
        <v>47.002000000000002</v>
      </c>
      <c r="F39" s="515">
        <v>21.448000000000004</v>
      </c>
      <c r="G39" s="515">
        <v>24.448</v>
      </c>
      <c r="H39" s="515">
        <v>294.54599999999999</v>
      </c>
      <c r="I39" s="872">
        <v>325.27800000000002</v>
      </c>
    </row>
    <row r="40" spans="1:9" ht="11.25" customHeight="1">
      <c r="A40" s="884" t="s">
        <v>104</v>
      </c>
      <c r="B40" s="515">
        <v>60.28</v>
      </c>
      <c r="C40" s="515">
        <v>56.19</v>
      </c>
      <c r="D40" s="515">
        <v>51.508000000000003</v>
      </c>
      <c r="E40" s="515">
        <v>56.311999999999998</v>
      </c>
      <c r="F40" s="515">
        <v>22.248000000000001</v>
      </c>
      <c r="G40" s="515">
        <v>24.2</v>
      </c>
      <c r="H40" s="515">
        <v>300.262</v>
      </c>
      <c r="I40" s="872">
        <v>315.58800000000002</v>
      </c>
    </row>
    <row r="41" spans="1:9" ht="11.25" customHeight="1">
      <c r="A41" s="884" t="s">
        <v>108</v>
      </c>
      <c r="B41" s="515">
        <v>58.256</v>
      </c>
      <c r="C41" s="515">
        <v>58.161999999999999</v>
      </c>
      <c r="D41" s="515">
        <v>47.667999999999999</v>
      </c>
      <c r="E41" s="515">
        <v>60.054000000000002</v>
      </c>
      <c r="F41" s="515">
        <v>22.033999999999999</v>
      </c>
      <c r="G41" s="515">
        <v>21.086000000000002</v>
      </c>
      <c r="H41" s="515">
        <v>315.66800000000001</v>
      </c>
      <c r="I41" s="872">
        <v>391.72800000000001</v>
      </c>
    </row>
    <row r="42" spans="1:9" ht="11.25" customHeight="1">
      <c r="A42" s="884" t="s">
        <v>102</v>
      </c>
      <c r="B42" s="515">
        <v>58.591999999999999</v>
      </c>
      <c r="C42" s="515">
        <v>59.594000000000001</v>
      </c>
      <c r="D42" s="515">
        <v>41.828000000000003</v>
      </c>
      <c r="E42" s="515">
        <v>53.783999999999999</v>
      </c>
      <c r="F42" s="515">
        <v>20.258000000000003</v>
      </c>
      <c r="G42" s="515">
        <v>24.116</v>
      </c>
      <c r="H42" s="515">
        <v>327.238</v>
      </c>
      <c r="I42" s="872">
        <v>333.67599999999999</v>
      </c>
    </row>
    <row r="43" spans="1:9" ht="11.25" customHeight="1">
      <c r="A43" s="884" t="s">
        <v>101</v>
      </c>
      <c r="B43" s="515">
        <v>71.64</v>
      </c>
      <c r="C43" s="515">
        <v>59.177999999999997</v>
      </c>
      <c r="D43" s="515">
        <v>38.893999999999998</v>
      </c>
      <c r="E43" s="515">
        <v>54.8</v>
      </c>
      <c r="F43" s="515">
        <v>30.624000000000002</v>
      </c>
      <c r="G43" s="515">
        <v>21.908000000000001</v>
      </c>
      <c r="H43" s="515">
        <v>321.21600000000001</v>
      </c>
      <c r="I43" s="872">
        <v>341.25799999999998</v>
      </c>
    </row>
    <row r="44" spans="1:9" ht="11.25" customHeight="1">
      <c r="A44" s="884" t="s">
        <v>107</v>
      </c>
      <c r="B44" s="515">
        <v>54.326000000000001</v>
      </c>
      <c r="C44" s="515">
        <v>52.11</v>
      </c>
      <c r="D44" s="515">
        <v>23.864000000000001</v>
      </c>
      <c r="E44" s="515">
        <v>64.724000000000004</v>
      </c>
      <c r="F44" s="515">
        <v>22.274000000000001</v>
      </c>
      <c r="G44" s="515">
        <v>25.244000000000003</v>
      </c>
      <c r="H44" s="515">
        <v>332.79</v>
      </c>
      <c r="I44" s="872">
        <v>312.56400000000002</v>
      </c>
    </row>
    <row r="45" spans="1:9" ht="11.25" customHeight="1">
      <c r="A45" s="884" t="s">
        <v>99</v>
      </c>
      <c r="B45" s="515">
        <v>53.006</v>
      </c>
      <c r="C45" s="515">
        <v>0</v>
      </c>
      <c r="D45" s="515">
        <v>26.25</v>
      </c>
      <c r="E45" s="515">
        <v>0</v>
      </c>
      <c r="F45" s="515">
        <v>25.027999999999999</v>
      </c>
      <c r="G45" s="515">
        <v>0</v>
      </c>
      <c r="H45" s="515">
        <v>274.92</v>
      </c>
      <c r="I45" s="872">
        <v>0</v>
      </c>
    </row>
    <row r="46" spans="1:9" ht="11.25" customHeight="1">
      <c r="A46" s="884" t="s">
        <v>115</v>
      </c>
      <c r="B46" s="515">
        <v>65.2</v>
      </c>
      <c r="C46" s="515">
        <v>0</v>
      </c>
      <c r="D46" s="515">
        <v>41.572000000000003</v>
      </c>
      <c r="E46" s="515">
        <v>0</v>
      </c>
      <c r="F46" s="515">
        <v>31.08</v>
      </c>
      <c r="G46" s="515">
        <v>0</v>
      </c>
      <c r="H46" s="515">
        <v>317.39999999999998</v>
      </c>
      <c r="I46" s="872">
        <v>0</v>
      </c>
    </row>
    <row r="47" spans="1:9" ht="11.25" customHeight="1">
      <c r="A47" s="884" t="s">
        <v>97</v>
      </c>
      <c r="B47" s="515">
        <v>58.665999999999997</v>
      </c>
      <c r="C47" s="515">
        <v>0</v>
      </c>
      <c r="D47" s="515">
        <v>39.433999999999997</v>
      </c>
      <c r="E47" s="515">
        <v>0</v>
      </c>
      <c r="F47" s="515">
        <v>33.201999999999998</v>
      </c>
      <c r="G47" s="515">
        <v>0</v>
      </c>
      <c r="H47" s="515">
        <v>317.21800000000002</v>
      </c>
      <c r="I47" s="872">
        <v>0</v>
      </c>
    </row>
    <row r="48" spans="1:9" ht="11.25" customHeight="1">
      <c r="A48" s="884" t="s">
        <v>96</v>
      </c>
      <c r="B48" s="515">
        <v>55.088000000000001</v>
      </c>
      <c r="C48" s="515">
        <v>0</v>
      </c>
      <c r="D48" s="515">
        <v>40.4</v>
      </c>
      <c r="E48" s="515">
        <v>0</v>
      </c>
      <c r="F48" s="515">
        <v>24.12</v>
      </c>
      <c r="G48" s="515">
        <v>0</v>
      </c>
      <c r="H48" s="515">
        <v>294.62400000000002</v>
      </c>
      <c r="I48" s="872">
        <v>0</v>
      </c>
    </row>
    <row r="49" spans="1:13" ht="11.25" customHeight="1">
      <c r="A49" s="884" t="s">
        <v>95</v>
      </c>
      <c r="B49" s="515">
        <v>53.718000000000004</v>
      </c>
      <c r="C49" s="515">
        <v>0</v>
      </c>
      <c r="D49" s="515">
        <v>45.448</v>
      </c>
      <c r="E49" s="515">
        <v>0</v>
      </c>
      <c r="F49" s="515">
        <v>26.981999999999999</v>
      </c>
      <c r="G49" s="515">
        <v>0</v>
      </c>
      <c r="H49" s="515">
        <v>308.774</v>
      </c>
      <c r="I49" s="872">
        <v>0</v>
      </c>
    </row>
    <row r="50" spans="1:13" ht="11.25" customHeight="1">
      <c r="A50" s="884" t="s">
        <v>116</v>
      </c>
      <c r="B50" s="515">
        <v>50.277999999999999</v>
      </c>
      <c r="C50" s="515">
        <v>0</v>
      </c>
      <c r="D50" s="515">
        <v>50.15</v>
      </c>
      <c r="E50" s="515">
        <v>0</v>
      </c>
      <c r="F50" s="515">
        <v>23</v>
      </c>
      <c r="G50" s="515">
        <v>0</v>
      </c>
      <c r="H50" s="515">
        <v>330.92200000000003</v>
      </c>
      <c r="I50" s="872">
        <v>0</v>
      </c>
    </row>
    <row r="51" spans="1:13" ht="11.25" customHeight="1">
      <c r="A51" s="885" t="s">
        <v>452</v>
      </c>
      <c r="B51" s="878">
        <v>1.1120000000000001</v>
      </c>
      <c r="C51" s="878"/>
      <c r="D51" s="878" t="s">
        <v>114</v>
      </c>
      <c r="E51" s="878"/>
      <c r="F51" s="878" t="s">
        <v>114</v>
      </c>
      <c r="G51" s="878"/>
      <c r="H51" s="878" t="s">
        <v>114</v>
      </c>
      <c r="I51" s="879"/>
      <c r="J51" s="541"/>
      <c r="K51" s="541"/>
      <c r="L51" s="541"/>
      <c r="M51" s="541"/>
    </row>
    <row r="52" spans="1:13" s="535" customFormat="1" ht="8.25" customHeight="1">
      <c r="A52" s="886" t="s">
        <v>1541</v>
      </c>
      <c r="B52" s="886"/>
      <c r="C52" s="886"/>
      <c r="D52" s="886"/>
      <c r="E52" s="886"/>
      <c r="F52" s="886"/>
      <c r="G52" s="886"/>
      <c r="H52" s="886"/>
      <c r="I52" s="886"/>
    </row>
    <row r="53" spans="1:13" s="535" customFormat="1" ht="8.25" customHeight="1">
      <c r="A53" s="886" t="s">
        <v>1542</v>
      </c>
      <c r="B53" s="887"/>
      <c r="C53" s="887"/>
      <c r="D53" s="887"/>
      <c r="E53" s="887"/>
      <c r="F53" s="887"/>
      <c r="G53" s="887"/>
      <c r="H53" s="887"/>
      <c r="I53" s="887"/>
    </row>
    <row r="54" spans="1:13" s="535" customFormat="1" ht="8.25" customHeight="1">
      <c r="A54" s="886" t="s">
        <v>1543</v>
      </c>
      <c r="B54" s="887"/>
      <c r="C54" s="887"/>
      <c r="D54" s="887"/>
      <c r="E54" s="887"/>
      <c r="F54" s="887"/>
      <c r="G54" s="887"/>
      <c r="H54" s="887"/>
    </row>
    <row r="55" spans="1:13" s="535" customFormat="1" ht="8.25" customHeight="1">
      <c r="A55" s="886" t="s">
        <v>1544</v>
      </c>
    </row>
    <row r="56" spans="1:13" s="535" customFormat="1" ht="8.25" customHeight="1">
      <c r="A56" s="886" t="s">
        <v>1545</v>
      </c>
      <c r="K56" s="537"/>
    </row>
    <row r="57" spans="1:13" s="535" customFormat="1" ht="11.25" customHeight="1">
      <c r="A57" s="888" t="s">
        <v>447</v>
      </c>
      <c r="K57" s="537"/>
    </row>
    <row r="58" spans="1:13">
      <c r="A58" s="130" t="s">
        <v>9</v>
      </c>
      <c r="K58" s="541"/>
    </row>
    <row r="59" spans="1:13">
      <c r="K59" s="541"/>
    </row>
    <row r="61" spans="1:13" ht="17.25">
      <c r="A61" s="890"/>
    </row>
  </sheetData>
  <mergeCells count="13">
    <mergeCell ref="G8:G9"/>
    <mergeCell ref="H8:H9"/>
    <mergeCell ref="I8:I9"/>
    <mergeCell ref="A5:A9"/>
    <mergeCell ref="B5:C7"/>
    <mergeCell ref="D5:E7"/>
    <mergeCell ref="F5:G7"/>
    <mergeCell ref="H5:I7"/>
    <mergeCell ref="B8:B9"/>
    <mergeCell ref="C8:C9"/>
    <mergeCell ref="D8:D9"/>
    <mergeCell ref="E8:E9"/>
    <mergeCell ref="F8:F9"/>
  </mergeCells>
  <hyperlinks>
    <hyperlink ref="A58"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scale="80" orientation="portrait" verticalDpi="300" r:id="rId1"/>
  <headerFooter alignWithMargins="0">
    <oddFooter>&amp;L&amp;D / &amp;T&amp;R&amp;F /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zoomScale="130" zoomScaleNormal="130" workbookViewId="0">
      <pane ySplit="6" topLeftCell="A7" activePane="bottomLeft" state="frozen"/>
      <selection pane="bottomLeft"/>
    </sheetView>
  </sheetViews>
  <sheetFormatPr baseColWidth="10" defaultRowHeight="16.5"/>
  <cols>
    <col min="1" max="1" width="11.5703125" style="39" customWidth="1"/>
    <col min="2" max="15" width="7.85546875" style="39" customWidth="1"/>
    <col min="16" max="16" width="6.5703125" style="39" customWidth="1"/>
    <col min="17" max="16384" width="11.42578125" style="39"/>
  </cols>
  <sheetData>
    <row r="1" spans="1:23" ht="77.25" customHeight="1">
      <c r="A1" s="1483" t="s">
        <v>1739</v>
      </c>
      <c r="B1" s="1483"/>
      <c r="C1" s="1483"/>
      <c r="D1" s="1483"/>
      <c r="E1" s="1483"/>
      <c r="F1" s="1483"/>
      <c r="G1" s="1483"/>
      <c r="H1" s="1483"/>
      <c r="I1" s="1483"/>
      <c r="J1" s="1483"/>
      <c r="K1" s="1483"/>
      <c r="L1" s="1483"/>
      <c r="M1" s="1483"/>
      <c r="N1" s="1483"/>
      <c r="O1" s="1483"/>
    </row>
    <row r="2" spans="1:23" s="1485" customFormat="1" ht="15.75" customHeight="1">
      <c r="A2" s="1484" t="s">
        <v>1740</v>
      </c>
      <c r="B2" s="1484"/>
      <c r="C2" s="1484"/>
      <c r="D2" s="1484"/>
      <c r="E2" s="1484"/>
      <c r="F2" s="1484"/>
      <c r="G2" s="1484"/>
      <c r="H2" s="1484"/>
      <c r="I2" s="1484"/>
      <c r="J2" s="1484"/>
      <c r="K2" s="1484"/>
      <c r="L2" s="1484"/>
      <c r="M2" s="1484"/>
      <c r="N2" s="1484"/>
      <c r="O2" s="1484"/>
    </row>
    <row r="3" spans="1:23" s="1485" customFormat="1" ht="15.75" customHeight="1">
      <c r="A3" s="1484" t="s">
        <v>1697</v>
      </c>
      <c r="B3" s="1484"/>
      <c r="C3" s="1484"/>
      <c r="D3" s="1484"/>
      <c r="E3" s="1484"/>
      <c r="F3" s="1484"/>
      <c r="G3" s="1484"/>
      <c r="H3" s="1484"/>
      <c r="I3" s="1484"/>
      <c r="J3" s="1484"/>
      <c r="K3" s="1484"/>
      <c r="L3" s="1484"/>
      <c r="M3" s="1484"/>
      <c r="N3" s="1484"/>
      <c r="O3" s="1484"/>
    </row>
    <row r="4" spans="1:23" ht="24" customHeight="1">
      <c r="A4" s="1486" t="s">
        <v>134</v>
      </c>
      <c r="B4" s="1487" t="s">
        <v>1741</v>
      </c>
      <c r="C4" s="1488"/>
      <c r="D4" s="1488"/>
      <c r="E4" s="1488"/>
      <c r="F4" s="1488"/>
      <c r="G4" s="1488"/>
      <c r="H4" s="1488"/>
      <c r="I4" s="1488"/>
      <c r="J4" s="1489" t="s">
        <v>1742</v>
      </c>
      <c r="K4" s="1490"/>
      <c r="L4" s="1490"/>
      <c r="M4" s="1490"/>
      <c r="N4" s="1490"/>
      <c r="O4" s="1491"/>
      <c r="S4" s="1492"/>
      <c r="W4" s="1485"/>
    </row>
    <row r="5" spans="1:23" ht="11.1" customHeight="1">
      <c r="A5" s="1493"/>
      <c r="B5" s="2538" t="s">
        <v>1702</v>
      </c>
      <c r="C5" s="2539"/>
      <c r="D5" s="2539" t="s">
        <v>1713</v>
      </c>
      <c r="E5" s="2539"/>
      <c r="F5" s="2539" t="s">
        <v>1703</v>
      </c>
      <c r="G5" s="2539"/>
      <c r="H5" s="2539" t="s">
        <v>93</v>
      </c>
      <c r="I5" s="2539"/>
      <c r="J5" s="2539" t="s">
        <v>1702</v>
      </c>
      <c r="K5" s="2539"/>
      <c r="L5" s="2539" t="s">
        <v>1713</v>
      </c>
      <c r="M5" s="2539"/>
      <c r="N5" s="2540" t="s">
        <v>1703</v>
      </c>
      <c r="O5" s="2541"/>
    </row>
    <row r="6" spans="1:23" ht="18" customHeight="1">
      <c r="A6" s="1494"/>
      <c r="B6" s="1495" t="s">
        <v>127</v>
      </c>
      <c r="C6" s="1496" t="s">
        <v>1864</v>
      </c>
      <c r="D6" s="1497" t="s">
        <v>127</v>
      </c>
      <c r="E6" s="1496" t="s">
        <v>1864</v>
      </c>
      <c r="F6" s="1497" t="s">
        <v>127</v>
      </c>
      <c r="G6" s="1496" t="s">
        <v>1864</v>
      </c>
      <c r="H6" s="1497" t="s">
        <v>127</v>
      </c>
      <c r="I6" s="1496" t="s">
        <v>1864</v>
      </c>
      <c r="J6" s="1497" t="s">
        <v>127</v>
      </c>
      <c r="K6" s="1496" t="s">
        <v>1864</v>
      </c>
      <c r="L6" s="1497" t="s">
        <v>127</v>
      </c>
      <c r="M6" s="1496" t="s">
        <v>1864</v>
      </c>
      <c r="N6" s="1497" t="s">
        <v>127</v>
      </c>
      <c r="O6" s="1498" t="s">
        <v>1864</v>
      </c>
    </row>
    <row r="7" spans="1:23" ht="12" customHeight="1">
      <c r="A7" s="1499" t="s">
        <v>118</v>
      </c>
      <c r="B7" s="1500"/>
      <c r="C7" s="1500"/>
      <c r="D7" s="1500"/>
      <c r="E7" s="1500"/>
      <c r="F7" s="1500"/>
      <c r="G7" s="1500"/>
      <c r="H7" s="1500"/>
      <c r="I7" s="1500"/>
      <c r="J7" s="1500"/>
      <c r="K7" s="1500"/>
      <c r="L7" s="1500"/>
      <c r="M7" s="1500"/>
      <c r="N7" s="1500"/>
      <c r="O7" s="1501"/>
    </row>
    <row r="8" spans="1:23" ht="10.5" customHeight="1">
      <c r="A8" s="1502" t="s">
        <v>105</v>
      </c>
      <c r="B8" s="1503">
        <v>624.923</v>
      </c>
      <c r="C8" s="1504">
        <v>672.05400000000009</v>
      </c>
      <c r="D8" s="1503">
        <v>28.981999999999999</v>
      </c>
      <c r="E8" s="1504">
        <v>35.585999999999999</v>
      </c>
      <c r="F8" s="1503">
        <v>46.776000000000003</v>
      </c>
      <c r="G8" s="1504">
        <v>48.905999999999999</v>
      </c>
      <c r="H8" s="1503">
        <v>700.68099999999993</v>
      </c>
      <c r="I8" s="1504">
        <v>756.54600000000005</v>
      </c>
      <c r="J8" s="1505">
        <v>78.886518819100004</v>
      </c>
      <c r="K8" s="1506">
        <v>78.666000053600001</v>
      </c>
      <c r="L8" s="1505">
        <v>82.509833689900006</v>
      </c>
      <c r="M8" s="1506">
        <v>75.858483673400002</v>
      </c>
      <c r="N8" s="1505">
        <v>88.474858901999994</v>
      </c>
      <c r="O8" s="1507">
        <v>88.586267533599994</v>
      </c>
    </row>
    <row r="9" spans="1:23" ht="10.5" customHeight="1">
      <c r="A9" s="1502" t="s">
        <v>126</v>
      </c>
      <c r="B9" s="1503">
        <v>640.11400000000003</v>
      </c>
      <c r="C9" s="1504">
        <v>641.74400000000003</v>
      </c>
      <c r="D9" s="1503">
        <v>36.53</v>
      </c>
      <c r="E9" s="1504">
        <v>35.500999999999998</v>
      </c>
      <c r="F9" s="1503">
        <v>46.925000000000004</v>
      </c>
      <c r="G9" s="1504">
        <v>44.537999999999997</v>
      </c>
      <c r="H9" s="1503">
        <v>723.56899999999996</v>
      </c>
      <c r="I9" s="1504">
        <v>721.78300000000002</v>
      </c>
      <c r="J9" s="1505">
        <v>79.366331622199993</v>
      </c>
      <c r="K9" s="1506">
        <v>79.333971178499993</v>
      </c>
      <c r="L9" s="1505">
        <v>81.461812209100003</v>
      </c>
      <c r="M9" s="1506">
        <v>83.670882510400006</v>
      </c>
      <c r="N9" s="1505">
        <v>86.925945658000003</v>
      </c>
      <c r="O9" s="1507">
        <v>86.359962279399994</v>
      </c>
    </row>
    <row r="10" spans="1:23" ht="10.5" customHeight="1">
      <c r="A10" s="1502" t="s">
        <v>125</v>
      </c>
      <c r="B10" s="1503">
        <v>646.471</v>
      </c>
      <c r="C10" s="1504">
        <v>638.83200000000011</v>
      </c>
      <c r="D10" s="1503">
        <v>38.633000000000003</v>
      </c>
      <c r="E10" s="1504">
        <v>37.380000000000003</v>
      </c>
      <c r="F10" s="1503">
        <v>47.079000000000001</v>
      </c>
      <c r="G10" s="1504">
        <v>45.656999999999996</v>
      </c>
      <c r="H10" s="1503">
        <v>732.18299999999999</v>
      </c>
      <c r="I10" s="1504">
        <v>721.86900000000014</v>
      </c>
      <c r="J10" s="1505">
        <v>80.968365170300004</v>
      </c>
      <c r="K10" s="1506">
        <v>80.195888746999998</v>
      </c>
      <c r="L10" s="1505">
        <v>77.092123314299997</v>
      </c>
      <c r="M10" s="1506">
        <v>79.162653825600003</v>
      </c>
      <c r="N10" s="1505">
        <v>87.765245650899999</v>
      </c>
      <c r="O10" s="1507">
        <v>87.463039621500002</v>
      </c>
    </row>
    <row r="11" spans="1:23" ht="10.5" customHeight="1">
      <c r="A11" s="1502" t="s">
        <v>124</v>
      </c>
      <c r="B11" s="1503">
        <v>672.36699999999996</v>
      </c>
      <c r="C11" s="1504">
        <v>707.19399999999996</v>
      </c>
      <c r="D11" s="1503">
        <v>37.204000000000001</v>
      </c>
      <c r="E11" s="1504">
        <v>38.570999999999998</v>
      </c>
      <c r="F11" s="1503">
        <v>47.885000000000005</v>
      </c>
      <c r="G11" s="1504">
        <v>49.08</v>
      </c>
      <c r="H11" s="1503">
        <v>757.4559999999999</v>
      </c>
      <c r="I11" s="1504">
        <v>794.84500000000003</v>
      </c>
      <c r="J11" s="1505">
        <v>78.085182645800003</v>
      </c>
      <c r="K11" s="1506">
        <v>78.5528440569</v>
      </c>
      <c r="L11" s="1505">
        <v>78.789915062899993</v>
      </c>
      <c r="M11" s="1506">
        <v>77.776049363499993</v>
      </c>
      <c r="N11" s="1505">
        <v>87.774877310199997</v>
      </c>
      <c r="O11" s="1507">
        <v>88.402607986999996</v>
      </c>
    </row>
    <row r="12" spans="1:23" ht="10.5" customHeight="1">
      <c r="A12" s="1502" t="s">
        <v>123</v>
      </c>
      <c r="B12" s="1503">
        <v>680.70900000000006</v>
      </c>
      <c r="C12" s="1504">
        <v>675.91200000000003</v>
      </c>
      <c r="D12" s="1503">
        <v>39.420999999999999</v>
      </c>
      <c r="E12" s="1504">
        <v>41.070999999999998</v>
      </c>
      <c r="F12" s="1503">
        <v>49.136000000000003</v>
      </c>
      <c r="G12" s="1504">
        <v>47.901000000000003</v>
      </c>
      <c r="H12" s="1503">
        <v>769.26600000000008</v>
      </c>
      <c r="I12" s="1504">
        <v>764.88400000000001</v>
      </c>
      <c r="J12" s="1505">
        <v>78.650789103700006</v>
      </c>
      <c r="K12" s="1506">
        <v>80.627951567699995</v>
      </c>
      <c r="L12" s="1505">
        <v>77.336952385800004</v>
      </c>
      <c r="M12" s="1506">
        <v>77.478025857700004</v>
      </c>
      <c r="N12" s="1505">
        <v>88.8187886682</v>
      </c>
      <c r="O12" s="1507">
        <v>88.321746936400004</v>
      </c>
    </row>
    <row r="13" spans="1:23" ht="10.5" customHeight="1">
      <c r="A13" s="1502" t="s">
        <v>133</v>
      </c>
      <c r="B13" s="1503">
        <v>625.65100000000007</v>
      </c>
      <c r="C13" s="1504">
        <v>626.23599999999999</v>
      </c>
      <c r="D13" s="1503">
        <v>37.170999999999999</v>
      </c>
      <c r="E13" s="1504">
        <v>37.707999999999998</v>
      </c>
      <c r="F13" s="1503">
        <v>46.335999999999999</v>
      </c>
      <c r="G13" s="1504">
        <v>45.957999999999998</v>
      </c>
      <c r="H13" s="1503">
        <v>709.15800000000013</v>
      </c>
      <c r="I13" s="1504">
        <v>709.90199999999993</v>
      </c>
      <c r="J13" s="1505">
        <v>77.661507773500006</v>
      </c>
      <c r="K13" s="1506">
        <v>80.874941715299997</v>
      </c>
      <c r="L13" s="1505">
        <v>80.188856904600001</v>
      </c>
      <c r="M13" s="1506">
        <v>76.845762172500002</v>
      </c>
      <c r="N13" s="1505">
        <v>88.093491022099997</v>
      </c>
      <c r="O13" s="1507">
        <v>88.615692588900004</v>
      </c>
    </row>
    <row r="14" spans="1:23" ht="10.5" customHeight="1">
      <c r="A14" s="1502" t="s">
        <v>131</v>
      </c>
      <c r="B14" s="1503">
        <v>648.726</v>
      </c>
      <c r="C14" s="1504"/>
      <c r="D14" s="1503">
        <v>38.369</v>
      </c>
      <c r="E14" s="1504"/>
      <c r="F14" s="1503">
        <v>46.950999999999993</v>
      </c>
      <c r="G14" s="1504"/>
      <c r="H14" s="1503">
        <v>734.04600000000005</v>
      </c>
      <c r="I14" s="1504"/>
      <c r="J14" s="1505">
        <v>79.1998470849</v>
      </c>
      <c r="K14" s="1506"/>
      <c r="L14" s="1505">
        <v>76.593082957600004</v>
      </c>
      <c r="M14" s="1506"/>
      <c r="N14" s="1505">
        <v>91.216374518099997</v>
      </c>
      <c r="O14" s="1507"/>
    </row>
    <row r="15" spans="1:23" ht="10.5" customHeight="1">
      <c r="A15" s="1502" t="s">
        <v>122</v>
      </c>
      <c r="B15" s="1503">
        <v>647.46600000000001</v>
      </c>
      <c r="C15" s="1504"/>
      <c r="D15" s="1503">
        <v>37.905000000000001</v>
      </c>
      <c r="E15" s="1504"/>
      <c r="F15" s="1503">
        <v>46.755000000000003</v>
      </c>
      <c r="G15" s="1504"/>
      <c r="H15" s="1503">
        <v>732.12599999999998</v>
      </c>
      <c r="I15" s="1504"/>
      <c r="J15" s="1505">
        <v>79.104848748799995</v>
      </c>
      <c r="K15" s="1506"/>
      <c r="L15" s="1505">
        <v>82.981137053200001</v>
      </c>
      <c r="M15" s="1506"/>
      <c r="N15" s="1505">
        <v>89.280290878000002</v>
      </c>
      <c r="O15" s="1507"/>
    </row>
    <row r="16" spans="1:23" ht="10.5" customHeight="1">
      <c r="A16" s="1502" t="s">
        <v>97</v>
      </c>
      <c r="B16" s="1503">
        <v>675.18000000000006</v>
      </c>
      <c r="C16" s="1504"/>
      <c r="D16" s="1503">
        <v>38.79</v>
      </c>
      <c r="E16" s="1504"/>
      <c r="F16" s="1503">
        <v>47.881</v>
      </c>
      <c r="G16" s="1504"/>
      <c r="H16" s="1503">
        <v>761.851</v>
      </c>
      <c r="I16" s="1504"/>
      <c r="J16" s="1505">
        <v>79.131935187699995</v>
      </c>
      <c r="K16" s="1506"/>
      <c r="L16" s="1505">
        <v>80.871358597599993</v>
      </c>
      <c r="M16" s="1506"/>
      <c r="N16" s="1505">
        <v>88.170673127100002</v>
      </c>
      <c r="O16" s="1507"/>
    </row>
    <row r="17" spans="1:16" ht="10.5" customHeight="1">
      <c r="A17" s="1502" t="s">
        <v>96</v>
      </c>
      <c r="B17" s="1503">
        <v>648.75700000000006</v>
      </c>
      <c r="C17" s="1504"/>
      <c r="D17" s="1503">
        <v>38.43</v>
      </c>
      <c r="E17" s="1504"/>
      <c r="F17" s="1503">
        <v>46.512</v>
      </c>
      <c r="G17" s="1504"/>
      <c r="H17" s="1503">
        <v>733.69900000000007</v>
      </c>
      <c r="I17" s="1504"/>
      <c r="J17" s="1505">
        <v>78.832906619900001</v>
      </c>
      <c r="K17" s="1506"/>
      <c r="L17" s="1505">
        <v>81.558678116099998</v>
      </c>
      <c r="M17" s="1506"/>
      <c r="N17" s="1505">
        <v>87.143102855199999</v>
      </c>
      <c r="O17" s="1507"/>
    </row>
    <row r="18" spans="1:16" ht="10.5" customHeight="1">
      <c r="A18" s="1502" t="s">
        <v>95</v>
      </c>
      <c r="B18" s="1503">
        <v>641.08899999999994</v>
      </c>
      <c r="C18" s="1504"/>
      <c r="D18" s="1503">
        <v>35.908999999999999</v>
      </c>
      <c r="E18" s="1504"/>
      <c r="F18" s="1503">
        <v>46.936</v>
      </c>
      <c r="G18" s="1504"/>
      <c r="H18" s="1503">
        <v>723.93399999999997</v>
      </c>
      <c r="I18" s="1504"/>
      <c r="J18" s="1505">
        <v>79.647911600399993</v>
      </c>
      <c r="K18" s="1506"/>
      <c r="L18" s="1505">
        <v>80.949065693799994</v>
      </c>
      <c r="M18" s="1506"/>
      <c r="N18" s="1505">
        <v>87.755667291600005</v>
      </c>
      <c r="O18" s="1507"/>
    </row>
    <row r="19" spans="1:16" ht="10.5" customHeight="1">
      <c r="A19" s="1502" t="s">
        <v>116</v>
      </c>
      <c r="B19" s="1503">
        <v>633.23099999999999</v>
      </c>
      <c r="C19" s="1504"/>
      <c r="D19" s="2542">
        <v>36.335000000000001</v>
      </c>
      <c r="E19" s="2543"/>
      <c r="F19" s="1503">
        <v>46.582000000000001</v>
      </c>
      <c r="G19" s="1504"/>
      <c r="H19" s="2542">
        <v>842.90700000000004</v>
      </c>
      <c r="I19" s="2543"/>
      <c r="J19" s="1505">
        <v>78.675085241199994</v>
      </c>
      <c r="K19" s="1506"/>
      <c r="L19" s="2544">
        <v>79.859630289249992</v>
      </c>
      <c r="M19" s="1506"/>
      <c r="N19" s="1505">
        <v>87.668559650899994</v>
      </c>
      <c r="O19" s="1507"/>
    </row>
    <row r="20" spans="1:16" ht="10.5" customHeight="1">
      <c r="A20" s="1502" t="s">
        <v>452</v>
      </c>
      <c r="B20" s="1503">
        <v>91.062999999999988</v>
      </c>
      <c r="C20" s="1504"/>
      <c r="D20" s="2542"/>
      <c r="E20" s="2543"/>
      <c r="F20" s="1503">
        <v>35.696000000000005</v>
      </c>
      <c r="G20" s="1504"/>
      <c r="H20" s="2542"/>
      <c r="I20" s="2543"/>
      <c r="J20" s="1505">
        <v>77.412697192899998</v>
      </c>
      <c r="K20" s="1506"/>
      <c r="L20" s="2544"/>
      <c r="M20" s="1506"/>
      <c r="N20" s="1505">
        <v>90.041176951799997</v>
      </c>
      <c r="O20" s="1507"/>
    </row>
    <row r="21" spans="1:16" s="53" customFormat="1" ht="10.5" customHeight="1">
      <c r="A21" s="1508" t="s">
        <v>1575</v>
      </c>
      <c r="B21" s="1509">
        <v>3890.2349999999997</v>
      </c>
      <c r="C21" s="1510">
        <v>3961.9720000000007</v>
      </c>
      <c r="D21" s="1509">
        <v>217.941</v>
      </c>
      <c r="E21" s="1510">
        <v>225.81699999999998</v>
      </c>
      <c r="F21" s="1509">
        <v>284.137</v>
      </c>
      <c r="G21" s="1510">
        <v>282.03999999999996</v>
      </c>
      <c r="H21" s="1509">
        <v>4392.3130000000001</v>
      </c>
      <c r="I21" s="1510">
        <v>4469.8290000000006</v>
      </c>
      <c r="J21" s="1511">
        <v>78.936449189100003</v>
      </c>
      <c r="K21" s="1512">
        <v>79.708599553166664</v>
      </c>
      <c r="L21" s="1511">
        <v>79.563248927766665</v>
      </c>
      <c r="M21" s="1512">
        <v>78.46530956718334</v>
      </c>
      <c r="N21" s="1511">
        <v>87.975534535233336</v>
      </c>
      <c r="O21" s="1513">
        <v>87.958219491133335</v>
      </c>
    </row>
    <row r="22" spans="1:16" ht="12" customHeight="1">
      <c r="A22" s="1499" t="s">
        <v>113</v>
      </c>
      <c r="B22" s="1500"/>
      <c r="C22" s="1500"/>
      <c r="D22" s="1500"/>
      <c r="E22" s="1500"/>
      <c r="F22" s="1500"/>
      <c r="G22" s="1500"/>
      <c r="H22" s="1500"/>
      <c r="I22" s="1500"/>
      <c r="J22" s="1500"/>
      <c r="K22" s="1500"/>
      <c r="L22" s="1500"/>
      <c r="M22" s="1500"/>
      <c r="N22" s="1500"/>
      <c r="O22" s="1501"/>
    </row>
    <row r="23" spans="1:16" ht="10.5" customHeight="1">
      <c r="A23" s="1502" t="s">
        <v>105</v>
      </c>
      <c r="B23" s="1503">
        <v>496.78399999999999</v>
      </c>
      <c r="C23" s="1504">
        <v>543.64800000000002</v>
      </c>
      <c r="D23" s="1503"/>
      <c r="E23" s="1504"/>
      <c r="F23" s="1503">
        <v>37.139000000000003</v>
      </c>
      <c r="G23" s="1504">
        <v>39.723999999999997</v>
      </c>
      <c r="H23" s="1503">
        <v>533.923</v>
      </c>
      <c r="I23" s="1504">
        <v>583.37200000000007</v>
      </c>
      <c r="J23" s="1505">
        <v>78.908338432799994</v>
      </c>
      <c r="K23" s="1506">
        <v>78.814600623900006</v>
      </c>
      <c r="L23" s="1505"/>
      <c r="M23" s="1506"/>
      <c r="N23" s="1505">
        <v>87.431002450299999</v>
      </c>
      <c r="O23" s="1507">
        <v>87.350216493800005</v>
      </c>
      <c r="P23" s="1514"/>
    </row>
    <row r="24" spans="1:16" ht="10.5" customHeight="1">
      <c r="A24" s="1502" t="s">
        <v>126</v>
      </c>
      <c r="B24" s="1503">
        <v>514.81799999999998</v>
      </c>
      <c r="C24" s="1504">
        <v>517.51700000000005</v>
      </c>
      <c r="D24" s="1503"/>
      <c r="E24" s="1504"/>
      <c r="F24" s="1503">
        <v>37.206000000000003</v>
      </c>
      <c r="G24" s="1504">
        <v>35.238999999999997</v>
      </c>
      <c r="H24" s="1503">
        <v>552.024</v>
      </c>
      <c r="I24" s="1504">
        <v>552.75600000000009</v>
      </c>
      <c r="J24" s="1505">
        <v>79.750319530400006</v>
      </c>
      <c r="K24" s="1506">
        <v>80.2201666805</v>
      </c>
      <c r="L24" s="1505"/>
      <c r="M24" s="1506"/>
      <c r="N24" s="1505">
        <v>86.252217384299996</v>
      </c>
      <c r="O24" s="1507">
        <v>84.199324611899996</v>
      </c>
    </row>
    <row r="25" spans="1:16" ht="10.5" customHeight="1">
      <c r="A25" s="1502" t="s">
        <v>125</v>
      </c>
      <c r="B25" s="1503">
        <v>518.35500000000002</v>
      </c>
      <c r="C25" s="1504">
        <v>513.49300000000005</v>
      </c>
      <c r="D25" s="1503"/>
      <c r="E25" s="1504"/>
      <c r="F25" s="1503">
        <v>37.381</v>
      </c>
      <c r="G25" s="1504">
        <v>36.9</v>
      </c>
      <c r="H25" s="1503">
        <v>555.73599999999999</v>
      </c>
      <c r="I25" s="1504">
        <v>550.39300000000003</v>
      </c>
      <c r="J25" s="1505">
        <v>80.967869510300005</v>
      </c>
      <c r="K25" s="1506">
        <v>81.227397452399998</v>
      </c>
      <c r="L25" s="1505"/>
      <c r="M25" s="1506"/>
      <c r="N25" s="1505">
        <v>86.926513469400007</v>
      </c>
      <c r="O25" s="1507">
        <v>86.463414634100005</v>
      </c>
    </row>
    <row r="26" spans="1:16" ht="10.5" customHeight="1">
      <c r="A26" s="1502" t="s">
        <v>124</v>
      </c>
      <c r="B26" s="1503">
        <v>541.35599999999999</v>
      </c>
      <c r="C26" s="1504">
        <v>566.529</v>
      </c>
      <c r="D26" s="1503"/>
      <c r="E26" s="1504"/>
      <c r="F26" s="1503">
        <v>38.527000000000001</v>
      </c>
      <c r="G26" s="1504">
        <v>39.716999999999999</v>
      </c>
      <c r="H26" s="1503">
        <v>579.88300000000004</v>
      </c>
      <c r="I26" s="1504">
        <v>606.24599999999998</v>
      </c>
      <c r="J26" s="1505">
        <v>78.802488565700003</v>
      </c>
      <c r="K26" s="1506">
        <v>79.133813096899999</v>
      </c>
      <c r="L26" s="1505"/>
      <c r="M26" s="1506"/>
      <c r="N26" s="1505">
        <v>86.157759493300006</v>
      </c>
      <c r="O26" s="1507">
        <v>87.808746884200005</v>
      </c>
    </row>
    <row r="27" spans="1:16" ht="10.5" customHeight="1">
      <c r="A27" s="1502" t="s">
        <v>123</v>
      </c>
      <c r="B27" s="1503">
        <v>546.46199999999999</v>
      </c>
      <c r="C27" s="1504">
        <v>540.53499999999997</v>
      </c>
      <c r="D27" s="1503"/>
      <c r="E27" s="1504"/>
      <c r="F27" s="1503">
        <v>39.076000000000001</v>
      </c>
      <c r="G27" s="1504">
        <v>38.228000000000002</v>
      </c>
      <c r="H27" s="1503">
        <v>585.53800000000001</v>
      </c>
      <c r="I27" s="1504">
        <v>578.76299999999992</v>
      </c>
      <c r="J27" s="1505">
        <v>79.822384722099997</v>
      </c>
      <c r="K27" s="1506">
        <v>81.498885363599996</v>
      </c>
      <c r="L27" s="1505"/>
      <c r="M27" s="1506"/>
      <c r="N27" s="1505">
        <v>87.654826491999998</v>
      </c>
      <c r="O27" s="1507">
        <v>87.422831432500004</v>
      </c>
    </row>
    <row r="28" spans="1:16" ht="10.5" customHeight="1">
      <c r="A28" s="1502" t="s">
        <v>133</v>
      </c>
      <c r="B28" s="1503">
        <v>496.51100000000002</v>
      </c>
      <c r="C28" s="1504">
        <v>496.048</v>
      </c>
      <c r="D28" s="1503"/>
      <c r="E28" s="1504"/>
      <c r="F28" s="1503">
        <v>36.896000000000001</v>
      </c>
      <c r="G28" s="1504">
        <v>37.231000000000002</v>
      </c>
      <c r="H28" s="1503">
        <v>533.40700000000004</v>
      </c>
      <c r="I28" s="1504">
        <v>533.279</v>
      </c>
      <c r="J28" s="1505">
        <v>78.728366541699998</v>
      </c>
      <c r="K28" s="1506">
        <v>82.1478969777</v>
      </c>
      <c r="L28" s="1505"/>
      <c r="M28" s="1506"/>
      <c r="N28" s="1505">
        <v>87.787294015599997</v>
      </c>
      <c r="O28" s="1507">
        <v>88.009991673599998</v>
      </c>
    </row>
    <row r="29" spans="1:16" ht="10.5" customHeight="1">
      <c r="A29" s="1502" t="s">
        <v>131</v>
      </c>
      <c r="B29" s="1503">
        <v>523.23599999999999</v>
      </c>
      <c r="C29" s="1504"/>
      <c r="D29" s="1503"/>
      <c r="E29" s="1504"/>
      <c r="F29" s="1503">
        <v>37.299999999999997</v>
      </c>
      <c r="G29" s="1504"/>
      <c r="H29" s="1503">
        <v>560.53599999999994</v>
      </c>
      <c r="I29" s="1504"/>
      <c r="J29" s="1505">
        <v>79.886131688199995</v>
      </c>
      <c r="K29" s="1506"/>
      <c r="L29" s="1505"/>
      <c r="M29" s="1506"/>
      <c r="N29" s="1505">
        <v>90.632707774799997</v>
      </c>
      <c r="O29" s="1507"/>
    </row>
    <row r="30" spans="1:16" ht="10.5" customHeight="1">
      <c r="A30" s="1502" t="s">
        <v>122</v>
      </c>
      <c r="B30" s="1503">
        <v>522.125</v>
      </c>
      <c r="C30" s="1504"/>
      <c r="D30" s="1503"/>
      <c r="E30" s="1504"/>
      <c r="F30" s="1503">
        <v>37.676000000000002</v>
      </c>
      <c r="G30" s="1504"/>
      <c r="H30" s="1503">
        <v>559.80100000000004</v>
      </c>
      <c r="I30" s="1504"/>
      <c r="J30" s="1505">
        <v>79.007134306899999</v>
      </c>
      <c r="K30" s="1506"/>
      <c r="L30" s="1505"/>
      <c r="M30" s="1506"/>
      <c r="N30" s="1505">
        <v>87.745514385800007</v>
      </c>
      <c r="O30" s="1507"/>
    </row>
    <row r="31" spans="1:16" ht="10.5" customHeight="1">
      <c r="A31" s="1502" t="s">
        <v>97</v>
      </c>
      <c r="B31" s="1503">
        <v>543.35500000000002</v>
      </c>
      <c r="C31" s="1504"/>
      <c r="D31" s="1503"/>
      <c r="E31" s="1504"/>
      <c r="F31" s="1503">
        <v>38.131999999999998</v>
      </c>
      <c r="G31" s="1504"/>
      <c r="H31" s="1503">
        <v>581.48699999999997</v>
      </c>
      <c r="I31" s="1504"/>
      <c r="J31" s="1505">
        <v>79.863441028400004</v>
      </c>
      <c r="K31" s="1506"/>
      <c r="L31" s="1505"/>
      <c r="M31" s="1506"/>
      <c r="N31" s="1505">
        <v>87.485576418799994</v>
      </c>
      <c r="O31" s="1507"/>
    </row>
    <row r="32" spans="1:16" ht="10.5" customHeight="1">
      <c r="A32" s="1502" t="s">
        <v>96</v>
      </c>
      <c r="B32" s="1503">
        <v>523.80200000000002</v>
      </c>
      <c r="C32" s="1504"/>
      <c r="D32" s="1503"/>
      <c r="E32" s="1504"/>
      <c r="F32" s="1503">
        <v>37.472999999999999</v>
      </c>
      <c r="G32" s="1504"/>
      <c r="H32" s="1503">
        <v>561.27499999999998</v>
      </c>
      <c r="I32" s="1504"/>
      <c r="J32" s="1505">
        <v>79.615198109199994</v>
      </c>
      <c r="K32" s="1506"/>
      <c r="L32" s="1505"/>
      <c r="M32" s="1506"/>
      <c r="N32" s="1505">
        <v>85.731059696299994</v>
      </c>
      <c r="O32" s="1507"/>
    </row>
    <row r="33" spans="1:15" ht="10.5" customHeight="1">
      <c r="A33" s="1502" t="s">
        <v>95</v>
      </c>
      <c r="B33" s="1503">
        <v>514.76900000000001</v>
      </c>
      <c r="C33" s="1504"/>
      <c r="D33" s="1503"/>
      <c r="E33" s="1504"/>
      <c r="F33" s="1503">
        <v>37.47</v>
      </c>
      <c r="G33" s="1504"/>
      <c r="H33" s="1503">
        <v>552.23900000000003</v>
      </c>
      <c r="I33" s="1504"/>
      <c r="J33" s="1505">
        <v>80.510287138500004</v>
      </c>
      <c r="K33" s="1506"/>
      <c r="L33" s="1505"/>
      <c r="M33" s="1506"/>
      <c r="N33" s="1505">
        <v>86.517213771000002</v>
      </c>
      <c r="O33" s="1507"/>
    </row>
    <row r="34" spans="1:15" ht="10.5" customHeight="1">
      <c r="A34" s="1502" t="s">
        <v>116</v>
      </c>
      <c r="B34" s="1503">
        <v>506.33100000000002</v>
      </c>
      <c r="C34" s="1504"/>
      <c r="D34" s="1503"/>
      <c r="E34" s="1504"/>
      <c r="F34" s="1503">
        <v>37.213999999999999</v>
      </c>
      <c r="G34" s="1504"/>
      <c r="H34" s="1503">
        <v>543.54500000000007</v>
      </c>
      <c r="I34" s="1504"/>
      <c r="J34" s="1505">
        <v>79.223829067799997</v>
      </c>
      <c r="K34" s="1506"/>
      <c r="L34" s="1505"/>
      <c r="M34" s="1506"/>
      <c r="N34" s="1505">
        <v>85.937801815699999</v>
      </c>
      <c r="O34" s="1507"/>
    </row>
    <row r="35" spans="1:15" ht="10.5" customHeight="1">
      <c r="A35" s="1502" t="s">
        <v>452</v>
      </c>
      <c r="B35" s="1503">
        <v>85.081999999999994</v>
      </c>
      <c r="C35" s="1504"/>
      <c r="D35" s="1503"/>
      <c r="E35" s="1504"/>
      <c r="F35" s="1503">
        <v>33.804000000000002</v>
      </c>
      <c r="G35" s="1504"/>
      <c r="H35" s="1503">
        <v>118.886</v>
      </c>
      <c r="I35" s="1504"/>
      <c r="J35" s="1505">
        <v>77.538479614600007</v>
      </c>
      <c r="K35" s="1506"/>
      <c r="L35" s="1505"/>
      <c r="M35" s="1506"/>
      <c r="N35" s="1505">
        <v>90.410880128800002</v>
      </c>
      <c r="O35" s="1507"/>
    </row>
    <row r="36" spans="1:15" s="53" customFormat="1" ht="10.5" customHeight="1">
      <c r="A36" s="1508" t="s">
        <v>1575</v>
      </c>
      <c r="B36" s="1509">
        <v>3114.2860000000001</v>
      </c>
      <c r="C36" s="1510">
        <v>3177.7699999999995</v>
      </c>
      <c r="D36" s="1509"/>
      <c r="E36" s="1510"/>
      <c r="F36" s="1509">
        <v>226.22499999999997</v>
      </c>
      <c r="G36" s="1510">
        <v>227.03899999999999</v>
      </c>
      <c r="H36" s="1509">
        <v>3340.511</v>
      </c>
      <c r="I36" s="1510">
        <v>3404.8090000000002</v>
      </c>
      <c r="J36" s="1511">
        <v>79.496627883833341</v>
      </c>
      <c r="K36" s="1512">
        <v>80.507126699166662</v>
      </c>
      <c r="L36" s="1511"/>
      <c r="M36" s="1515"/>
      <c r="N36" s="1511">
        <v>87.034935550816655</v>
      </c>
      <c r="O36" s="1513">
        <v>86.875754288349995</v>
      </c>
    </row>
    <row r="37" spans="1:15" ht="12" customHeight="1">
      <c r="A37" s="1499" t="s">
        <v>117</v>
      </c>
      <c r="B37" s="1516"/>
      <c r="C37" s="1516"/>
      <c r="D37" s="1516"/>
      <c r="E37" s="1516"/>
      <c r="F37" s="1516"/>
      <c r="G37" s="1516"/>
      <c r="H37" s="1516"/>
      <c r="I37" s="1516"/>
      <c r="J37" s="1516"/>
      <c r="K37" s="1516"/>
      <c r="L37" s="1516"/>
      <c r="M37" s="1516"/>
      <c r="N37" s="1516"/>
      <c r="O37" s="1517"/>
    </row>
    <row r="38" spans="1:15" ht="10.5" customHeight="1">
      <c r="A38" s="1502" t="s">
        <v>105</v>
      </c>
      <c r="B38" s="1503">
        <v>128.13900000000001</v>
      </c>
      <c r="C38" s="1504">
        <v>128.40600000000001</v>
      </c>
      <c r="D38" s="1503"/>
      <c r="E38" s="1504"/>
      <c r="F38" s="1503">
        <v>9.6370000000000005</v>
      </c>
      <c r="G38" s="1504">
        <v>9.1820000000000004</v>
      </c>
      <c r="H38" s="1503">
        <v>137.77600000000001</v>
      </c>
      <c r="I38" s="1504">
        <v>137.58799999999999</v>
      </c>
      <c r="J38" s="1505">
        <v>78.801926033399994</v>
      </c>
      <c r="K38" s="1506">
        <v>78.036851860499993</v>
      </c>
      <c r="L38" s="1505"/>
      <c r="M38" s="1506"/>
      <c r="N38" s="1505">
        <v>92.497665248499999</v>
      </c>
      <c r="O38" s="1507">
        <v>93.9337834894</v>
      </c>
    </row>
    <row r="39" spans="1:15" ht="10.5" customHeight="1">
      <c r="A39" s="1502" t="s">
        <v>126</v>
      </c>
      <c r="B39" s="1503">
        <v>125.29600000000001</v>
      </c>
      <c r="C39" s="1504">
        <v>124.227</v>
      </c>
      <c r="D39" s="1503"/>
      <c r="E39" s="1504"/>
      <c r="F39" s="1503">
        <v>9.7189999999999994</v>
      </c>
      <c r="G39" s="1504">
        <v>9.2989999999999995</v>
      </c>
      <c r="H39" s="1503">
        <v>135.01500000000001</v>
      </c>
      <c r="I39" s="1504">
        <v>133.52600000000001</v>
      </c>
      <c r="J39" s="1505">
        <v>77.788596603200006</v>
      </c>
      <c r="K39" s="1506">
        <v>75.642171186599995</v>
      </c>
      <c r="L39" s="1505"/>
      <c r="M39" s="1506"/>
      <c r="N39" s="1505">
        <v>89.505093116599994</v>
      </c>
      <c r="O39" s="1507">
        <v>94.547800838800001</v>
      </c>
    </row>
    <row r="40" spans="1:15" ht="10.5" customHeight="1">
      <c r="A40" s="1502" t="s">
        <v>125</v>
      </c>
      <c r="B40" s="1503">
        <v>128.11600000000001</v>
      </c>
      <c r="C40" s="1504">
        <v>125.339</v>
      </c>
      <c r="D40" s="1503"/>
      <c r="E40" s="1504"/>
      <c r="F40" s="1503">
        <v>9.6980000000000004</v>
      </c>
      <c r="G40" s="1504">
        <v>8.7569999999999997</v>
      </c>
      <c r="H40" s="1503">
        <v>137.81400000000002</v>
      </c>
      <c r="I40" s="1504">
        <v>134.096</v>
      </c>
      <c r="J40" s="1505">
        <v>80.970370601599996</v>
      </c>
      <c r="K40" s="1506">
        <v>75.969969442899995</v>
      </c>
      <c r="L40" s="1505"/>
      <c r="M40" s="1506"/>
      <c r="N40" s="1505">
        <v>90.998143947200006</v>
      </c>
      <c r="O40" s="1507">
        <v>91.675231243599995</v>
      </c>
    </row>
    <row r="41" spans="1:15" ht="10.5" customHeight="1">
      <c r="A41" s="1502" t="s">
        <v>124</v>
      </c>
      <c r="B41" s="1503">
        <v>131.011</v>
      </c>
      <c r="C41" s="1504">
        <v>140.66499999999999</v>
      </c>
      <c r="D41" s="1503"/>
      <c r="E41" s="1504"/>
      <c r="F41" s="1503">
        <v>9.3580000000000005</v>
      </c>
      <c r="G41" s="1504">
        <v>9.3629999999999995</v>
      </c>
      <c r="H41" s="1503">
        <v>140.369</v>
      </c>
      <c r="I41" s="1504">
        <v>150.02799999999999</v>
      </c>
      <c r="J41" s="1505">
        <v>75.121173031300003</v>
      </c>
      <c r="K41" s="1506">
        <v>76.212988305500005</v>
      </c>
      <c r="L41" s="1505"/>
      <c r="M41" s="1506"/>
      <c r="N41" s="1505">
        <v>94.432571062199997</v>
      </c>
      <c r="O41" s="1507">
        <v>90.921713126100002</v>
      </c>
    </row>
    <row r="42" spans="1:15" ht="10.5" customHeight="1">
      <c r="A42" s="1502" t="s">
        <v>123</v>
      </c>
      <c r="B42" s="1503">
        <v>134.24700000000001</v>
      </c>
      <c r="C42" s="1504">
        <v>135.37700000000001</v>
      </c>
      <c r="D42" s="1503"/>
      <c r="E42" s="1504"/>
      <c r="F42" s="1503">
        <v>10.06</v>
      </c>
      <c r="G42" s="1504">
        <v>9.673</v>
      </c>
      <c r="H42" s="1503">
        <v>144.30700000000002</v>
      </c>
      <c r="I42" s="1504">
        <v>145.05000000000001</v>
      </c>
      <c r="J42" s="1505">
        <v>73.881725476200003</v>
      </c>
      <c r="K42" s="1506">
        <v>77.150476077899995</v>
      </c>
      <c r="L42" s="1505"/>
      <c r="M42" s="1506"/>
      <c r="N42" s="1505">
        <v>93.3399602386</v>
      </c>
      <c r="O42" s="1507">
        <v>91.874289258800005</v>
      </c>
    </row>
    <row r="43" spans="1:15" ht="10.5" customHeight="1">
      <c r="A43" s="1502" t="s">
        <v>132</v>
      </c>
      <c r="B43" s="1503">
        <v>129.13999999999999</v>
      </c>
      <c r="C43" s="1504">
        <v>130.18799999999999</v>
      </c>
      <c r="D43" s="1503"/>
      <c r="E43" s="1504"/>
      <c r="F43" s="1503">
        <v>9.44</v>
      </c>
      <c r="G43" s="1504">
        <v>8.7270000000000003</v>
      </c>
      <c r="H43" s="1503">
        <v>138.57999999999998</v>
      </c>
      <c r="I43" s="1504">
        <v>138.91499999999999</v>
      </c>
      <c r="J43" s="1505">
        <v>73.559702648300004</v>
      </c>
      <c r="K43" s="1506">
        <v>76.024672012799996</v>
      </c>
      <c r="L43" s="1505"/>
      <c r="M43" s="1506"/>
      <c r="N43" s="1505">
        <v>89.290254237300005</v>
      </c>
      <c r="O43" s="1507">
        <v>91.199724991400004</v>
      </c>
    </row>
    <row r="44" spans="1:15" ht="10.5" customHeight="1">
      <c r="A44" s="1502" t="s">
        <v>131</v>
      </c>
      <c r="B44" s="1503">
        <v>125.49</v>
      </c>
      <c r="C44" s="1504"/>
      <c r="D44" s="1503"/>
      <c r="E44" s="1504"/>
      <c r="F44" s="1503">
        <v>9.6509999999999998</v>
      </c>
      <c r="G44" s="1504"/>
      <c r="H44" s="1503">
        <v>135.14099999999999</v>
      </c>
      <c r="I44" s="1504"/>
      <c r="J44" s="1505">
        <v>76.338353653699997</v>
      </c>
      <c r="K44" s="1506"/>
      <c r="L44" s="1505"/>
      <c r="M44" s="1506"/>
      <c r="N44" s="1505">
        <v>93.472179048800001</v>
      </c>
      <c r="O44" s="1507"/>
    </row>
    <row r="45" spans="1:15" ht="10.5" customHeight="1">
      <c r="A45" s="1502" t="s">
        <v>122</v>
      </c>
      <c r="B45" s="1503">
        <v>125.34099999999999</v>
      </c>
      <c r="C45" s="1504"/>
      <c r="D45" s="1503"/>
      <c r="E45" s="1504"/>
      <c r="F45" s="1503">
        <v>9.0790000000000006</v>
      </c>
      <c r="G45" s="1504"/>
      <c r="H45" s="1503">
        <v>134.41999999999999</v>
      </c>
      <c r="I45" s="1504"/>
      <c r="J45" s="1505">
        <v>79.511891559800006</v>
      </c>
      <c r="K45" s="1506"/>
      <c r="L45" s="1505"/>
      <c r="M45" s="1506"/>
      <c r="N45" s="1505">
        <v>95.649300583799999</v>
      </c>
      <c r="O45" s="1507"/>
    </row>
    <row r="46" spans="1:15" ht="10.5" customHeight="1">
      <c r="A46" s="1502" t="s">
        <v>97</v>
      </c>
      <c r="B46" s="1503">
        <v>131.82499999999999</v>
      </c>
      <c r="C46" s="1504"/>
      <c r="D46" s="1503"/>
      <c r="E46" s="1504"/>
      <c r="F46" s="1503">
        <v>9.7490000000000006</v>
      </c>
      <c r="G46" s="1504"/>
      <c r="H46" s="1503">
        <v>141.57399999999998</v>
      </c>
      <c r="I46" s="1504"/>
      <c r="J46" s="1505">
        <v>76.116821543699999</v>
      </c>
      <c r="K46" s="1506"/>
      <c r="L46" s="1505"/>
      <c r="M46" s="1506"/>
      <c r="N46" s="1505">
        <v>90.850343624999994</v>
      </c>
      <c r="O46" s="1507"/>
    </row>
    <row r="47" spans="1:15" ht="10.5" customHeight="1">
      <c r="A47" s="1502" t="s">
        <v>96</v>
      </c>
      <c r="B47" s="1503">
        <v>124.955</v>
      </c>
      <c r="C47" s="1504"/>
      <c r="D47" s="1503"/>
      <c r="E47" s="1504"/>
      <c r="F47" s="1503">
        <v>9.0389999999999997</v>
      </c>
      <c r="G47" s="1504"/>
      <c r="H47" s="1503">
        <v>133.994</v>
      </c>
      <c r="I47" s="1504"/>
      <c r="J47" s="1505">
        <v>75.553599295699996</v>
      </c>
      <c r="K47" s="1506"/>
      <c r="L47" s="1505"/>
      <c r="M47" s="1506"/>
      <c r="N47" s="1505">
        <v>92.997012943900003</v>
      </c>
      <c r="O47" s="1507"/>
    </row>
    <row r="48" spans="1:15" ht="10.5" customHeight="1">
      <c r="A48" s="1502" t="s">
        <v>95</v>
      </c>
      <c r="B48" s="1503">
        <v>126.32</v>
      </c>
      <c r="C48" s="1504"/>
      <c r="D48" s="1503"/>
      <c r="E48" s="1504"/>
      <c r="F48" s="1503">
        <v>9.4659999999999993</v>
      </c>
      <c r="G48" s="1504"/>
      <c r="H48" s="1503">
        <v>135.786</v>
      </c>
      <c r="I48" s="1504"/>
      <c r="J48" s="1505">
        <v>76.133628879</v>
      </c>
      <c r="K48" s="1506"/>
      <c r="L48" s="1505"/>
      <c r="M48" s="1506"/>
      <c r="N48" s="1505">
        <v>92.657933657300006</v>
      </c>
      <c r="O48" s="1507"/>
    </row>
    <row r="49" spans="1:16" ht="10.5" customHeight="1">
      <c r="A49" s="1502" t="s">
        <v>116</v>
      </c>
      <c r="B49" s="1503">
        <v>126.89700000000001</v>
      </c>
      <c r="C49" s="1504"/>
      <c r="D49" s="1503"/>
      <c r="E49" s="1504"/>
      <c r="F49" s="1503">
        <v>9.3680000000000003</v>
      </c>
      <c r="G49" s="1504"/>
      <c r="H49" s="1503">
        <v>136.26500000000001</v>
      </c>
      <c r="I49" s="1504"/>
      <c r="J49" s="1505">
        <v>76.485653719200002</v>
      </c>
      <c r="K49" s="1506"/>
      <c r="L49" s="1505"/>
      <c r="M49" s="1506"/>
      <c r="N49" s="1505">
        <v>94.3637916311</v>
      </c>
      <c r="O49" s="1507"/>
    </row>
    <row r="50" spans="1:16" ht="10.5" customHeight="1">
      <c r="A50" s="1502" t="s">
        <v>452</v>
      </c>
      <c r="B50" s="1503">
        <v>5.9809999999999999</v>
      </c>
      <c r="C50" s="1504"/>
      <c r="D50" s="1503"/>
      <c r="E50" s="1504"/>
      <c r="F50" s="1503">
        <v>1.8919999999999999</v>
      </c>
      <c r="G50" s="1504"/>
      <c r="H50" s="1503">
        <v>7.8729999999999993</v>
      </c>
      <c r="I50" s="1504"/>
      <c r="J50" s="1505">
        <v>75.622805550899997</v>
      </c>
      <c r="K50" s="1506"/>
      <c r="L50" s="1505"/>
      <c r="M50" s="1506"/>
      <c r="N50" s="1505">
        <v>83.245243129000002</v>
      </c>
      <c r="O50" s="1507"/>
    </row>
    <row r="51" spans="1:16" s="53" customFormat="1" ht="10.5" customHeight="1">
      <c r="A51" s="1518" t="s">
        <v>1575</v>
      </c>
      <c r="B51" s="1519">
        <v>775.94899999999996</v>
      </c>
      <c r="C51" s="1520">
        <v>784.20199999999988</v>
      </c>
      <c r="D51" s="1519"/>
      <c r="E51" s="1520"/>
      <c r="F51" s="1519">
        <v>57.912000000000006</v>
      </c>
      <c r="G51" s="1520">
        <v>55.001000000000005</v>
      </c>
      <c r="H51" s="1519">
        <v>833.8610000000001</v>
      </c>
      <c r="I51" s="1520">
        <v>839.20299999999997</v>
      </c>
      <c r="J51" s="1521">
        <v>76.687249065666663</v>
      </c>
      <c r="K51" s="1522">
        <v>76.506188147700001</v>
      </c>
      <c r="L51" s="1521"/>
      <c r="M51" s="1523"/>
      <c r="N51" s="1521">
        <v>91.677281308399998</v>
      </c>
      <c r="O51" s="1524">
        <v>92.358757158016658</v>
      </c>
      <c r="P51" s="1525"/>
    </row>
    <row r="52" spans="1:16" ht="11.25" customHeight="1">
      <c r="A52" s="1514" t="s">
        <v>1743</v>
      </c>
      <c r="B52" s="1526"/>
      <c r="C52" s="1526"/>
      <c r="D52" s="1526"/>
      <c r="E52" s="1526"/>
      <c r="F52" s="1526"/>
      <c r="G52" s="1526"/>
      <c r="H52" s="1526"/>
      <c r="I52" s="1526"/>
      <c r="J52" s="1526"/>
      <c r="K52" s="1526"/>
      <c r="L52" s="1526"/>
      <c r="M52" s="1526"/>
      <c r="N52" s="1526"/>
      <c r="O52" s="1526"/>
    </row>
    <row r="53" spans="1:16" ht="11.25" customHeight="1">
      <c r="A53" s="1514" t="s">
        <v>1744</v>
      </c>
      <c r="B53" s="1526"/>
      <c r="C53" s="1526"/>
      <c r="D53" s="1526"/>
      <c r="E53" s="1526"/>
      <c r="F53" s="1526"/>
      <c r="G53" s="1526"/>
      <c r="H53" s="1526"/>
      <c r="I53" s="1526"/>
      <c r="J53" s="1526"/>
      <c r="K53" s="1526"/>
      <c r="L53" s="1526"/>
      <c r="M53" s="1526"/>
      <c r="N53" s="1526"/>
      <c r="O53" s="1526"/>
    </row>
    <row r="54" spans="1:16" ht="11.25" customHeight="1">
      <c r="A54" s="1527" t="s">
        <v>1745</v>
      </c>
    </row>
    <row r="55" spans="1:16">
      <c r="A55" s="1528" t="s">
        <v>447</v>
      </c>
    </row>
    <row r="56" spans="1:16">
      <c r="A56" s="130" t="s">
        <v>9</v>
      </c>
    </row>
  </sheetData>
  <mergeCells count="12">
    <mergeCell ref="N5:O5"/>
    <mergeCell ref="D19:D20"/>
    <mergeCell ref="E19:E20"/>
    <mergeCell ref="H19:H20"/>
    <mergeCell ref="I19:I20"/>
    <mergeCell ref="L19:L20"/>
    <mergeCell ref="L5:M5"/>
    <mergeCell ref="B5:C5"/>
    <mergeCell ref="D5:E5"/>
    <mergeCell ref="F5:G5"/>
    <mergeCell ref="H5:I5"/>
    <mergeCell ref="J5:K5"/>
  </mergeCells>
  <hyperlinks>
    <hyperlink ref="A56" location="Inhaltsverzeichnis!A1" display="Zurück zum Inhaltsverzeichnis"/>
  </hyperlinks>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57"/>
  <sheetViews>
    <sheetView showGridLines="0" showZeros="0" zoomScale="130" zoomScaleNormal="130" workbookViewId="0">
      <pane ySplit="6" topLeftCell="A7" activePane="bottomLeft" state="frozen"/>
      <selection pane="bottomLeft"/>
    </sheetView>
  </sheetViews>
  <sheetFormatPr baseColWidth="10" defaultRowHeight="16.5"/>
  <cols>
    <col min="1" max="1" width="9.5703125" style="75" customWidth="1"/>
    <col min="2" max="9" width="7.140625" style="75" customWidth="1"/>
    <col min="10" max="10" width="4.85546875" style="75" customWidth="1"/>
    <col min="11" max="11" width="7" style="75" customWidth="1"/>
    <col min="12" max="12" width="5.140625" style="75" customWidth="1"/>
    <col min="13" max="13" width="4.7109375" style="75" customWidth="1"/>
    <col min="14" max="14" width="4.85546875" style="75" customWidth="1"/>
    <col min="15" max="15" width="5" style="75" customWidth="1"/>
    <col min="16" max="16" width="5.28515625" style="75" customWidth="1"/>
    <col min="17" max="18" width="4.85546875" style="75" customWidth="1"/>
    <col min="19" max="19" width="4.7109375" style="75" customWidth="1"/>
    <col min="20" max="20" width="7.5703125" style="75" customWidth="1"/>
    <col min="21" max="21" width="4.5703125" style="75" customWidth="1"/>
    <col min="22" max="22" width="4.7109375" style="75" customWidth="1"/>
    <col min="23" max="16384" width="11.42578125" style="75"/>
  </cols>
  <sheetData>
    <row r="1" spans="1:20" ht="78.75" customHeight="1">
      <c r="A1" s="74" t="s">
        <v>1746</v>
      </c>
      <c r="B1" s="77"/>
      <c r="C1" s="77"/>
      <c r="D1" s="77"/>
      <c r="E1" s="77"/>
      <c r="F1" s="77"/>
      <c r="G1" s="77"/>
      <c r="H1" s="77"/>
      <c r="I1" s="1409"/>
    </row>
    <row r="2" spans="1:20" s="1375" customFormat="1" ht="11.25" customHeight="1">
      <c r="A2" s="79" t="s">
        <v>92</v>
      </c>
      <c r="B2" s="79"/>
      <c r="C2" s="79"/>
      <c r="D2" s="79"/>
      <c r="E2" s="79"/>
      <c r="F2" s="79"/>
      <c r="G2" s="79"/>
      <c r="H2" s="79"/>
      <c r="I2" s="79"/>
    </row>
    <row r="3" spans="1:20" s="1375" customFormat="1" ht="11.25" customHeight="1">
      <c r="A3" s="79" t="s">
        <v>1747</v>
      </c>
      <c r="B3" s="79"/>
      <c r="C3" s="79"/>
      <c r="D3" s="79"/>
      <c r="E3" s="79"/>
      <c r="F3" s="79"/>
      <c r="G3" s="79"/>
      <c r="H3" s="79"/>
      <c r="I3" s="79"/>
    </row>
    <row r="4" spans="1:20" s="1375" customFormat="1" ht="11.25" customHeight="1">
      <c r="A4" s="79" t="s">
        <v>1697</v>
      </c>
      <c r="B4" s="79"/>
      <c r="C4" s="79"/>
      <c r="D4" s="79"/>
      <c r="E4" s="79"/>
      <c r="F4" s="79"/>
      <c r="G4" s="79"/>
      <c r="H4" s="79"/>
      <c r="I4" s="79"/>
    </row>
    <row r="5" spans="1:20" ht="25.5" customHeight="1">
      <c r="A5" s="2545" t="s">
        <v>128</v>
      </c>
      <c r="B5" s="1529" t="s">
        <v>1748</v>
      </c>
      <c r="C5" s="1530"/>
      <c r="D5" s="1529" t="s">
        <v>1749</v>
      </c>
      <c r="E5" s="1531"/>
      <c r="F5" s="1529" t="s">
        <v>1750</v>
      </c>
      <c r="G5" s="1530"/>
      <c r="H5" s="1529" t="s">
        <v>1751</v>
      </c>
      <c r="I5" s="1532"/>
    </row>
    <row r="6" spans="1:20" ht="16.5" customHeight="1">
      <c r="A6" s="2546"/>
      <c r="B6" s="1416" t="s">
        <v>127</v>
      </c>
      <c r="C6" s="1416" t="s">
        <v>1864</v>
      </c>
      <c r="D6" s="1416" t="s">
        <v>127</v>
      </c>
      <c r="E6" s="1416" t="s">
        <v>1864</v>
      </c>
      <c r="F6" s="1416" t="s">
        <v>127</v>
      </c>
      <c r="G6" s="1416" t="s">
        <v>1864</v>
      </c>
      <c r="H6" s="1416" t="s">
        <v>127</v>
      </c>
      <c r="I6" s="1417" t="s">
        <v>1864</v>
      </c>
    </row>
    <row r="7" spans="1:20" ht="16.5" customHeight="1">
      <c r="A7" s="2511" t="s">
        <v>118</v>
      </c>
      <c r="B7" s="1533"/>
      <c r="C7" s="1533"/>
      <c r="D7" s="1533"/>
      <c r="E7" s="1533"/>
      <c r="F7" s="1533"/>
      <c r="G7" s="1533"/>
      <c r="H7" s="1533"/>
      <c r="I7" s="1534"/>
      <c r="O7" s="1535"/>
      <c r="T7" s="1536"/>
    </row>
    <row r="8" spans="1:20" ht="13.5" customHeight="1">
      <c r="A8" s="1418" t="s">
        <v>105</v>
      </c>
      <c r="B8" s="1537">
        <v>492.98</v>
      </c>
      <c r="C8" s="1537">
        <v>528.678</v>
      </c>
      <c r="D8" s="1537">
        <v>23.913</v>
      </c>
      <c r="E8" s="1537">
        <v>26.995000000000001</v>
      </c>
      <c r="F8" s="1537">
        <v>41.216999999999999</v>
      </c>
      <c r="G8" s="1537">
        <v>43.194000000000003</v>
      </c>
      <c r="H8" s="1537">
        <v>558.11</v>
      </c>
      <c r="I8" s="1538">
        <v>598.86699999999996</v>
      </c>
      <c r="O8" s="664"/>
      <c r="T8" s="1536"/>
    </row>
    <row r="9" spans="1:20" ht="13.5" customHeight="1">
      <c r="A9" s="1418" t="s">
        <v>126</v>
      </c>
      <c r="B9" s="1537">
        <v>508.03500000000003</v>
      </c>
      <c r="C9" s="1537">
        <v>509.12100000000004</v>
      </c>
      <c r="D9" s="1537">
        <v>29.757999999999999</v>
      </c>
      <c r="E9" s="1537">
        <v>29.704000000000001</v>
      </c>
      <c r="F9" s="1537">
        <v>40.68</v>
      </c>
      <c r="G9" s="1537">
        <v>38.350999999999999</v>
      </c>
      <c r="H9" s="1537">
        <v>578.47299999999996</v>
      </c>
      <c r="I9" s="1538">
        <v>577.17600000000004</v>
      </c>
      <c r="O9" s="1535"/>
      <c r="T9" s="1536"/>
    </row>
    <row r="10" spans="1:20" ht="13.5" customHeight="1">
      <c r="A10" s="1418" t="s">
        <v>125</v>
      </c>
      <c r="B10" s="1537">
        <v>523.43700000000001</v>
      </c>
      <c r="C10" s="1537">
        <v>512.31700000000001</v>
      </c>
      <c r="D10" s="1537">
        <v>29.783000000000001</v>
      </c>
      <c r="E10" s="1537">
        <v>29.591000000000001</v>
      </c>
      <c r="F10" s="1537">
        <v>41.147999999999996</v>
      </c>
      <c r="G10" s="1537">
        <v>39.387</v>
      </c>
      <c r="H10" s="1537">
        <v>594.36800000000005</v>
      </c>
      <c r="I10" s="1538">
        <v>581.29500000000007</v>
      </c>
      <c r="O10" s="664"/>
      <c r="T10" s="1536"/>
    </row>
    <row r="11" spans="1:20" ht="13.5" customHeight="1">
      <c r="A11" s="1418" t="s">
        <v>124</v>
      </c>
      <c r="B11" s="1537">
        <v>525.01900000000001</v>
      </c>
      <c r="C11" s="1537">
        <v>555.52099999999996</v>
      </c>
      <c r="D11" s="1537">
        <v>29.312999999999999</v>
      </c>
      <c r="E11" s="1537">
        <v>29.998999999999999</v>
      </c>
      <c r="F11" s="1537">
        <v>41.924999999999997</v>
      </c>
      <c r="G11" s="1537">
        <v>43.198999999999998</v>
      </c>
      <c r="H11" s="1537">
        <v>596.25699999999995</v>
      </c>
      <c r="I11" s="1538">
        <v>628.71899999999994</v>
      </c>
      <c r="O11" s="1535"/>
      <c r="T11" s="1536"/>
    </row>
    <row r="12" spans="1:20" ht="13.5" customHeight="1">
      <c r="A12" s="1418" t="s">
        <v>123</v>
      </c>
      <c r="B12" s="1537">
        <v>535.38300000000004</v>
      </c>
      <c r="C12" s="1537">
        <v>544.97399999999993</v>
      </c>
      <c r="D12" s="1537">
        <v>30.486999999999998</v>
      </c>
      <c r="E12" s="1537">
        <v>31.821000000000002</v>
      </c>
      <c r="F12" s="1537">
        <v>43.475999999999999</v>
      </c>
      <c r="G12" s="1537">
        <v>42.230000000000004</v>
      </c>
      <c r="H12" s="1537">
        <v>609.346</v>
      </c>
      <c r="I12" s="1538">
        <v>619.02499999999998</v>
      </c>
      <c r="O12" s="664"/>
      <c r="T12" s="1536"/>
    </row>
    <row r="13" spans="1:20" ht="13.5" customHeight="1">
      <c r="A13" s="1418" t="s">
        <v>132</v>
      </c>
      <c r="B13" s="1537">
        <v>485.89</v>
      </c>
      <c r="C13" s="1537">
        <v>506.46799999999996</v>
      </c>
      <c r="D13" s="1537">
        <v>29.806999999999999</v>
      </c>
      <c r="E13" s="1537">
        <v>28.977</v>
      </c>
      <c r="F13" s="1537">
        <v>40.683</v>
      </c>
      <c r="G13" s="1537">
        <v>40.576999999999998</v>
      </c>
      <c r="H13" s="1537">
        <v>556.38</v>
      </c>
      <c r="I13" s="1538">
        <v>576.02199999999993</v>
      </c>
      <c r="O13" s="664"/>
      <c r="T13" s="1536"/>
    </row>
    <row r="14" spans="1:20" ht="13.5" customHeight="1">
      <c r="A14" s="1418" t="s">
        <v>131</v>
      </c>
      <c r="B14" s="1537">
        <v>513.79</v>
      </c>
      <c r="C14" s="1537"/>
      <c r="D14" s="1537">
        <v>29.388000000000002</v>
      </c>
      <c r="E14" s="1537"/>
      <c r="F14" s="1537">
        <v>42.672000000000004</v>
      </c>
      <c r="G14" s="1537"/>
      <c r="H14" s="1537">
        <v>585.85</v>
      </c>
      <c r="I14" s="1538"/>
      <c r="O14" s="664"/>
      <c r="T14" s="1536"/>
    </row>
    <row r="15" spans="1:20" ht="13.5" customHeight="1">
      <c r="A15" s="1418" t="s">
        <v>122</v>
      </c>
      <c r="B15" s="1537">
        <v>512.17700000000002</v>
      </c>
      <c r="C15" s="1537"/>
      <c r="D15" s="1537">
        <v>31.454000000000001</v>
      </c>
      <c r="E15" s="1537"/>
      <c r="F15" s="1537">
        <v>41.646999999999998</v>
      </c>
      <c r="G15" s="1537"/>
      <c r="H15" s="1537">
        <v>585.27800000000002</v>
      </c>
      <c r="I15" s="1538"/>
      <c r="O15" s="664"/>
      <c r="T15" s="1536"/>
    </row>
    <row r="16" spans="1:20" ht="13.5" customHeight="1">
      <c r="A16" s="1418" t="s">
        <v>97</v>
      </c>
      <c r="B16" s="1537">
        <v>534.28300000000002</v>
      </c>
      <c r="C16" s="1537"/>
      <c r="D16" s="1537">
        <v>31.37</v>
      </c>
      <c r="E16" s="1537"/>
      <c r="F16" s="1537">
        <v>42.064999999999998</v>
      </c>
      <c r="G16" s="1537"/>
      <c r="H16" s="1537">
        <v>607.71800000000007</v>
      </c>
      <c r="I16" s="1538"/>
      <c r="O16" s="1535"/>
      <c r="T16" s="1536"/>
    </row>
    <row r="17" spans="1:25" ht="13.5" customHeight="1">
      <c r="A17" s="1418" t="s">
        <v>96</v>
      </c>
      <c r="B17" s="1537">
        <v>511.43400000000003</v>
      </c>
      <c r="C17" s="1537"/>
      <c r="D17" s="1537">
        <v>31.343</v>
      </c>
      <c r="E17" s="1537"/>
      <c r="F17" s="1537">
        <v>40.457000000000001</v>
      </c>
      <c r="G17" s="1537"/>
      <c r="H17" s="1537">
        <v>583.23400000000004</v>
      </c>
      <c r="I17" s="1538"/>
      <c r="O17" s="664"/>
      <c r="T17" s="1536"/>
    </row>
    <row r="18" spans="1:25" ht="13.5" customHeight="1">
      <c r="A18" s="1418" t="s">
        <v>95</v>
      </c>
      <c r="B18" s="1537">
        <v>510.61400000000003</v>
      </c>
      <c r="C18" s="1537"/>
      <c r="D18" s="1537">
        <v>29.068000000000001</v>
      </c>
      <c r="E18" s="1537"/>
      <c r="F18" s="1537">
        <v>41.096000000000004</v>
      </c>
      <c r="G18" s="1537"/>
      <c r="H18" s="1537">
        <v>580.77800000000002</v>
      </c>
      <c r="I18" s="1538"/>
      <c r="O18" s="1535"/>
      <c r="T18" s="1536"/>
    </row>
    <row r="19" spans="1:25" ht="13.5" customHeight="1">
      <c r="A19" s="1418" t="s">
        <v>1752</v>
      </c>
      <c r="B19" s="1537">
        <v>498.19900000000001</v>
      </c>
      <c r="C19" s="1537"/>
      <c r="D19" s="2547">
        <v>28.542999999999999</v>
      </c>
      <c r="E19" s="1537"/>
      <c r="F19" s="1537">
        <v>40.341999999999999</v>
      </c>
      <c r="G19" s="1537"/>
      <c r="H19" s="2547">
        <v>670.08999999999992</v>
      </c>
      <c r="I19" s="1538"/>
    </row>
    <row r="20" spans="1:25" ht="13.5" customHeight="1">
      <c r="A20" s="1418" t="s">
        <v>1865</v>
      </c>
      <c r="B20" s="1537">
        <v>70.489999999999995</v>
      </c>
      <c r="C20" s="1537"/>
      <c r="D20" s="2547"/>
      <c r="E20" s="1539">
        <v>0</v>
      </c>
      <c r="F20" s="1537">
        <v>32.515999999999998</v>
      </c>
      <c r="G20" s="1537"/>
      <c r="H20" s="2547"/>
      <c r="I20" s="1540"/>
    </row>
    <row r="21" spans="1:25" s="135" customFormat="1" ht="13.5" customHeight="1">
      <c r="A21" s="1541" t="s">
        <v>1575</v>
      </c>
      <c r="B21" s="442">
        <v>3070.7440000000001</v>
      </c>
      <c r="C21" s="442">
        <v>3157.0789999999997</v>
      </c>
      <c r="D21" s="442">
        <v>173.06100000000001</v>
      </c>
      <c r="E21" s="442">
        <v>177.08699999999999</v>
      </c>
      <c r="F21" s="442">
        <v>249.12899999999996</v>
      </c>
      <c r="G21" s="442">
        <v>246.93799999999999</v>
      </c>
      <c r="H21" s="442">
        <v>3492.9340000000002</v>
      </c>
      <c r="I21" s="506">
        <v>3581.1040000000003</v>
      </c>
      <c r="V21" s="1542">
        <f t="shared" ref="V21:Y21" si="0">SUM(M8:M12)</f>
        <v>0</v>
      </c>
      <c r="W21" s="1542">
        <f t="shared" si="0"/>
        <v>0</v>
      </c>
      <c r="X21" s="1542">
        <f t="shared" si="0"/>
        <v>0</v>
      </c>
      <c r="Y21" s="1542">
        <f t="shared" si="0"/>
        <v>0</v>
      </c>
    </row>
    <row r="22" spans="1:25" ht="16.5" customHeight="1">
      <c r="A22" s="2511" t="s">
        <v>113</v>
      </c>
      <c r="B22" s="1543"/>
      <c r="C22" s="1544"/>
      <c r="D22" s="1543"/>
      <c r="E22" s="1533"/>
      <c r="F22" s="1533"/>
      <c r="G22" s="1533"/>
      <c r="H22" s="1533"/>
      <c r="I22" s="1534"/>
    </row>
    <row r="23" spans="1:25" ht="13.5" customHeight="1">
      <c r="A23" s="1418" t="s">
        <v>105</v>
      </c>
      <c r="B23" s="1537">
        <v>392.00400000000002</v>
      </c>
      <c r="C23" s="1537">
        <v>428.47399999999999</v>
      </c>
      <c r="D23" s="1545"/>
      <c r="E23" s="1533"/>
      <c r="F23" s="1537">
        <v>32.302999999999997</v>
      </c>
      <c r="G23" s="1537">
        <v>34.569000000000003</v>
      </c>
      <c r="H23" s="1539">
        <v>424.30700000000002</v>
      </c>
      <c r="I23" s="1540">
        <v>463.04300000000001</v>
      </c>
    </row>
    <row r="24" spans="1:25" ht="13.5" customHeight="1">
      <c r="A24" s="1418" t="s">
        <v>126</v>
      </c>
      <c r="B24" s="1537">
        <v>410.56900000000002</v>
      </c>
      <c r="C24" s="1537">
        <v>415.15300000000002</v>
      </c>
      <c r="D24" s="1545"/>
      <c r="E24" s="1533"/>
      <c r="F24" s="1537">
        <v>31.981000000000002</v>
      </c>
      <c r="G24" s="1537">
        <v>29.559000000000001</v>
      </c>
      <c r="H24" s="1539">
        <v>442.55</v>
      </c>
      <c r="I24" s="1540">
        <v>444.71200000000005</v>
      </c>
    </row>
    <row r="25" spans="1:25" ht="13.5" customHeight="1">
      <c r="A25" s="1418" t="s">
        <v>125</v>
      </c>
      <c r="B25" s="1537">
        <v>419.70100000000002</v>
      </c>
      <c r="C25" s="1537">
        <v>417.09699999999998</v>
      </c>
      <c r="D25" s="1545"/>
      <c r="E25" s="1533"/>
      <c r="F25" s="1537">
        <v>32.323</v>
      </c>
      <c r="G25" s="1537">
        <v>31.359000000000002</v>
      </c>
      <c r="H25" s="1539">
        <v>452.024</v>
      </c>
      <c r="I25" s="1540">
        <v>448.45599999999996</v>
      </c>
    </row>
    <row r="26" spans="1:25" ht="13.5" customHeight="1">
      <c r="A26" s="1418" t="s">
        <v>124</v>
      </c>
      <c r="B26" s="1537">
        <v>426.60199999999998</v>
      </c>
      <c r="C26" s="1537">
        <v>448.31599999999997</v>
      </c>
      <c r="D26" s="1545"/>
      <c r="E26" s="1533"/>
      <c r="F26" s="1537">
        <v>33.088000000000001</v>
      </c>
      <c r="G26" s="1537">
        <v>34.686</v>
      </c>
      <c r="H26" s="1539">
        <v>459.69</v>
      </c>
      <c r="I26" s="1540">
        <v>483.00199999999995</v>
      </c>
    </row>
    <row r="27" spans="1:25" ht="13.5" customHeight="1">
      <c r="A27" s="1418" t="s">
        <v>123</v>
      </c>
      <c r="B27" s="1537">
        <v>436.19900000000001</v>
      </c>
      <c r="C27" s="1537">
        <v>440.53</v>
      </c>
      <c r="D27" s="1545"/>
      <c r="E27" s="1533"/>
      <c r="F27" s="1537">
        <v>34.085999999999999</v>
      </c>
      <c r="G27" s="1537">
        <v>33.343000000000004</v>
      </c>
      <c r="H27" s="1539">
        <v>470.28500000000003</v>
      </c>
      <c r="I27" s="1540">
        <v>473.87299999999999</v>
      </c>
    </row>
    <row r="28" spans="1:25" ht="13.5" customHeight="1">
      <c r="A28" s="1418" t="s">
        <v>132</v>
      </c>
      <c r="B28" s="1537">
        <v>390.89499999999998</v>
      </c>
      <c r="C28" s="1537">
        <v>407.49299999999999</v>
      </c>
      <c r="D28" s="1545"/>
      <c r="E28" s="1533"/>
      <c r="F28" s="1537">
        <v>32.253999999999998</v>
      </c>
      <c r="G28" s="1537">
        <v>32.618000000000002</v>
      </c>
      <c r="H28" s="1539">
        <v>423.149</v>
      </c>
      <c r="I28" s="1540">
        <v>440.11099999999999</v>
      </c>
    </row>
    <row r="29" spans="1:25" ht="13.5" customHeight="1">
      <c r="A29" s="1418" t="s">
        <v>131</v>
      </c>
      <c r="B29" s="1537">
        <v>417.99299999999999</v>
      </c>
      <c r="C29" s="1537"/>
      <c r="D29" s="1545"/>
      <c r="E29" s="1533"/>
      <c r="F29" s="1537">
        <v>33.651000000000003</v>
      </c>
      <c r="G29" s="1537"/>
      <c r="H29" s="1539">
        <v>451.64400000000001</v>
      </c>
      <c r="I29" s="1540"/>
    </row>
    <row r="30" spans="1:25" ht="13.5" customHeight="1">
      <c r="A30" s="1418" t="s">
        <v>122</v>
      </c>
      <c r="B30" s="1537">
        <v>412.51600000000002</v>
      </c>
      <c r="C30" s="1537"/>
      <c r="D30" s="1545"/>
      <c r="E30" s="1533"/>
      <c r="F30" s="1537">
        <v>32.963000000000001</v>
      </c>
      <c r="G30" s="1537"/>
      <c r="H30" s="1539">
        <v>445.47900000000004</v>
      </c>
      <c r="I30" s="1540"/>
    </row>
    <row r="31" spans="1:25" ht="13.5" customHeight="1">
      <c r="A31" s="1418" t="s">
        <v>97</v>
      </c>
      <c r="B31" s="1537">
        <v>433.94200000000001</v>
      </c>
      <c r="C31" s="1537"/>
      <c r="D31" s="1545"/>
      <c r="E31" s="1533"/>
      <c r="F31" s="1537">
        <v>33.207999999999998</v>
      </c>
      <c r="G31" s="1537"/>
      <c r="H31" s="1539">
        <v>467.15</v>
      </c>
      <c r="I31" s="1540"/>
    </row>
    <row r="32" spans="1:25" ht="13.5" customHeight="1">
      <c r="A32" s="1418" t="s">
        <v>96</v>
      </c>
      <c r="B32" s="1537">
        <v>417.02600000000001</v>
      </c>
      <c r="C32" s="1537"/>
      <c r="D32" s="1545"/>
      <c r="E32" s="1533"/>
      <c r="F32" s="1537">
        <v>32.051000000000002</v>
      </c>
      <c r="G32" s="1537"/>
      <c r="H32" s="1539">
        <v>449.077</v>
      </c>
      <c r="I32" s="1540"/>
    </row>
    <row r="33" spans="1:23" ht="13.5" customHeight="1">
      <c r="A33" s="1418" t="s">
        <v>95</v>
      </c>
      <c r="B33" s="1537">
        <v>414.44200000000001</v>
      </c>
      <c r="C33" s="1537"/>
      <c r="D33" s="1545"/>
      <c r="E33" s="1533"/>
      <c r="F33" s="1537">
        <v>32.325000000000003</v>
      </c>
      <c r="G33" s="1537"/>
      <c r="H33" s="1539">
        <v>446.767</v>
      </c>
      <c r="I33" s="1540"/>
    </row>
    <row r="34" spans="1:23" ht="13.5" customHeight="1">
      <c r="A34" s="1418" t="s">
        <v>1752</v>
      </c>
      <c r="B34" s="1537">
        <v>401.14100000000002</v>
      </c>
      <c r="C34" s="1537"/>
      <c r="D34" s="1545"/>
      <c r="E34" s="1533"/>
      <c r="F34" s="1537">
        <v>31.501999999999999</v>
      </c>
      <c r="G34" s="1537"/>
      <c r="H34" s="1539">
        <v>432.64300000000003</v>
      </c>
      <c r="I34" s="1540"/>
    </row>
    <row r="35" spans="1:23" ht="13.5" customHeight="1">
      <c r="A35" s="1418" t="s">
        <v>1865</v>
      </c>
      <c r="B35" s="1537">
        <v>65.966999999999999</v>
      </c>
      <c r="C35" s="1537"/>
      <c r="D35" s="1545"/>
      <c r="E35" s="1533"/>
      <c r="F35" s="1537">
        <v>30.954000000000001</v>
      </c>
      <c r="G35" s="1537"/>
      <c r="H35" s="1539">
        <v>96.920999999999992</v>
      </c>
      <c r="I35" s="1540"/>
    </row>
    <row r="36" spans="1:23" s="135" customFormat="1" ht="13.5" customHeight="1">
      <c r="A36" s="1541" t="s">
        <v>1575</v>
      </c>
      <c r="B36" s="442">
        <v>2475.9700000000003</v>
      </c>
      <c r="C36" s="442">
        <v>2557.0629999999996</v>
      </c>
      <c r="D36" s="423">
        <v>0</v>
      </c>
      <c r="E36" s="502">
        <v>0</v>
      </c>
      <c r="F36" s="442">
        <v>196.035</v>
      </c>
      <c r="G36" s="442">
        <v>196.13400000000001</v>
      </c>
      <c r="H36" s="442">
        <v>2672.0049999999997</v>
      </c>
      <c r="I36" s="506">
        <v>2753.1969999999997</v>
      </c>
      <c r="V36" s="1542">
        <f t="shared" ref="V36:W36" si="1">SUM(M23:M27)</f>
        <v>0</v>
      </c>
      <c r="W36" s="1542">
        <f t="shared" si="1"/>
        <v>0</v>
      </c>
    </row>
    <row r="37" spans="1:23" ht="16.5" customHeight="1">
      <c r="A37" s="2511" t="s">
        <v>117</v>
      </c>
      <c r="B37" s="1543"/>
      <c r="C37" s="1544"/>
      <c r="D37" s="1543"/>
      <c r="E37" s="1533"/>
      <c r="F37" s="1533"/>
      <c r="G37" s="1533"/>
      <c r="H37" s="1533"/>
      <c r="I37" s="1534"/>
    </row>
    <row r="38" spans="1:23" ht="13.5" customHeight="1">
      <c r="A38" s="1418" t="s">
        <v>105</v>
      </c>
      <c r="B38" s="1537">
        <v>100.976</v>
      </c>
      <c r="C38" s="1537">
        <v>100.20399999999999</v>
      </c>
      <c r="D38" s="1545"/>
      <c r="E38" s="1533"/>
      <c r="F38" s="1537">
        <v>8.9139999999999997</v>
      </c>
      <c r="G38" s="1537">
        <v>8.625</v>
      </c>
      <c r="H38" s="1539">
        <v>109.89</v>
      </c>
      <c r="I38" s="1540">
        <v>108.82899999999999</v>
      </c>
    </row>
    <row r="39" spans="1:23" ht="13.5" customHeight="1">
      <c r="A39" s="1418" t="s">
        <v>126</v>
      </c>
      <c r="B39" s="1537">
        <v>97.465999999999994</v>
      </c>
      <c r="C39" s="1537">
        <v>93.968000000000004</v>
      </c>
      <c r="D39" s="1545"/>
      <c r="E39" s="1533"/>
      <c r="F39" s="1537">
        <v>8.6989999999999998</v>
      </c>
      <c r="G39" s="1537">
        <v>8.7919999999999998</v>
      </c>
      <c r="H39" s="1539">
        <v>106.16499999999999</v>
      </c>
      <c r="I39" s="1540">
        <v>102.76</v>
      </c>
    </row>
    <row r="40" spans="1:23" ht="13.5" customHeight="1">
      <c r="A40" s="1418" t="s">
        <v>125</v>
      </c>
      <c r="B40" s="1537">
        <v>103.736</v>
      </c>
      <c r="C40" s="1537">
        <v>95.22</v>
      </c>
      <c r="D40" s="1545"/>
      <c r="E40" s="1533"/>
      <c r="F40" s="1537">
        <v>8.8249999999999993</v>
      </c>
      <c r="G40" s="1537">
        <v>8.0280000000000005</v>
      </c>
      <c r="H40" s="1539">
        <v>112.56100000000001</v>
      </c>
      <c r="I40" s="1540">
        <v>103.248</v>
      </c>
    </row>
    <row r="41" spans="1:23" ht="13.5" customHeight="1">
      <c r="A41" s="1418" t="s">
        <v>124</v>
      </c>
      <c r="B41" s="1537">
        <v>98.417000000000002</v>
      </c>
      <c r="C41" s="1537">
        <v>107.205</v>
      </c>
      <c r="D41" s="1545"/>
      <c r="E41" s="1533"/>
      <c r="F41" s="1537">
        <v>8.8369999999999997</v>
      </c>
      <c r="G41" s="1537">
        <v>8.5129999999999999</v>
      </c>
      <c r="H41" s="1539">
        <v>107.254</v>
      </c>
      <c r="I41" s="1540">
        <v>115.718</v>
      </c>
    </row>
    <row r="42" spans="1:23" ht="13.5" customHeight="1">
      <c r="A42" s="1418" t="s">
        <v>123</v>
      </c>
      <c r="B42" s="1537">
        <v>99.183999999999997</v>
      </c>
      <c r="C42" s="1537">
        <v>104.444</v>
      </c>
      <c r="D42" s="1545"/>
      <c r="E42" s="1533"/>
      <c r="F42" s="1537">
        <v>9.39</v>
      </c>
      <c r="G42" s="1537">
        <v>8.8870000000000005</v>
      </c>
      <c r="H42" s="1539">
        <v>108.574</v>
      </c>
      <c r="I42" s="1540">
        <v>113.331</v>
      </c>
    </row>
    <row r="43" spans="1:23" ht="13.5" customHeight="1">
      <c r="A43" s="1418" t="s">
        <v>132</v>
      </c>
      <c r="B43" s="1537">
        <v>94.995000000000005</v>
      </c>
      <c r="C43" s="1537">
        <v>98.974999999999994</v>
      </c>
      <c r="D43" s="1545"/>
      <c r="E43" s="1533"/>
      <c r="F43" s="1537">
        <v>8.4290000000000003</v>
      </c>
      <c r="G43" s="1537">
        <v>7.9589999999999996</v>
      </c>
      <c r="H43" s="1539">
        <v>103.42400000000001</v>
      </c>
      <c r="I43" s="1540">
        <v>106.934</v>
      </c>
    </row>
    <row r="44" spans="1:23" ht="13.5" customHeight="1">
      <c r="A44" s="1418" t="s">
        <v>131</v>
      </c>
      <c r="B44" s="1537">
        <v>95.796999999999997</v>
      </c>
      <c r="C44" s="1537"/>
      <c r="D44" s="1545"/>
      <c r="E44" s="1533"/>
      <c r="F44" s="1537">
        <v>9.0210000000000008</v>
      </c>
      <c r="G44" s="1537"/>
      <c r="H44" s="1539">
        <v>104.818</v>
      </c>
      <c r="I44" s="1540"/>
    </row>
    <row r="45" spans="1:23" ht="13.5" customHeight="1">
      <c r="A45" s="1418" t="s">
        <v>122</v>
      </c>
      <c r="B45" s="1537">
        <v>99.661000000000001</v>
      </c>
      <c r="C45" s="1537"/>
      <c r="D45" s="1545"/>
      <c r="E45" s="1533"/>
      <c r="F45" s="1537">
        <v>8.6839999999999993</v>
      </c>
      <c r="G45" s="1537"/>
      <c r="H45" s="1539">
        <v>108.345</v>
      </c>
      <c r="I45" s="1540"/>
    </row>
    <row r="46" spans="1:23" ht="13.5" customHeight="1">
      <c r="A46" s="1418" t="s">
        <v>97</v>
      </c>
      <c r="B46" s="1537">
        <v>100.34099999999999</v>
      </c>
      <c r="C46" s="1537"/>
      <c r="D46" s="1545"/>
      <c r="E46" s="1533"/>
      <c r="F46" s="1537">
        <v>8.8569999999999993</v>
      </c>
      <c r="G46" s="1537"/>
      <c r="H46" s="1539">
        <v>109.19799999999999</v>
      </c>
      <c r="I46" s="1540"/>
    </row>
    <row r="47" spans="1:23" ht="13.5" customHeight="1">
      <c r="A47" s="1418" t="s">
        <v>96</v>
      </c>
      <c r="B47" s="1537">
        <v>94.408000000000001</v>
      </c>
      <c r="C47" s="1537"/>
      <c r="D47" s="1545"/>
      <c r="E47" s="1533"/>
      <c r="F47" s="1537">
        <v>8.4060000000000006</v>
      </c>
      <c r="G47" s="1537"/>
      <c r="H47" s="1539">
        <v>102.81400000000001</v>
      </c>
      <c r="I47" s="1540"/>
    </row>
    <row r="48" spans="1:23" ht="13.5" customHeight="1">
      <c r="A48" s="1418" t="s">
        <v>95</v>
      </c>
      <c r="B48" s="1537">
        <v>96.171999999999997</v>
      </c>
      <c r="C48" s="1537"/>
      <c r="D48" s="1545"/>
      <c r="E48" s="1533"/>
      <c r="F48" s="1537">
        <v>8.7710000000000008</v>
      </c>
      <c r="G48" s="1537"/>
      <c r="H48" s="1539">
        <v>104.943</v>
      </c>
      <c r="I48" s="1540"/>
    </row>
    <row r="49" spans="1:25" ht="13.5" customHeight="1">
      <c r="A49" s="1418" t="s">
        <v>1752</v>
      </c>
      <c r="B49" s="1537">
        <v>97.058000000000007</v>
      </c>
      <c r="C49" s="1537"/>
      <c r="D49" s="1545"/>
      <c r="E49" s="1533"/>
      <c r="F49" s="1537">
        <v>8.84</v>
      </c>
      <c r="G49" s="1537"/>
      <c r="H49" s="1539">
        <v>105.89800000000001</v>
      </c>
      <c r="I49" s="1540"/>
    </row>
    <row r="50" spans="1:25" ht="13.5" customHeight="1">
      <c r="A50" s="1418" t="s">
        <v>1865</v>
      </c>
      <c r="B50" s="1537">
        <v>4.5229999999999997</v>
      </c>
      <c r="C50" s="1537"/>
      <c r="D50" s="1545"/>
      <c r="E50" s="1533"/>
      <c r="F50" s="1537">
        <v>1.5620000000000001</v>
      </c>
      <c r="G50" s="1537"/>
      <c r="H50" s="1539">
        <v>6.085</v>
      </c>
      <c r="I50" s="1540"/>
    </row>
    <row r="51" spans="1:25" s="135" customFormat="1" ht="13.5" customHeight="1">
      <c r="A51" s="1430" t="s">
        <v>1575</v>
      </c>
      <c r="B51" s="921">
        <v>594.774</v>
      </c>
      <c r="C51" s="921">
        <v>600.01599999999996</v>
      </c>
      <c r="D51" s="1546">
        <v>0</v>
      </c>
      <c r="E51" s="1547">
        <v>0</v>
      </c>
      <c r="F51" s="921">
        <v>53.094000000000001</v>
      </c>
      <c r="G51" s="921">
        <v>50.804000000000002</v>
      </c>
      <c r="H51" s="921">
        <v>647.86799999999994</v>
      </c>
      <c r="I51" s="1432">
        <v>650.81999999999994</v>
      </c>
      <c r="U51" s="1542">
        <f t="shared" ref="U51:Y51" si="2">SUM(L38:L42)</f>
        <v>0</v>
      </c>
      <c r="V51" s="1542">
        <f t="shared" si="2"/>
        <v>0</v>
      </c>
      <c r="W51" s="1542">
        <f t="shared" si="2"/>
        <v>0</v>
      </c>
      <c r="X51" s="1542">
        <f t="shared" si="2"/>
        <v>0</v>
      </c>
      <c r="Y51" s="1542">
        <f t="shared" si="2"/>
        <v>0</v>
      </c>
    </row>
    <row r="52" spans="1:25" ht="10.5" customHeight="1">
      <c r="A52" s="1514" t="s">
        <v>1753</v>
      </c>
    </row>
    <row r="53" spans="1:25" ht="9" customHeight="1">
      <c r="A53" s="1514" t="s">
        <v>1754</v>
      </c>
    </row>
    <row r="54" spans="1:25" ht="7.5" customHeight="1">
      <c r="A54" s="1514" t="s">
        <v>1755</v>
      </c>
      <c r="H54" s="1548"/>
      <c r="J54" s="1549"/>
    </row>
    <row r="55" spans="1:25" ht="11.25" customHeight="1">
      <c r="A55" s="92" t="s">
        <v>474</v>
      </c>
      <c r="J55" s="1550"/>
    </row>
    <row r="56" spans="1:25" ht="9.75" customHeight="1">
      <c r="A56" s="130" t="s">
        <v>9</v>
      </c>
    </row>
    <row r="57" spans="1:25" ht="9.75" customHeight="1"/>
  </sheetData>
  <mergeCells count="3">
    <mergeCell ref="A5:A6"/>
    <mergeCell ref="D19:D20"/>
    <mergeCell ref="H19:H20"/>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showGridLines="0" showZeros="0" zoomScale="150" zoomScaleNormal="150" workbookViewId="0"/>
  </sheetViews>
  <sheetFormatPr baseColWidth="10" defaultRowHeight="16.5"/>
  <cols>
    <col min="1" max="1" width="10.140625" style="75" customWidth="1"/>
    <col min="2" max="13" width="7.7109375" style="75" customWidth="1"/>
    <col min="14" max="16384" width="11.42578125" style="75"/>
  </cols>
  <sheetData>
    <row r="1" spans="1:13" ht="78" customHeight="1">
      <c r="A1" s="74" t="s">
        <v>1756</v>
      </c>
      <c r="B1" s="1409"/>
      <c r="C1" s="1409"/>
      <c r="D1" s="1409"/>
      <c r="E1" s="1409"/>
      <c r="F1" s="1409"/>
      <c r="G1" s="1409"/>
      <c r="H1" s="1409"/>
      <c r="I1" s="1409"/>
      <c r="J1" s="1409"/>
      <c r="K1" s="1409"/>
      <c r="L1" s="1409"/>
      <c r="M1" s="1409"/>
    </row>
    <row r="2" spans="1:13" ht="11.25" customHeight="1">
      <c r="A2" s="79" t="s">
        <v>1757</v>
      </c>
      <c r="B2" s="1409"/>
      <c r="C2" s="1409"/>
      <c r="D2" s="1409"/>
      <c r="E2" s="1409"/>
      <c r="F2" s="1409"/>
      <c r="G2" s="1409"/>
      <c r="H2" s="1409"/>
      <c r="I2" s="1409"/>
      <c r="J2" s="1409"/>
      <c r="K2" s="1409"/>
      <c r="L2" s="1409"/>
      <c r="M2" s="1409"/>
    </row>
    <row r="3" spans="1:13" ht="11.25" customHeight="1">
      <c r="A3" s="79" t="s">
        <v>1758</v>
      </c>
      <c r="B3" s="1409"/>
      <c r="C3" s="1409"/>
      <c r="D3" s="1409"/>
      <c r="E3" s="1409"/>
      <c r="F3" s="1409"/>
      <c r="G3" s="1409"/>
      <c r="H3" s="1409"/>
      <c r="I3" s="1409"/>
      <c r="J3" s="1409"/>
      <c r="K3" s="1409"/>
      <c r="L3" s="1409"/>
      <c r="M3" s="1409"/>
    </row>
    <row r="4" spans="1:13" ht="11.25" customHeight="1">
      <c r="A4" s="1410" t="s">
        <v>1697</v>
      </c>
      <c r="B4" s="1409"/>
      <c r="C4" s="1409"/>
      <c r="D4" s="1409"/>
      <c r="E4" s="1409"/>
      <c r="F4" s="1409"/>
      <c r="G4" s="1409"/>
      <c r="H4" s="1409"/>
      <c r="I4" s="1409"/>
      <c r="J4" s="1409"/>
      <c r="K4" s="1409"/>
      <c r="L4" s="1409"/>
      <c r="M4" s="1409"/>
    </row>
    <row r="5" spans="1:13" ht="11.1" customHeight="1">
      <c r="A5" s="2548"/>
      <c r="B5" s="1411" t="s">
        <v>1759</v>
      </c>
      <c r="C5" s="1411"/>
      <c r="D5" s="1411"/>
      <c r="E5" s="1411"/>
      <c r="F5" s="1411"/>
      <c r="G5" s="1411"/>
      <c r="H5" s="1412" t="s">
        <v>1760</v>
      </c>
      <c r="I5" s="1411"/>
      <c r="J5" s="1411"/>
      <c r="K5" s="1411"/>
      <c r="L5" s="1411"/>
      <c r="M5" s="1413"/>
    </row>
    <row r="6" spans="1:13" ht="11.1" customHeight="1">
      <c r="A6" s="2549"/>
      <c r="B6" s="1414" t="s">
        <v>1761</v>
      </c>
      <c r="C6" s="1415" t="s">
        <v>1762</v>
      </c>
      <c r="D6" s="1415" t="s">
        <v>1763</v>
      </c>
      <c r="E6" s="1415" t="s">
        <v>1577</v>
      </c>
      <c r="F6" s="1415" t="s">
        <v>127</v>
      </c>
      <c r="G6" s="1415" t="s">
        <v>472</v>
      </c>
      <c r="H6" s="1416" t="s">
        <v>1761</v>
      </c>
      <c r="I6" s="1414" t="s">
        <v>1762</v>
      </c>
      <c r="J6" s="1415" t="s">
        <v>1763</v>
      </c>
      <c r="K6" s="1415" t="s">
        <v>1577</v>
      </c>
      <c r="L6" s="1415" t="s">
        <v>127</v>
      </c>
      <c r="M6" s="1417" t="s">
        <v>472</v>
      </c>
    </row>
    <row r="7" spans="1:13" ht="8.1" customHeight="1">
      <c r="A7" s="1418" t="s">
        <v>105</v>
      </c>
      <c r="B7" s="1419">
        <v>12.815</v>
      </c>
      <c r="C7" s="1419">
        <v>10.869</v>
      </c>
      <c r="D7" s="1419">
        <v>12.952999999999999</v>
      </c>
      <c r="E7" s="1419">
        <v>12.292</v>
      </c>
      <c r="F7" s="1420">
        <v>11.292999999999999</v>
      </c>
      <c r="G7" s="1420">
        <v>11.448</v>
      </c>
      <c r="H7" s="1419">
        <v>163.465</v>
      </c>
      <c r="I7" s="1419">
        <v>156.12200000000001</v>
      </c>
      <c r="J7" s="1419">
        <v>160.61699999999999</v>
      </c>
      <c r="K7" s="1419">
        <v>158.12299999999999</v>
      </c>
      <c r="L7" s="1421">
        <v>158.32900000000001</v>
      </c>
      <c r="M7" s="1422">
        <v>154.96899999999999</v>
      </c>
    </row>
    <row r="8" spans="1:13" ht="8.1" customHeight="1">
      <c r="A8" s="1418" t="s">
        <v>126</v>
      </c>
      <c r="B8" s="1419">
        <v>14.156000000000001</v>
      </c>
      <c r="C8" s="1419">
        <v>11.083</v>
      </c>
      <c r="D8" s="1419">
        <v>13.095000000000001</v>
      </c>
      <c r="E8" s="1419">
        <v>12.09</v>
      </c>
      <c r="F8" s="1420">
        <v>11.49</v>
      </c>
      <c r="G8" s="1420">
        <v>11.045</v>
      </c>
      <c r="H8" s="1419">
        <v>165.28899999999999</v>
      </c>
      <c r="I8" s="1419">
        <v>146.114</v>
      </c>
      <c r="J8" s="1419">
        <v>161.554</v>
      </c>
      <c r="K8" s="1419">
        <v>163.113</v>
      </c>
      <c r="L8" s="1421">
        <v>153.68700000000001</v>
      </c>
      <c r="M8" s="1422">
        <v>152.15199999999999</v>
      </c>
    </row>
    <row r="9" spans="1:13" ht="8.1" customHeight="1">
      <c r="A9" s="1418" t="s">
        <v>125</v>
      </c>
      <c r="B9" s="1419">
        <v>13.37</v>
      </c>
      <c r="C9" s="1419">
        <v>12.391</v>
      </c>
      <c r="D9" s="1419">
        <v>13.82</v>
      </c>
      <c r="E9" s="1419">
        <v>13.377000000000001</v>
      </c>
      <c r="F9" s="1420">
        <v>11.13</v>
      </c>
      <c r="G9" s="1420">
        <v>10.151</v>
      </c>
      <c r="H9" s="1419">
        <v>157.85</v>
      </c>
      <c r="I9" s="1419">
        <v>157.37</v>
      </c>
      <c r="J9" s="1419">
        <v>155.62299999999999</v>
      </c>
      <c r="K9" s="1419">
        <v>158.54900000000001</v>
      </c>
      <c r="L9" s="1421">
        <v>141.19</v>
      </c>
      <c r="M9" s="1422">
        <v>146.37200000000001</v>
      </c>
    </row>
    <row r="10" spans="1:13" ht="8.1" customHeight="1">
      <c r="A10" s="1418" t="s">
        <v>124</v>
      </c>
      <c r="B10" s="1419">
        <v>12.711</v>
      </c>
      <c r="C10" s="1419">
        <v>16.414000000000001</v>
      </c>
      <c r="D10" s="1419">
        <v>12.223000000000001</v>
      </c>
      <c r="E10" s="1419">
        <v>11.061</v>
      </c>
      <c r="F10" s="1420">
        <v>10.019</v>
      </c>
      <c r="G10" s="1420">
        <v>10.063000000000001</v>
      </c>
      <c r="H10" s="1419">
        <v>161.43100000000001</v>
      </c>
      <c r="I10" s="1419">
        <v>159.596</v>
      </c>
      <c r="J10" s="1419">
        <v>156.00299999999999</v>
      </c>
      <c r="K10" s="1419">
        <v>165.13900000000001</v>
      </c>
      <c r="L10" s="1421">
        <v>145.16300000000001</v>
      </c>
      <c r="M10" s="1422">
        <v>146.108</v>
      </c>
    </row>
    <row r="11" spans="1:13" ht="8.1" customHeight="1">
      <c r="A11" s="1418" t="s">
        <v>123</v>
      </c>
      <c r="B11" s="1419">
        <v>11.07</v>
      </c>
      <c r="C11" s="1419">
        <v>10.318</v>
      </c>
      <c r="D11" s="1419">
        <v>12.798999999999999</v>
      </c>
      <c r="E11" s="1419">
        <v>10.801</v>
      </c>
      <c r="F11" s="1420">
        <v>9.4380000000000006</v>
      </c>
      <c r="G11" s="1420">
        <v>9.0749999999999993</v>
      </c>
      <c r="H11" s="1419">
        <v>160.86099999999999</v>
      </c>
      <c r="I11" s="1419">
        <v>153.65199999999999</v>
      </c>
      <c r="J11" s="1419">
        <v>143.541</v>
      </c>
      <c r="K11" s="1419">
        <v>160.42599999999999</v>
      </c>
      <c r="L11" s="1421">
        <v>141.52500000000001</v>
      </c>
      <c r="M11" s="1422">
        <v>139.69900000000001</v>
      </c>
    </row>
    <row r="12" spans="1:13" ht="8.25" customHeight="1">
      <c r="A12" s="1423" t="s">
        <v>133</v>
      </c>
      <c r="B12" s="1419">
        <v>12.952999999999999</v>
      </c>
      <c r="C12" s="1419">
        <v>11.180999999999999</v>
      </c>
      <c r="D12" s="1419">
        <v>10.965999999999999</v>
      </c>
      <c r="E12" s="1419">
        <v>11.9</v>
      </c>
      <c r="F12" s="1420">
        <v>8.952</v>
      </c>
      <c r="G12" s="1420">
        <v>9.1509999999999998</v>
      </c>
      <c r="H12" s="1419">
        <v>156.51499999999999</v>
      </c>
      <c r="I12" s="1419">
        <v>147.41</v>
      </c>
      <c r="J12" s="1419">
        <v>157.797</v>
      </c>
      <c r="K12" s="1419">
        <v>170.20699999999999</v>
      </c>
      <c r="L12" s="1421">
        <v>144.08199999999999</v>
      </c>
      <c r="M12" s="1422">
        <v>136.42399999999998</v>
      </c>
    </row>
    <row r="13" spans="1:13" ht="8.1" customHeight="1">
      <c r="A13" s="1418" t="s">
        <v>131</v>
      </c>
      <c r="B13" s="1419">
        <v>11.989000000000001</v>
      </c>
      <c r="C13" s="1419">
        <v>11.16</v>
      </c>
      <c r="D13" s="1419">
        <v>9.6059999999999999</v>
      </c>
      <c r="E13" s="1419">
        <v>12.445</v>
      </c>
      <c r="F13" s="1420">
        <v>8.8989999999999991</v>
      </c>
      <c r="G13" s="1420"/>
      <c r="H13" s="1419">
        <v>159.44800000000001</v>
      </c>
      <c r="I13" s="1419">
        <v>148.71700000000001</v>
      </c>
      <c r="J13" s="1419">
        <v>149.13800000000001</v>
      </c>
      <c r="K13" s="1419">
        <v>165.11799999999999</v>
      </c>
      <c r="L13" s="1421">
        <v>137.768</v>
      </c>
      <c r="M13" s="1422"/>
    </row>
    <row r="14" spans="1:13" ht="8.1" customHeight="1">
      <c r="A14" s="1418" t="s">
        <v>122</v>
      </c>
      <c r="B14" s="1419">
        <v>12.930999999999999</v>
      </c>
      <c r="C14" s="1419">
        <v>11.583</v>
      </c>
      <c r="D14" s="1419">
        <v>11.608000000000001</v>
      </c>
      <c r="E14" s="1419">
        <v>11.05</v>
      </c>
      <c r="F14" s="1420">
        <v>9.8239999999999998</v>
      </c>
      <c r="G14" s="1420"/>
      <c r="H14" s="1419">
        <v>154.11600000000001</v>
      </c>
      <c r="I14" s="1419">
        <v>135.58600000000001</v>
      </c>
      <c r="J14" s="1419">
        <v>138.99299999999999</v>
      </c>
      <c r="K14" s="1419">
        <v>143.36000000000001</v>
      </c>
      <c r="L14" s="1421">
        <v>133.476</v>
      </c>
      <c r="M14" s="1422"/>
    </row>
    <row r="15" spans="1:13" ht="8.1" customHeight="1">
      <c r="A15" s="1418" t="s">
        <v>97</v>
      </c>
      <c r="B15" s="1419">
        <v>15.568</v>
      </c>
      <c r="C15" s="1419">
        <v>11.673999999999999</v>
      </c>
      <c r="D15" s="1419">
        <v>11.336</v>
      </c>
      <c r="E15" s="1419">
        <v>11.3</v>
      </c>
      <c r="F15" s="1420">
        <v>12.907</v>
      </c>
      <c r="G15" s="1420"/>
      <c r="H15" s="1419">
        <v>162.84</v>
      </c>
      <c r="I15" s="1419">
        <v>158.65600000000001</v>
      </c>
      <c r="J15" s="1419">
        <v>153.24600000000001</v>
      </c>
      <c r="K15" s="1419">
        <v>164.089</v>
      </c>
      <c r="L15" s="1421">
        <v>145.25</v>
      </c>
      <c r="M15" s="1422"/>
    </row>
    <row r="16" spans="1:13" ht="8.1" customHeight="1">
      <c r="A16" s="1418" t="s">
        <v>96</v>
      </c>
      <c r="B16" s="1419">
        <v>13.585000000000001</v>
      </c>
      <c r="C16" s="1419">
        <v>11.411</v>
      </c>
      <c r="D16" s="1419">
        <v>13.295</v>
      </c>
      <c r="E16" s="1419">
        <v>12.553000000000001</v>
      </c>
      <c r="F16" s="1419">
        <v>10.627000000000001</v>
      </c>
      <c r="G16" s="1420"/>
      <c r="H16" s="1419">
        <v>147.74600000000001</v>
      </c>
      <c r="I16" s="1419">
        <v>153.46700000000001</v>
      </c>
      <c r="J16" s="1419">
        <v>153.756</v>
      </c>
      <c r="K16" s="1419">
        <v>157.41399999999999</v>
      </c>
      <c r="L16" s="1421">
        <v>144.65600000000001</v>
      </c>
      <c r="M16" s="1422"/>
    </row>
    <row r="17" spans="1:15" ht="8.1" customHeight="1">
      <c r="A17" s="1418" t="s">
        <v>95</v>
      </c>
      <c r="B17" s="1419">
        <v>10.73</v>
      </c>
      <c r="C17" s="1419">
        <v>12.067</v>
      </c>
      <c r="D17" s="1419">
        <v>11.593999999999999</v>
      </c>
      <c r="E17" s="1419">
        <v>14.439</v>
      </c>
      <c r="F17" s="1419">
        <v>10.385</v>
      </c>
      <c r="G17" s="1420"/>
      <c r="H17" s="1419">
        <v>137.46700000000001</v>
      </c>
      <c r="I17" s="1419">
        <v>161.14699999999999</v>
      </c>
      <c r="J17" s="1419">
        <v>160.83799999999999</v>
      </c>
      <c r="K17" s="1419">
        <v>160.82</v>
      </c>
      <c r="L17" s="1421">
        <v>155.012</v>
      </c>
      <c r="M17" s="1422"/>
    </row>
    <row r="18" spans="1:15" ht="8.1" customHeight="1">
      <c r="A18" s="1423" t="s">
        <v>116</v>
      </c>
      <c r="B18" s="1419">
        <v>12.61</v>
      </c>
      <c r="C18" s="1419">
        <v>15.358000000000001</v>
      </c>
      <c r="D18" s="1419">
        <v>13.515000000000001</v>
      </c>
      <c r="E18" s="1419">
        <v>9.7710000000000008</v>
      </c>
      <c r="F18" s="1419">
        <v>13.111000000000001</v>
      </c>
      <c r="G18" s="1420"/>
      <c r="H18" s="1419">
        <v>129.62700000000001</v>
      </c>
      <c r="I18" s="1419">
        <v>154.96600000000001</v>
      </c>
      <c r="J18" s="1419">
        <v>153.80699999999999</v>
      </c>
      <c r="K18" s="1419">
        <v>159.27799999999999</v>
      </c>
      <c r="L18" s="1421">
        <v>144.607</v>
      </c>
      <c r="M18" s="1422"/>
    </row>
    <row r="19" spans="1:15" ht="8.1" customHeight="1">
      <c r="A19" s="1424" t="s">
        <v>1860</v>
      </c>
      <c r="B19" s="1425">
        <v>2.4510000000000001</v>
      </c>
      <c r="C19" s="1425">
        <v>2.129</v>
      </c>
      <c r="D19" s="1425">
        <v>1.7250000000000001</v>
      </c>
      <c r="E19" s="1425">
        <v>1.6819999999999999</v>
      </c>
      <c r="F19" s="1425">
        <v>1.7989999999999999</v>
      </c>
      <c r="G19" s="1420"/>
      <c r="H19" s="1425">
        <v>27.859000000000002</v>
      </c>
      <c r="I19" s="1425">
        <v>23.526</v>
      </c>
      <c r="J19" s="1425">
        <v>18.619</v>
      </c>
      <c r="K19" s="1425">
        <v>20.324999999999999</v>
      </c>
      <c r="L19" s="1426">
        <v>16.763999999999999</v>
      </c>
      <c r="M19" s="1427"/>
    </row>
    <row r="20" spans="1:15" ht="6.75" customHeight="1">
      <c r="A20" s="1428" t="s">
        <v>1575</v>
      </c>
      <c r="B20" s="1425">
        <v>77.075000000000003</v>
      </c>
      <c r="C20" s="1425">
        <v>72.256</v>
      </c>
      <c r="D20" s="1425">
        <v>75.855999999999995</v>
      </c>
      <c r="E20" s="1425">
        <v>71.521000000000001</v>
      </c>
      <c r="F20" s="1425">
        <v>62.322000000000003</v>
      </c>
      <c r="G20" s="1429">
        <v>60.933000000000007</v>
      </c>
      <c r="H20" s="1429">
        <v>965.41100000000006</v>
      </c>
      <c r="I20" s="1425">
        <v>920.26400000000001</v>
      </c>
      <c r="J20" s="1425">
        <v>935.13499999999999</v>
      </c>
      <c r="K20" s="1425">
        <v>975.5569999999999</v>
      </c>
      <c r="L20" s="1425">
        <v>883.976</v>
      </c>
      <c r="M20" s="1427">
        <v>875.72399999999993</v>
      </c>
    </row>
    <row r="21" spans="1:15" ht="8.1" customHeight="1">
      <c r="A21" s="1430" t="s">
        <v>1699</v>
      </c>
      <c r="B21" s="1431">
        <v>156.93899999999999</v>
      </c>
      <c r="C21" s="1431">
        <v>147.63800000000001</v>
      </c>
      <c r="D21" s="1431">
        <v>148.535</v>
      </c>
      <c r="E21" s="1431">
        <v>144.761</v>
      </c>
      <c r="F21" s="1431">
        <v>129.874</v>
      </c>
      <c r="G21" s="921" t="s">
        <v>1519</v>
      </c>
      <c r="H21" s="1431">
        <v>1884.5140000000001</v>
      </c>
      <c r="I21" s="1431">
        <v>1856.329</v>
      </c>
      <c r="J21" s="1431">
        <v>1863.5319999999999</v>
      </c>
      <c r="K21" s="1431">
        <v>1945.9609999999998</v>
      </c>
      <c r="L21" s="1431">
        <v>1761.5089999999998</v>
      </c>
      <c r="M21" s="1432" t="s">
        <v>1519</v>
      </c>
    </row>
    <row r="22" spans="1:15" ht="9.9499999999999993" customHeight="1">
      <c r="A22" s="541" t="s">
        <v>136</v>
      </c>
      <c r="B22" s="619"/>
      <c r="C22" s="619"/>
      <c r="D22" s="619"/>
      <c r="E22" s="619"/>
      <c r="F22" s="619"/>
      <c r="G22" s="619"/>
      <c r="H22" s="619"/>
      <c r="I22" s="619"/>
      <c r="J22" s="619"/>
      <c r="K22" s="619"/>
      <c r="L22" s="619"/>
    </row>
    <row r="23" spans="1:15" ht="9.75" customHeight="1">
      <c r="A23" s="541" t="s">
        <v>1764</v>
      </c>
      <c r="B23" s="619"/>
      <c r="C23" s="619"/>
      <c r="D23" s="619"/>
      <c r="E23" s="619"/>
      <c r="F23" s="619"/>
      <c r="G23" s="619"/>
      <c r="H23" s="619"/>
      <c r="I23" s="619"/>
      <c r="J23" s="619"/>
      <c r="K23" s="619"/>
      <c r="L23" s="619"/>
    </row>
    <row r="24" spans="1:15" ht="9.75" customHeight="1">
      <c r="A24" s="541" t="s">
        <v>1765</v>
      </c>
      <c r="B24" s="619"/>
      <c r="C24" s="619"/>
      <c r="D24" s="619"/>
      <c r="E24" s="619"/>
      <c r="F24" s="619"/>
      <c r="G24" s="619"/>
      <c r="H24" s="619"/>
      <c r="I24" s="619"/>
      <c r="J24" s="619"/>
      <c r="K24" s="619"/>
      <c r="L24" s="619"/>
      <c r="M24" s="619"/>
      <c r="N24" s="619"/>
    </row>
    <row r="25" spans="1:15" ht="9" customHeight="1">
      <c r="A25" s="620" t="s">
        <v>447</v>
      </c>
      <c r="B25" s="1433"/>
      <c r="C25" s="1433"/>
      <c r="D25" s="1433"/>
      <c r="E25" s="1433"/>
      <c r="F25" s="1433"/>
      <c r="G25" s="1433"/>
      <c r="H25" s="1433"/>
      <c r="I25" s="1433"/>
      <c r="J25" s="1433"/>
      <c r="K25" s="1433"/>
      <c r="L25" s="1433"/>
      <c r="M25" s="1433"/>
    </row>
    <row r="26" spans="1:15" ht="9.75" customHeight="1">
      <c r="A26" s="130" t="s">
        <v>9</v>
      </c>
      <c r="B26" s="130"/>
      <c r="C26" s="130"/>
      <c r="D26" s="130"/>
      <c r="E26" s="130"/>
      <c r="F26" s="130"/>
      <c r="G26" s="130"/>
      <c r="H26" s="130"/>
      <c r="I26" s="130"/>
      <c r="J26" s="130"/>
      <c r="K26" s="130"/>
      <c r="L26" s="130"/>
      <c r="M26" s="130"/>
      <c r="N26" s="130"/>
    </row>
    <row r="27" spans="1:15" ht="8.1" customHeight="1">
      <c r="A27" s="1433"/>
      <c r="B27" s="1433"/>
      <c r="C27" s="1433"/>
      <c r="D27" s="1433"/>
      <c r="E27" s="1433"/>
      <c r="F27" s="1433"/>
      <c r="G27" s="1433"/>
      <c r="H27" s="1433"/>
      <c r="I27" s="1433"/>
      <c r="J27" s="1433"/>
      <c r="K27" s="1433"/>
      <c r="L27" s="1433"/>
      <c r="M27" s="1433"/>
      <c r="N27" s="1433"/>
    </row>
    <row r="28" spans="1:15">
      <c r="A28" s="1434"/>
      <c r="B28" s="1434"/>
      <c r="C28" s="1434"/>
      <c r="D28" s="1434"/>
      <c r="E28" s="1434"/>
      <c r="F28" s="1434"/>
      <c r="G28" s="1434"/>
      <c r="H28" s="1434"/>
      <c r="I28" s="1434"/>
      <c r="J28" s="1434"/>
      <c r="K28" s="1434"/>
      <c r="L28" s="1434"/>
      <c r="M28" s="1434"/>
      <c r="N28" s="1434"/>
      <c r="O28" s="1434"/>
    </row>
    <row r="29" spans="1:15">
      <c r="E29" s="1435"/>
      <c r="L29" s="1149"/>
      <c r="M29" s="1434"/>
    </row>
    <row r="30" spans="1:15">
      <c r="B30" s="1435">
        <v>0</v>
      </c>
    </row>
    <row r="31" spans="1:15">
      <c r="A31" s="92" t="s">
        <v>135</v>
      </c>
    </row>
    <row r="34" spans="2:8" ht="17.25">
      <c r="B34" s="890"/>
      <c r="C34" s="890"/>
      <c r="D34" s="890"/>
      <c r="E34" s="890"/>
      <c r="F34" s="890"/>
      <c r="G34" s="890"/>
      <c r="H34" s="1436"/>
    </row>
    <row r="35" spans="2:8" ht="17.25">
      <c r="B35" s="890"/>
      <c r="C35" s="890"/>
      <c r="D35" s="890"/>
      <c r="E35" s="890"/>
      <c r="F35" s="890"/>
      <c r="G35" s="890"/>
      <c r="H35" s="1436"/>
    </row>
    <row r="36" spans="2:8" ht="17.25">
      <c r="B36" s="1437"/>
      <c r="C36" s="1437"/>
      <c r="D36" s="1438"/>
      <c r="E36" s="1438"/>
      <c r="F36" s="890"/>
      <c r="G36" s="890"/>
      <c r="H36" s="1436"/>
    </row>
  </sheetData>
  <mergeCells count="1">
    <mergeCell ref="A5:A6"/>
  </mergeCells>
  <hyperlinks>
    <hyperlink ref="A26" location="Inhaltsverzeichnis!A1" display="Zurück zum Inhaltsverzeichnis"/>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F58"/>
  <sheetViews>
    <sheetView showGridLines="0" showZeros="0" zoomScale="145" zoomScaleNormal="145" workbookViewId="0"/>
  </sheetViews>
  <sheetFormatPr baseColWidth="10" defaultRowHeight="16.5"/>
  <cols>
    <col min="1" max="1" width="17.140625" style="135" customWidth="1"/>
    <col min="2" max="17" width="5.42578125" style="135" customWidth="1"/>
    <col min="18" max="16384" width="11.42578125" style="135"/>
  </cols>
  <sheetData>
    <row r="1" spans="1:32" ht="32.25" customHeight="1">
      <c r="A1" s="891" t="s">
        <v>1546</v>
      </c>
      <c r="B1" s="663"/>
      <c r="C1" s="663"/>
      <c r="D1" s="663"/>
      <c r="E1" s="663"/>
      <c r="F1" s="663"/>
      <c r="G1" s="663"/>
      <c r="H1" s="663"/>
      <c r="I1" s="663"/>
      <c r="J1" s="663"/>
      <c r="K1" s="663"/>
      <c r="L1" s="663"/>
      <c r="M1" s="663"/>
      <c r="N1" s="663"/>
      <c r="O1" s="663"/>
      <c r="P1" s="663"/>
      <c r="Q1" s="663"/>
    </row>
    <row r="2" spans="1:32" ht="10.5" customHeight="1">
      <c r="A2" s="892" t="s">
        <v>92</v>
      </c>
      <c r="B2" s="663"/>
      <c r="C2" s="663"/>
      <c r="D2" s="663"/>
      <c r="E2" s="663"/>
      <c r="F2" s="663"/>
      <c r="G2" s="663"/>
      <c r="H2" s="663"/>
      <c r="I2" s="663"/>
      <c r="J2" s="663"/>
      <c r="K2" s="663"/>
      <c r="L2" s="663"/>
      <c r="M2" s="663"/>
      <c r="N2" s="663"/>
      <c r="O2" s="663"/>
      <c r="P2" s="663"/>
      <c r="Q2" s="663"/>
    </row>
    <row r="3" spans="1:32" ht="10.5" customHeight="1">
      <c r="A3" s="892" t="s">
        <v>145</v>
      </c>
      <c r="B3" s="892"/>
      <c r="C3" s="892"/>
      <c r="D3" s="892"/>
      <c r="E3" s="892"/>
      <c r="F3" s="892"/>
      <c r="G3" s="892"/>
      <c r="H3" s="892"/>
      <c r="I3" s="892"/>
      <c r="J3" s="892"/>
      <c r="K3" s="892"/>
      <c r="L3" s="892"/>
      <c r="M3" s="892"/>
      <c r="N3" s="892"/>
      <c r="O3" s="892"/>
      <c r="P3" s="892"/>
      <c r="Q3" s="892"/>
    </row>
    <row r="4" spans="1:32" ht="10.5" customHeight="1">
      <c r="A4" s="892" t="s">
        <v>1556</v>
      </c>
      <c r="B4" s="892"/>
      <c r="C4" s="892"/>
      <c r="D4" s="892"/>
      <c r="E4" s="892"/>
      <c r="F4" s="892"/>
      <c r="G4" s="892"/>
      <c r="H4" s="892"/>
      <c r="I4" s="892"/>
      <c r="J4" s="892"/>
      <c r="K4" s="892"/>
      <c r="L4" s="892"/>
      <c r="M4" s="892"/>
      <c r="N4" s="892"/>
      <c r="O4" s="892"/>
      <c r="P4" s="892"/>
      <c r="Q4" s="892"/>
    </row>
    <row r="5" spans="1:32" ht="22.5" customHeight="1">
      <c r="A5" s="2554"/>
      <c r="B5" s="893" t="s">
        <v>144</v>
      </c>
      <c r="C5" s="894"/>
      <c r="D5" s="895" t="s">
        <v>1547</v>
      </c>
      <c r="E5" s="894"/>
      <c r="F5" s="893" t="s">
        <v>143</v>
      </c>
      <c r="G5" s="894"/>
      <c r="H5" s="893" t="s">
        <v>142</v>
      </c>
      <c r="I5" s="894"/>
      <c r="J5" s="893" t="s">
        <v>141</v>
      </c>
      <c r="K5" s="894"/>
      <c r="L5" s="895" t="s">
        <v>140</v>
      </c>
      <c r="M5" s="894"/>
      <c r="N5" s="895" t="s">
        <v>1548</v>
      </c>
      <c r="O5" s="894"/>
      <c r="P5" s="893" t="s">
        <v>1549</v>
      </c>
      <c r="Q5" s="896"/>
      <c r="R5" s="897"/>
      <c r="S5" s="898"/>
      <c r="T5" s="898"/>
      <c r="U5" s="898"/>
      <c r="V5" s="898"/>
      <c r="W5" s="898"/>
      <c r="X5" s="898"/>
      <c r="Y5" s="898"/>
      <c r="Z5" s="898"/>
      <c r="AA5" s="898"/>
      <c r="AB5" s="898"/>
      <c r="AC5" s="898"/>
    </row>
    <row r="6" spans="1:32" ht="12" customHeight="1">
      <c r="A6" s="2555"/>
      <c r="B6" s="2550" t="s">
        <v>270</v>
      </c>
      <c r="C6" s="2550" t="s">
        <v>450</v>
      </c>
      <c r="D6" s="2550" t="s">
        <v>270</v>
      </c>
      <c r="E6" s="2550" t="s">
        <v>450</v>
      </c>
      <c r="F6" s="2550" t="s">
        <v>270</v>
      </c>
      <c r="G6" s="2550" t="s">
        <v>450</v>
      </c>
      <c r="H6" s="2550" t="s">
        <v>270</v>
      </c>
      <c r="I6" s="2550" t="s">
        <v>450</v>
      </c>
      <c r="J6" s="2550" t="s">
        <v>270</v>
      </c>
      <c r="K6" s="2550" t="s">
        <v>450</v>
      </c>
      <c r="L6" s="2550" t="s">
        <v>270</v>
      </c>
      <c r="M6" s="2550" t="s">
        <v>450</v>
      </c>
      <c r="N6" s="2550" t="s">
        <v>270</v>
      </c>
      <c r="O6" s="2550" t="s">
        <v>450</v>
      </c>
      <c r="P6" s="2550" t="s">
        <v>270</v>
      </c>
      <c r="Q6" s="2552" t="s">
        <v>450</v>
      </c>
      <c r="R6" s="897"/>
      <c r="S6" s="898"/>
      <c r="T6" s="898"/>
      <c r="U6" s="898"/>
      <c r="V6" s="898"/>
      <c r="W6" s="898"/>
      <c r="X6" s="898"/>
      <c r="Y6" s="898"/>
      <c r="Z6" s="898"/>
      <c r="AA6" s="898"/>
      <c r="AB6" s="898"/>
      <c r="AC6" s="898"/>
      <c r="AD6" s="898"/>
      <c r="AE6" s="898"/>
      <c r="AF6" s="898"/>
    </row>
    <row r="7" spans="1:32" ht="10.5" customHeight="1">
      <c r="A7" s="2556"/>
      <c r="B7" s="2551"/>
      <c r="C7" s="2551"/>
      <c r="D7" s="2551"/>
      <c r="E7" s="2551"/>
      <c r="F7" s="2551"/>
      <c r="G7" s="2551"/>
      <c r="H7" s="2551"/>
      <c r="I7" s="2551"/>
      <c r="J7" s="2551"/>
      <c r="K7" s="2551"/>
      <c r="L7" s="2551"/>
      <c r="M7" s="2551"/>
      <c r="N7" s="2551"/>
      <c r="O7" s="2551"/>
      <c r="P7" s="2551"/>
      <c r="Q7" s="2553"/>
      <c r="R7" s="897"/>
      <c r="S7" s="897"/>
      <c r="T7" s="898"/>
      <c r="U7" s="898"/>
      <c r="V7" s="898"/>
      <c r="W7" s="898"/>
      <c r="X7" s="898"/>
      <c r="Y7" s="898"/>
      <c r="Z7" s="898"/>
      <c r="AA7" s="898"/>
      <c r="AB7" s="898"/>
      <c r="AC7" s="898"/>
      <c r="AD7" s="898"/>
      <c r="AE7" s="898"/>
      <c r="AF7" s="898"/>
    </row>
    <row r="8" spans="1:32" ht="10.5" customHeight="1">
      <c r="A8" s="425" t="s">
        <v>113</v>
      </c>
      <c r="B8" s="501"/>
      <c r="C8" s="501"/>
      <c r="D8" s="501"/>
      <c r="E8" s="501"/>
      <c r="F8" s="501"/>
      <c r="G8" s="501"/>
      <c r="H8" s="501"/>
      <c r="I8" s="501"/>
      <c r="J8" s="501"/>
      <c r="K8" s="501"/>
      <c r="L8" s="501"/>
      <c r="M8" s="501"/>
      <c r="N8" s="501"/>
      <c r="O8" s="501"/>
      <c r="P8" s="501"/>
      <c r="Q8" s="899"/>
    </row>
    <row r="9" spans="1:32" ht="10.5" customHeight="1">
      <c r="A9" s="900" t="s">
        <v>105</v>
      </c>
      <c r="B9" s="442">
        <v>14.103</v>
      </c>
      <c r="C9" s="442">
        <v>16.367999999999999</v>
      </c>
      <c r="D9" s="442">
        <v>469.15600000000001</v>
      </c>
      <c r="E9" s="442">
        <v>511.10599999999999</v>
      </c>
      <c r="F9" s="442">
        <v>23.306000000000001</v>
      </c>
      <c r="G9" s="442">
        <v>23.436</v>
      </c>
      <c r="H9" s="442">
        <v>594.87099999999998</v>
      </c>
      <c r="I9" s="442">
        <v>643.29999999999995</v>
      </c>
      <c r="J9" s="442">
        <v>233.256</v>
      </c>
      <c r="K9" s="442">
        <v>247.21600000000001</v>
      </c>
      <c r="L9" s="442">
        <v>131.608</v>
      </c>
      <c r="M9" s="442">
        <v>140.78100000000001</v>
      </c>
      <c r="N9" s="442">
        <v>1482.52</v>
      </c>
      <c r="O9" s="442">
        <v>1598.9449999999999</v>
      </c>
      <c r="P9" s="439">
        <v>48.905309877775686</v>
      </c>
      <c r="Q9" s="440">
        <v>48.123481420561689</v>
      </c>
      <c r="R9" s="436"/>
      <c r="S9" s="437"/>
      <c r="T9" s="901"/>
      <c r="U9" s="441"/>
    </row>
    <row r="10" spans="1:32" ht="10.5" customHeight="1">
      <c r="A10" s="900" t="s">
        <v>126</v>
      </c>
      <c r="B10" s="442">
        <v>15.678000000000001</v>
      </c>
      <c r="C10" s="442">
        <v>15.994</v>
      </c>
      <c r="D10" s="442">
        <v>491.822</v>
      </c>
      <c r="E10" s="442">
        <v>482.69200000000001</v>
      </c>
      <c r="F10" s="442">
        <v>24.085999999999999</v>
      </c>
      <c r="G10" s="442">
        <v>22.244</v>
      </c>
      <c r="H10" s="442">
        <v>651.41</v>
      </c>
      <c r="I10" s="442">
        <v>631.44100000000003</v>
      </c>
      <c r="J10" s="442">
        <v>253.87799999999999</v>
      </c>
      <c r="K10" s="442">
        <v>242.95400000000001</v>
      </c>
      <c r="L10" s="442">
        <v>141.68299999999999</v>
      </c>
      <c r="M10" s="442">
        <v>134.583</v>
      </c>
      <c r="N10" s="442">
        <v>1594.9459999999999</v>
      </c>
      <c r="O10" s="442">
        <v>1544.722</v>
      </c>
      <c r="P10" s="439">
        <v>45.458028046090597</v>
      </c>
      <c r="Q10" s="440">
        <v>49.812717110263208</v>
      </c>
      <c r="R10" s="436"/>
      <c r="S10" s="437"/>
      <c r="T10" s="901"/>
      <c r="U10" s="441"/>
    </row>
    <row r="11" spans="1:32" ht="10.5" customHeight="1">
      <c r="A11" s="900" t="s">
        <v>125</v>
      </c>
      <c r="B11" s="442">
        <v>16.079999999999998</v>
      </c>
      <c r="C11" s="442">
        <v>17.681999999999999</v>
      </c>
      <c r="D11" s="442">
        <v>464.072</v>
      </c>
      <c r="E11" s="442">
        <v>472.32600000000002</v>
      </c>
      <c r="F11" s="442">
        <v>23.120999999999999</v>
      </c>
      <c r="G11" s="442">
        <v>24.785</v>
      </c>
      <c r="H11" s="442">
        <v>612.24699999999996</v>
      </c>
      <c r="I11" s="442">
        <v>604.23099999999999</v>
      </c>
      <c r="J11" s="442">
        <v>237.53399999999999</v>
      </c>
      <c r="K11" s="442">
        <v>235.334</v>
      </c>
      <c r="L11" s="442">
        <v>130.87299999999999</v>
      </c>
      <c r="M11" s="442">
        <v>125.057</v>
      </c>
      <c r="N11" s="442">
        <v>1498.4639999999999</v>
      </c>
      <c r="O11" s="442">
        <v>1492.5519999999999</v>
      </c>
      <c r="P11" s="439">
        <v>48.384946184893337</v>
      </c>
      <c r="Q11" s="440">
        <v>51.553848710128698</v>
      </c>
      <c r="R11" s="436"/>
      <c r="S11" s="437"/>
      <c r="T11" s="901"/>
      <c r="U11" s="441"/>
    </row>
    <row r="12" spans="1:32" ht="10.5" customHeight="1">
      <c r="A12" s="900" t="s">
        <v>124</v>
      </c>
      <c r="B12" s="442">
        <v>17.655999999999999</v>
      </c>
      <c r="C12" s="442">
        <v>20.132000000000001</v>
      </c>
      <c r="D12" s="442">
        <v>480.15300000000002</v>
      </c>
      <c r="E12" s="442">
        <v>512.60900000000004</v>
      </c>
      <c r="F12" s="442">
        <v>25.861000000000001</v>
      </c>
      <c r="G12" s="442">
        <v>26.164000000000001</v>
      </c>
      <c r="H12" s="442">
        <v>614.95699999999999</v>
      </c>
      <c r="I12" s="442">
        <v>682.48299999999995</v>
      </c>
      <c r="J12" s="442">
        <v>248.45099999999999</v>
      </c>
      <c r="K12" s="442">
        <v>260.22800000000001</v>
      </c>
      <c r="L12" s="442">
        <v>134.90600000000001</v>
      </c>
      <c r="M12" s="442">
        <v>142.239</v>
      </c>
      <c r="N12" s="442">
        <v>1535.5630000000001</v>
      </c>
      <c r="O12" s="442">
        <v>1659.008</v>
      </c>
      <c r="P12" s="439">
        <v>47.215972252522363</v>
      </c>
      <c r="Q12" s="440">
        <v>46.381210940513853</v>
      </c>
      <c r="R12" s="436"/>
      <c r="S12" s="437"/>
      <c r="T12" s="901"/>
      <c r="U12" s="541"/>
    </row>
    <row r="13" spans="1:32" ht="10.5" customHeight="1">
      <c r="A13" s="900" t="s">
        <v>123</v>
      </c>
      <c r="B13" s="442">
        <v>20.190000000000001</v>
      </c>
      <c r="C13" s="442">
        <v>19.940000000000001</v>
      </c>
      <c r="D13" s="442">
        <v>503.43799999999999</v>
      </c>
      <c r="E13" s="442">
        <v>480.00099999999998</v>
      </c>
      <c r="F13" s="442">
        <v>28.260999999999999</v>
      </c>
      <c r="G13" s="442">
        <v>25.67</v>
      </c>
      <c r="H13" s="442">
        <v>630.54</v>
      </c>
      <c r="I13" s="442">
        <v>635.88900000000001</v>
      </c>
      <c r="J13" s="442">
        <v>253.441</v>
      </c>
      <c r="K13" s="442">
        <v>249.334</v>
      </c>
      <c r="L13" s="442">
        <v>138.745</v>
      </c>
      <c r="M13" s="442">
        <v>127.56</v>
      </c>
      <c r="N13" s="442">
        <v>1589.0609999999999</v>
      </c>
      <c r="O13" s="442">
        <v>1552.665</v>
      </c>
      <c r="P13" s="439">
        <v>45.626379352334496</v>
      </c>
      <c r="Q13" s="440">
        <v>49.557889177639737</v>
      </c>
      <c r="R13" s="441"/>
      <c r="S13" s="546"/>
      <c r="T13" s="541"/>
      <c r="U13" s="541"/>
    </row>
    <row r="14" spans="1:32" ht="10.5" customHeight="1">
      <c r="A14" s="900" t="s">
        <v>133</v>
      </c>
      <c r="B14" s="442">
        <v>19.085000000000001</v>
      </c>
      <c r="C14" s="442">
        <v>18.07</v>
      </c>
      <c r="D14" s="442">
        <v>497.57400000000001</v>
      </c>
      <c r="E14" s="442">
        <v>504.262</v>
      </c>
      <c r="F14" s="442">
        <v>25.547000000000001</v>
      </c>
      <c r="G14" s="442">
        <v>24.472000000000001</v>
      </c>
      <c r="H14" s="442">
        <v>623.58600000000001</v>
      </c>
      <c r="I14" s="442">
        <v>654.62099999999998</v>
      </c>
      <c r="J14" s="442">
        <v>240.10300000000001</v>
      </c>
      <c r="K14" s="442">
        <v>237.18100000000001</v>
      </c>
      <c r="L14" s="442">
        <v>137.096</v>
      </c>
      <c r="M14" s="442">
        <v>135.42599999999999</v>
      </c>
      <c r="N14" s="442">
        <v>1556.1949999999999</v>
      </c>
      <c r="O14" s="442">
        <v>1587.5730000000001</v>
      </c>
      <c r="P14" s="439">
        <v>46.589983903045578</v>
      </c>
      <c r="Q14" s="440">
        <v>48.468196423093616</v>
      </c>
      <c r="R14" s="441"/>
      <c r="S14" s="541"/>
      <c r="U14" s="541"/>
    </row>
    <row r="15" spans="1:32" ht="10.5" customHeight="1">
      <c r="A15" s="900" t="s">
        <v>131</v>
      </c>
      <c r="B15" s="442">
        <v>21.605</v>
      </c>
      <c r="C15" s="442">
        <v>0</v>
      </c>
      <c r="D15" s="442">
        <v>513.47</v>
      </c>
      <c r="E15" s="442">
        <v>0</v>
      </c>
      <c r="F15" s="442">
        <v>26.638000000000002</v>
      </c>
      <c r="G15" s="442">
        <v>0</v>
      </c>
      <c r="H15" s="442">
        <v>631.84400000000005</v>
      </c>
      <c r="I15" s="442">
        <v>0</v>
      </c>
      <c r="J15" s="442">
        <v>249.411</v>
      </c>
      <c r="K15" s="442">
        <v>0</v>
      </c>
      <c r="L15" s="442">
        <v>139.04599999999999</v>
      </c>
      <c r="M15" s="442">
        <v>0</v>
      </c>
      <c r="N15" s="442">
        <v>1598.193</v>
      </c>
      <c r="O15" s="442">
        <v>0</v>
      </c>
      <c r="P15" s="439">
        <v>45.36567235621731</v>
      </c>
      <c r="Q15" s="440"/>
      <c r="S15" s="541"/>
      <c r="U15" s="441"/>
    </row>
    <row r="16" spans="1:32" ht="10.5" customHeight="1">
      <c r="A16" s="900" t="s">
        <v>139</v>
      </c>
      <c r="B16" s="442">
        <v>19.05</v>
      </c>
      <c r="C16" s="442">
        <v>0</v>
      </c>
      <c r="D16" s="442">
        <v>483.387</v>
      </c>
      <c r="E16" s="442">
        <v>0</v>
      </c>
      <c r="F16" s="442">
        <v>24.936</v>
      </c>
      <c r="G16" s="442">
        <v>0</v>
      </c>
      <c r="H16" s="442">
        <v>579.44200000000001</v>
      </c>
      <c r="I16" s="442">
        <v>0</v>
      </c>
      <c r="J16" s="442">
        <v>236.48400000000001</v>
      </c>
      <c r="K16" s="442">
        <v>0</v>
      </c>
      <c r="L16" s="442">
        <v>131.9</v>
      </c>
      <c r="M16" s="442">
        <v>0</v>
      </c>
      <c r="N16" s="442">
        <v>1491.549</v>
      </c>
      <c r="O16" s="442">
        <v>0</v>
      </c>
      <c r="P16" s="439">
        <v>48.609264596738029</v>
      </c>
      <c r="Q16" s="440"/>
      <c r="S16" s="541"/>
      <c r="U16" s="441"/>
    </row>
    <row r="17" spans="1:21" ht="10.5" customHeight="1">
      <c r="A17" s="900" t="s">
        <v>97</v>
      </c>
      <c r="B17" s="442">
        <v>18.251999999999999</v>
      </c>
      <c r="C17" s="442">
        <v>0</v>
      </c>
      <c r="D17" s="442">
        <v>505.59</v>
      </c>
      <c r="E17" s="442">
        <v>0</v>
      </c>
      <c r="F17" s="442">
        <v>24.297999999999998</v>
      </c>
      <c r="G17" s="442">
        <v>0</v>
      </c>
      <c r="H17" s="442">
        <v>602.40899999999999</v>
      </c>
      <c r="I17" s="442">
        <v>0</v>
      </c>
      <c r="J17" s="442">
        <v>243.85900000000001</v>
      </c>
      <c r="K17" s="442">
        <v>0</v>
      </c>
      <c r="L17" s="442">
        <v>136.49600000000001</v>
      </c>
      <c r="M17" s="442">
        <v>0</v>
      </c>
      <c r="N17" s="442">
        <v>1546.8979999999999</v>
      </c>
      <c r="O17" s="442">
        <v>0</v>
      </c>
      <c r="P17" s="439">
        <v>46.869994013826386</v>
      </c>
      <c r="Q17" s="440"/>
      <c r="S17" s="541"/>
      <c r="U17" s="441"/>
    </row>
    <row r="18" spans="1:21" ht="10.5" customHeight="1">
      <c r="A18" s="900" t="s">
        <v>138</v>
      </c>
      <c r="B18" s="442">
        <v>19.655999999999999</v>
      </c>
      <c r="C18" s="442">
        <v>0</v>
      </c>
      <c r="D18" s="442">
        <v>512.16300000000001</v>
      </c>
      <c r="E18" s="442">
        <v>0</v>
      </c>
      <c r="F18" s="442">
        <v>24.582000000000001</v>
      </c>
      <c r="G18" s="442">
        <v>0</v>
      </c>
      <c r="H18" s="442">
        <v>610.87</v>
      </c>
      <c r="I18" s="442">
        <v>0</v>
      </c>
      <c r="J18" s="442">
        <v>246.60900000000001</v>
      </c>
      <c r="K18" s="442">
        <v>0</v>
      </c>
      <c r="L18" s="442">
        <v>141.756</v>
      </c>
      <c r="M18" s="442">
        <v>0</v>
      </c>
      <c r="N18" s="442">
        <v>1574.7729999999999</v>
      </c>
      <c r="O18" s="442">
        <v>0</v>
      </c>
      <c r="P18" s="439">
        <v>46.040349942499653</v>
      </c>
      <c r="Q18" s="440"/>
      <c r="R18" s="441"/>
      <c r="S18" s="541"/>
      <c r="U18" s="441"/>
    </row>
    <row r="19" spans="1:21" ht="10.5" customHeight="1">
      <c r="A19" s="900" t="s">
        <v>137</v>
      </c>
      <c r="B19" s="442">
        <v>16.803000000000001</v>
      </c>
      <c r="C19" s="442">
        <v>0</v>
      </c>
      <c r="D19" s="442">
        <v>505.66199999999998</v>
      </c>
      <c r="E19" s="442">
        <v>0</v>
      </c>
      <c r="F19" s="442">
        <v>22.53</v>
      </c>
      <c r="G19" s="442">
        <v>0</v>
      </c>
      <c r="H19" s="442">
        <v>628.16</v>
      </c>
      <c r="I19" s="442">
        <v>0</v>
      </c>
      <c r="J19" s="442">
        <v>255.50899999999999</v>
      </c>
      <c r="K19" s="442">
        <v>0</v>
      </c>
      <c r="L19" s="442">
        <v>138.50899999999999</v>
      </c>
      <c r="M19" s="442">
        <v>0</v>
      </c>
      <c r="N19" s="442">
        <v>1583.2429999999999</v>
      </c>
      <c r="O19" s="442">
        <v>0</v>
      </c>
      <c r="P19" s="439">
        <v>45.794044249682464</v>
      </c>
      <c r="Q19" s="440"/>
      <c r="R19" s="441"/>
      <c r="S19" s="541"/>
      <c r="U19" s="441"/>
    </row>
    <row r="20" spans="1:21" ht="10.5" customHeight="1">
      <c r="A20" s="902" t="s">
        <v>116</v>
      </c>
      <c r="B20" s="903">
        <v>14.534000000000001</v>
      </c>
      <c r="C20" s="903">
        <v>0</v>
      </c>
      <c r="D20" s="903">
        <v>462.47699999999998</v>
      </c>
      <c r="E20" s="903">
        <v>0</v>
      </c>
      <c r="F20" s="903">
        <v>21.21</v>
      </c>
      <c r="G20" s="903">
        <v>0</v>
      </c>
      <c r="H20" s="903">
        <v>584.49400000000003</v>
      </c>
      <c r="I20" s="903">
        <v>0</v>
      </c>
      <c r="J20" s="903">
        <v>231.45400000000001</v>
      </c>
      <c r="K20" s="903">
        <v>0</v>
      </c>
      <c r="L20" s="903">
        <v>125.04900000000001</v>
      </c>
      <c r="M20" s="903">
        <v>0</v>
      </c>
      <c r="N20" s="903">
        <v>1453.789</v>
      </c>
      <c r="O20" s="903">
        <v>0</v>
      </c>
      <c r="P20" s="904">
        <v>49.871817712198954</v>
      </c>
      <c r="Q20" s="905"/>
      <c r="R20" s="441"/>
      <c r="S20" s="541"/>
      <c r="U20" s="441"/>
    </row>
    <row r="21" spans="1:21" ht="10.5" customHeight="1">
      <c r="A21" s="906" t="s">
        <v>130</v>
      </c>
      <c r="B21" s="513">
        <v>102.792</v>
      </c>
      <c r="C21" s="513">
        <v>108.18600000000001</v>
      </c>
      <c r="D21" s="513">
        <v>2906.2150000000001</v>
      </c>
      <c r="E21" s="513">
        <v>2962.9960000000005</v>
      </c>
      <c r="F21" s="513">
        <v>150.18199999999999</v>
      </c>
      <c r="G21" s="513">
        <v>146.77100000000002</v>
      </c>
      <c r="H21" s="513">
        <v>3727.6109999999999</v>
      </c>
      <c r="I21" s="513">
        <v>3851.9650000000001</v>
      </c>
      <c r="J21" s="513">
        <v>1466.663</v>
      </c>
      <c r="K21" s="513">
        <v>1472.2470000000001</v>
      </c>
      <c r="L21" s="513">
        <v>814.91099999999994</v>
      </c>
      <c r="M21" s="513">
        <v>805.64599999999996</v>
      </c>
      <c r="N21" s="513">
        <v>9256.7489999999998</v>
      </c>
      <c r="O21" s="513">
        <v>9435.4650000000001</v>
      </c>
      <c r="P21" s="907">
        <v>48.375374551043784</v>
      </c>
      <c r="Q21" s="908">
        <v>47.495995162930498</v>
      </c>
      <c r="R21" s="546"/>
      <c r="S21" s="431"/>
      <c r="T21" s="541"/>
    </row>
    <row r="22" spans="1:21" ht="10.5" customHeight="1">
      <c r="A22" s="425" t="s">
        <v>117</v>
      </c>
      <c r="B22" s="501"/>
      <c r="C22" s="501"/>
      <c r="D22" s="501"/>
      <c r="E22" s="501"/>
      <c r="F22" s="501"/>
      <c r="G22" s="501"/>
      <c r="H22" s="501"/>
      <c r="I22" s="501"/>
      <c r="J22" s="501"/>
      <c r="K22" s="501"/>
      <c r="L22" s="501"/>
      <c r="M22" s="501"/>
      <c r="N22" s="501"/>
      <c r="O22" s="501"/>
      <c r="P22" s="501"/>
      <c r="Q22" s="899"/>
      <c r="R22" s="541"/>
      <c r="S22" s="541"/>
    </row>
    <row r="23" spans="1:21" ht="10.5" customHeight="1">
      <c r="A23" s="900" t="s">
        <v>105</v>
      </c>
      <c r="B23" s="442">
        <v>0.11799999999999999</v>
      </c>
      <c r="C23" s="442">
        <v>0.193</v>
      </c>
      <c r="D23" s="442">
        <v>44.488999999999997</v>
      </c>
      <c r="E23" s="442">
        <v>44.9</v>
      </c>
      <c r="F23" s="442">
        <v>1.2090000000000001</v>
      </c>
      <c r="G23" s="442">
        <v>1.3009999999999999</v>
      </c>
      <c r="H23" s="442">
        <v>56.121000000000002</v>
      </c>
      <c r="I23" s="442">
        <v>64.733000000000004</v>
      </c>
      <c r="J23" s="442">
        <v>91.256</v>
      </c>
      <c r="K23" s="442">
        <v>93.665000000000006</v>
      </c>
      <c r="L23" s="442">
        <v>53.735999999999997</v>
      </c>
      <c r="M23" s="442">
        <v>66.078000000000003</v>
      </c>
      <c r="N23" s="446">
        <v>255.489</v>
      </c>
      <c r="O23" s="446">
        <v>280.423</v>
      </c>
      <c r="P23" s="909">
        <v>54.335020294415806</v>
      </c>
      <c r="Q23" s="910">
        <v>53.089083277762519</v>
      </c>
      <c r="R23" s="911"/>
      <c r="S23" s="444"/>
      <c r="T23" s="445"/>
      <c r="U23" s="444"/>
    </row>
    <row r="24" spans="1:21" ht="10.5" customHeight="1">
      <c r="A24" s="900" t="s">
        <v>126</v>
      </c>
      <c r="B24" s="442">
        <v>0.13300000000000001</v>
      </c>
      <c r="C24" s="442">
        <v>0.108</v>
      </c>
      <c r="D24" s="442">
        <v>46.935000000000002</v>
      </c>
      <c r="E24" s="442">
        <v>42.734000000000002</v>
      </c>
      <c r="F24" s="442">
        <v>1.444</v>
      </c>
      <c r="G24" s="442">
        <v>1.1519999999999999</v>
      </c>
      <c r="H24" s="442">
        <v>60.42</v>
      </c>
      <c r="I24" s="442">
        <v>62.494</v>
      </c>
      <c r="J24" s="442">
        <v>98.682000000000002</v>
      </c>
      <c r="K24" s="442">
        <v>91.013000000000005</v>
      </c>
      <c r="L24" s="442">
        <v>52.613999999999997</v>
      </c>
      <c r="M24" s="442">
        <v>48.052</v>
      </c>
      <c r="N24" s="446">
        <v>269.23899999999998</v>
      </c>
      <c r="O24" s="446">
        <v>253.48400000000001</v>
      </c>
      <c r="P24" s="909">
        <v>51.560138018637723</v>
      </c>
      <c r="Q24" s="910">
        <v>58.731123068911643</v>
      </c>
      <c r="R24" s="541"/>
      <c r="S24" s="444"/>
      <c r="T24" s="445"/>
      <c r="U24" s="444"/>
    </row>
    <row r="25" spans="1:21" ht="10.5" customHeight="1">
      <c r="A25" s="900" t="s">
        <v>125</v>
      </c>
      <c r="B25" s="442">
        <v>0.124</v>
      </c>
      <c r="C25" s="442">
        <v>0.16900000000000001</v>
      </c>
      <c r="D25" s="442">
        <v>41.335999999999999</v>
      </c>
      <c r="E25" s="442">
        <v>40.762</v>
      </c>
      <c r="F25" s="442">
        <v>1.2829999999999999</v>
      </c>
      <c r="G25" s="442">
        <v>1.2250000000000001</v>
      </c>
      <c r="H25" s="442">
        <v>59.002000000000002</v>
      </c>
      <c r="I25" s="442">
        <v>60.08</v>
      </c>
      <c r="J25" s="442">
        <v>89.436000000000007</v>
      </c>
      <c r="K25" s="442">
        <v>85.262</v>
      </c>
      <c r="L25" s="442">
        <v>49.893000000000001</v>
      </c>
      <c r="M25" s="442">
        <v>47.942</v>
      </c>
      <c r="N25" s="446">
        <v>247.834</v>
      </c>
      <c r="O25" s="446">
        <v>242.55099999999999</v>
      </c>
      <c r="P25" s="909">
        <v>56.013299224480903</v>
      </c>
      <c r="Q25" s="910">
        <v>61.378431752497413</v>
      </c>
      <c r="R25" s="541"/>
      <c r="S25" s="444"/>
      <c r="T25" s="445"/>
      <c r="U25" s="444"/>
    </row>
    <row r="26" spans="1:21" ht="10.5" customHeight="1">
      <c r="A26" s="900" t="s">
        <v>124</v>
      </c>
      <c r="B26" s="442">
        <v>0.17399999999999999</v>
      </c>
      <c r="C26" s="442">
        <v>0.223</v>
      </c>
      <c r="D26" s="442">
        <v>42.194000000000003</v>
      </c>
      <c r="E26" s="442">
        <v>42.668999999999997</v>
      </c>
      <c r="F26" s="442">
        <v>1.464</v>
      </c>
      <c r="G26" s="442">
        <v>1.129</v>
      </c>
      <c r="H26" s="442">
        <v>61.667999999999999</v>
      </c>
      <c r="I26" s="442">
        <v>65.989999999999995</v>
      </c>
      <c r="J26" s="442">
        <v>89.241</v>
      </c>
      <c r="K26" s="442">
        <v>95.430999999999997</v>
      </c>
      <c r="L26" s="442">
        <v>49.77</v>
      </c>
      <c r="M26" s="442">
        <v>55.395000000000003</v>
      </c>
      <c r="N26" s="446">
        <v>250.483</v>
      </c>
      <c r="O26" s="446">
        <v>267.07799999999997</v>
      </c>
      <c r="P26" s="909">
        <v>55.420926769481362</v>
      </c>
      <c r="Q26" s="910">
        <v>55.741768322362759</v>
      </c>
      <c r="R26" s="541"/>
      <c r="S26" s="444"/>
      <c r="T26" s="445"/>
      <c r="U26" s="541"/>
    </row>
    <row r="27" spans="1:21" ht="10.5" customHeight="1">
      <c r="A27" s="900" t="s">
        <v>123</v>
      </c>
      <c r="B27" s="442">
        <v>0.161</v>
      </c>
      <c r="C27" s="442">
        <v>0.17100000000000001</v>
      </c>
      <c r="D27" s="442">
        <v>44.612000000000002</v>
      </c>
      <c r="E27" s="442">
        <v>39.451999999999998</v>
      </c>
      <c r="F27" s="442">
        <v>1.3680000000000001</v>
      </c>
      <c r="G27" s="442">
        <v>1.1930000000000001</v>
      </c>
      <c r="H27" s="442">
        <v>65.069999999999993</v>
      </c>
      <c r="I27" s="442">
        <v>64.322999999999993</v>
      </c>
      <c r="J27" s="442">
        <v>94.105000000000004</v>
      </c>
      <c r="K27" s="442">
        <v>91.051000000000002</v>
      </c>
      <c r="L27" s="442">
        <v>54.052</v>
      </c>
      <c r="M27" s="442">
        <v>52.198</v>
      </c>
      <c r="N27" s="446">
        <v>264.52300000000002</v>
      </c>
      <c r="O27" s="446">
        <v>253.596</v>
      </c>
      <c r="P27" s="909">
        <v>52.479368523720048</v>
      </c>
      <c r="Q27" s="910">
        <v>58.705184624363156</v>
      </c>
      <c r="R27" s="541"/>
      <c r="S27" s="444"/>
      <c r="T27" s="445"/>
      <c r="U27" s="444"/>
    </row>
    <row r="28" spans="1:21" ht="10.5" customHeight="1">
      <c r="A28" s="900" t="s">
        <v>133</v>
      </c>
      <c r="B28" s="442">
        <v>0.13600000000000001</v>
      </c>
      <c r="C28" s="442">
        <v>0.126</v>
      </c>
      <c r="D28" s="442">
        <v>43.177999999999997</v>
      </c>
      <c r="E28" s="442">
        <v>42.286000000000001</v>
      </c>
      <c r="F28" s="442">
        <v>1.3340000000000001</v>
      </c>
      <c r="G28" s="442">
        <v>1.444</v>
      </c>
      <c r="H28" s="442">
        <v>61.179000000000002</v>
      </c>
      <c r="I28" s="442">
        <v>63.758000000000003</v>
      </c>
      <c r="J28" s="442">
        <v>86.724999999999994</v>
      </c>
      <c r="K28" s="442">
        <v>86.215999999999994</v>
      </c>
      <c r="L28" s="442">
        <v>51.216999999999999</v>
      </c>
      <c r="M28" s="442">
        <v>63.965000000000003</v>
      </c>
      <c r="N28" s="446">
        <v>247.66300000000001</v>
      </c>
      <c r="O28" s="446">
        <v>263.58600000000001</v>
      </c>
      <c r="P28" s="909">
        <v>56.051973851564419</v>
      </c>
      <c r="Q28" s="910">
        <v>56.480237948904715</v>
      </c>
      <c r="R28" s="541"/>
      <c r="S28" s="444"/>
      <c r="T28" s="445"/>
      <c r="U28" s="444"/>
    </row>
    <row r="29" spans="1:21" ht="10.5" customHeight="1">
      <c r="A29" s="900" t="s">
        <v>131</v>
      </c>
      <c r="B29" s="442">
        <v>0.16700000000000001</v>
      </c>
      <c r="C29" s="442">
        <v>0</v>
      </c>
      <c r="D29" s="442">
        <v>43.94</v>
      </c>
      <c r="E29" s="442">
        <v>0</v>
      </c>
      <c r="F29" s="442">
        <v>1.288</v>
      </c>
      <c r="G29" s="442">
        <v>0</v>
      </c>
      <c r="H29" s="442">
        <v>62.484000000000002</v>
      </c>
      <c r="I29" s="442">
        <v>0</v>
      </c>
      <c r="J29" s="442">
        <v>90.628</v>
      </c>
      <c r="K29" s="442">
        <v>0</v>
      </c>
      <c r="L29" s="442">
        <v>54.694000000000003</v>
      </c>
      <c r="M29" s="442">
        <v>0</v>
      </c>
      <c r="N29" s="446">
        <v>257.62599999999998</v>
      </c>
      <c r="O29" s="446">
        <v>0</v>
      </c>
      <c r="P29" s="909">
        <v>53.884312918727154</v>
      </c>
      <c r="Q29" s="910"/>
      <c r="R29" s="541"/>
      <c r="S29" s="444"/>
      <c r="T29" s="445"/>
      <c r="U29" s="541"/>
    </row>
    <row r="30" spans="1:21" ht="10.5" customHeight="1">
      <c r="A30" s="900" t="s">
        <v>139</v>
      </c>
      <c r="B30" s="442">
        <v>0.16800000000000001</v>
      </c>
      <c r="C30" s="442">
        <v>0</v>
      </c>
      <c r="D30" s="442">
        <v>42.075000000000003</v>
      </c>
      <c r="E30" s="442">
        <v>0</v>
      </c>
      <c r="F30" s="442">
        <v>1.2609999999999999</v>
      </c>
      <c r="G30" s="442">
        <v>0</v>
      </c>
      <c r="H30" s="442">
        <v>57.593000000000004</v>
      </c>
      <c r="I30" s="442">
        <v>0</v>
      </c>
      <c r="J30" s="442">
        <v>85.570999999999998</v>
      </c>
      <c r="K30" s="442">
        <v>0</v>
      </c>
      <c r="L30" s="442">
        <v>66.063000000000002</v>
      </c>
      <c r="M30" s="442">
        <v>0</v>
      </c>
      <c r="N30" s="446">
        <v>257.22000000000003</v>
      </c>
      <c r="O30" s="446">
        <v>0</v>
      </c>
      <c r="P30" s="909">
        <v>53.96936474613171</v>
      </c>
      <c r="Q30" s="910"/>
      <c r="R30" s="541"/>
      <c r="S30" s="541"/>
      <c r="T30" s="445"/>
      <c r="U30" s="541"/>
    </row>
    <row r="31" spans="1:21" ht="10.5" customHeight="1">
      <c r="A31" s="900" t="s">
        <v>97</v>
      </c>
      <c r="B31" s="442">
        <v>0.16400000000000001</v>
      </c>
      <c r="C31" s="442">
        <v>0</v>
      </c>
      <c r="D31" s="442">
        <v>44.372999999999998</v>
      </c>
      <c r="E31" s="442">
        <v>0</v>
      </c>
      <c r="F31" s="442">
        <v>1.2649999999999999</v>
      </c>
      <c r="G31" s="442">
        <v>0</v>
      </c>
      <c r="H31" s="442">
        <v>56.82</v>
      </c>
      <c r="I31" s="442">
        <v>0</v>
      </c>
      <c r="J31" s="442">
        <v>90.03</v>
      </c>
      <c r="K31" s="442">
        <v>0</v>
      </c>
      <c r="L31" s="442">
        <v>49.265000000000001</v>
      </c>
      <c r="M31" s="442">
        <v>0</v>
      </c>
      <c r="N31" s="446">
        <v>247.035</v>
      </c>
      <c r="O31" s="446">
        <v>0</v>
      </c>
      <c r="P31" s="909">
        <v>56.19446637116198</v>
      </c>
      <c r="Q31" s="910"/>
      <c r="R31" s="541"/>
      <c r="S31" s="442"/>
      <c r="T31" s="445"/>
      <c r="U31" s="541"/>
    </row>
    <row r="32" spans="1:21" ht="10.5" customHeight="1">
      <c r="A32" s="900" t="s">
        <v>138</v>
      </c>
      <c r="B32" s="442">
        <v>0.192</v>
      </c>
      <c r="C32" s="442">
        <v>0</v>
      </c>
      <c r="D32" s="442">
        <v>46.545999999999999</v>
      </c>
      <c r="E32" s="442">
        <v>0</v>
      </c>
      <c r="F32" s="442">
        <v>1.3959999999999999</v>
      </c>
      <c r="G32" s="442">
        <v>0</v>
      </c>
      <c r="H32" s="442">
        <v>64.929000000000002</v>
      </c>
      <c r="I32" s="442">
        <v>0</v>
      </c>
      <c r="J32" s="442">
        <v>90.19</v>
      </c>
      <c r="K32" s="442">
        <v>0</v>
      </c>
      <c r="L32" s="442">
        <v>59.817</v>
      </c>
      <c r="M32" s="442">
        <v>0</v>
      </c>
      <c r="N32" s="446">
        <v>269.30599999999998</v>
      </c>
      <c r="O32" s="446">
        <v>0</v>
      </c>
      <c r="P32" s="909">
        <v>51.547310494381861</v>
      </c>
      <c r="Q32" s="910"/>
      <c r="R32" s="541"/>
      <c r="S32" s="442"/>
      <c r="T32" s="445"/>
      <c r="U32" s="541"/>
    </row>
    <row r="33" spans="1:21" ht="10.5" customHeight="1">
      <c r="A33" s="900" t="s">
        <v>137</v>
      </c>
      <c r="B33" s="442">
        <v>0.14299999999999999</v>
      </c>
      <c r="C33" s="442">
        <v>0</v>
      </c>
      <c r="D33" s="442">
        <v>43.96</v>
      </c>
      <c r="E33" s="442">
        <v>0</v>
      </c>
      <c r="F33" s="442">
        <v>1.2410000000000001</v>
      </c>
      <c r="G33" s="442">
        <v>0</v>
      </c>
      <c r="H33" s="442">
        <v>62.244999999999997</v>
      </c>
      <c r="I33" s="442">
        <v>0</v>
      </c>
      <c r="J33" s="442">
        <v>96.918000000000006</v>
      </c>
      <c r="K33" s="442">
        <v>0</v>
      </c>
      <c r="L33" s="442">
        <v>49.878999999999998</v>
      </c>
      <c r="M33" s="442">
        <v>0</v>
      </c>
      <c r="N33" s="446">
        <v>261.90899999999999</v>
      </c>
      <c r="O33" s="446">
        <v>0</v>
      </c>
      <c r="P33" s="909">
        <v>53.003142312788029</v>
      </c>
      <c r="Q33" s="910"/>
      <c r="R33" s="541"/>
      <c r="S33" s="442"/>
      <c r="T33" s="445"/>
      <c r="U33" s="541"/>
    </row>
    <row r="34" spans="1:21" ht="10.5" customHeight="1">
      <c r="A34" s="902" t="s">
        <v>116</v>
      </c>
      <c r="B34" s="903">
        <v>0.11899999999999999</v>
      </c>
      <c r="C34" s="903">
        <v>0</v>
      </c>
      <c r="D34" s="903">
        <v>37.084000000000003</v>
      </c>
      <c r="E34" s="903">
        <v>0</v>
      </c>
      <c r="F34" s="903">
        <v>1.075</v>
      </c>
      <c r="G34" s="903">
        <v>0</v>
      </c>
      <c r="H34" s="903">
        <v>56.24</v>
      </c>
      <c r="I34" s="903">
        <v>0</v>
      </c>
      <c r="J34" s="903">
        <v>83.399000000000001</v>
      </c>
      <c r="K34" s="903">
        <v>0</v>
      </c>
      <c r="L34" s="903">
        <v>60.981000000000002</v>
      </c>
      <c r="M34" s="903">
        <v>0</v>
      </c>
      <c r="N34" s="912">
        <v>247.006</v>
      </c>
      <c r="O34" s="912">
        <v>0</v>
      </c>
      <c r="P34" s="913">
        <v>56.201063941766598</v>
      </c>
      <c r="Q34" s="914"/>
      <c r="R34" s="541"/>
      <c r="S34" s="442"/>
      <c r="T34" s="445"/>
      <c r="U34" s="541"/>
    </row>
    <row r="35" spans="1:21" ht="10.5" customHeight="1">
      <c r="A35" s="906" t="s">
        <v>130</v>
      </c>
      <c r="B35" s="513">
        <v>0.84599999999999997</v>
      </c>
      <c r="C35" s="513">
        <v>0.99</v>
      </c>
      <c r="D35" s="513">
        <v>262.74400000000003</v>
      </c>
      <c r="E35" s="513">
        <v>252.803</v>
      </c>
      <c r="F35" s="513">
        <v>8.1020000000000003</v>
      </c>
      <c r="G35" s="513">
        <v>7.444</v>
      </c>
      <c r="H35" s="513">
        <v>363.46000000000004</v>
      </c>
      <c r="I35" s="513">
        <v>381.37799999999999</v>
      </c>
      <c r="J35" s="513">
        <v>549.44500000000005</v>
      </c>
      <c r="K35" s="513">
        <v>542.63799999999992</v>
      </c>
      <c r="L35" s="513">
        <v>311.28199999999998</v>
      </c>
      <c r="M35" s="513">
        <v>333.63</v>
      </c>
      <c r="N35" s="513">
        <v>1535.2309999999998</v>
      </c>
      <c r="O35" s="513">
        <v>1560.7180000000001</v>
      </c>
      <c r="P35" s="907">
        <v>55.530926616255144</v>
      </c>
      <c r="Q35" s="908">
        <v>54.775366209654784</v>
      </c>
      <c r="R35" s="431"/>
      <c r="S35" s="541"/>
    </row>
    <row r="36" spans="1:21" ht="10.5" customHeight="1">
      <c r="A36" s="429" t="s">
        <v>118</v>
      </c>
      <c r="B36" s="501"/>
      <c r="C36" s="501"/>
      <c r="D36" s="501"/>
      <c r="E36" s="501"/>
      <c r="F36" s="501"/>
      <c r="G36" s="501"/>
      <c r="H36" s="501"/>
      <c r="I36" s="501"/>
      <c r="J36" s="501"/>
      <c r="K36" s="501"/>
      <c r="L36" s="501"/>
      <c r="M36" s="501"/>
      <c r="N36" s="501"/>
      <c r="O36" s="501"/>
      <c r="P36" s="501"/>
      <c r="Q36" s="899"/>
      <c r="R36" s="541"/>
      <c r="S36" s="541"/>
    </row>
    <row r="37" spans="1:21" ht="10.5" customHeight="1">
      <c r="A37" s="900" t="s">
        <v>105</v>
      </c>
      <c r="B37" s="442">
        <v>14.221</v>
      </c>
      <c r="C37" s="442">
        <v>16.561</v>
      </c>
      <c r="D37" s="442">
        <v>513.64499999999998</v>
      </c>
      <c r="E37" s="442">
        <v>556.00599999999997</v>
      </c>
      <c r="F37" s="442">
        <v>24.515000000000001</v>
      </c>
      <c r="G37" s="442">
        <v>24.736999999999998</v>
      </c>
      <c r="H37" s="442">
        <v>650.99199999999996</v>
      </c>
      <c r="I37" s="442">
        <v>708.03300000000002</v>
      </c>
      <c r="J37" s="442">
        <v>324.512</v>
      </c>
      <c r="K37" s="442">
        <v>340.88099999999997</v>
      </c>
      <c r="L37" s="442">
        <v>185.34399999999999</v>
      </c>
      <c r="M37" s="442">
        <v>206.85900000000001</v>
      </c>
      <c r="N37" s="442">
        <v>1738.009</v>
      </c>
      <c r="O37" s="442">
        <v>1879.3679999999999</v>
      </c>
      <c r="P37" s="439">
        <v>49.703482548134104</v>
      </c>
      <c r="Q37" s="440">
        <v>48.864405480991479</v>
      </c>
      <c r="R37" s="546"/>
      <c r="S37" s="542"/>
      <c r="T37" s="541"/>
    </row>
    <row r="38" spans="1:21" ht="10.5" customHeight="1">
      <c r="A38" s="900" t="s">
        <v>126</v>
      </c>
      <c r="B38" s="442">
        <v>15.811</v>
      </c>
      <c r="C38" s="442">
        <v>16.102</v>
      </c>
      <c r="D38" s="442">
        <v>538.75699999999995</v>
      </c>
      <c r="E38" s="442">
        <v>525.42600000000004</v>
      </c>
      <c r="F38" s="442">
        <v>25.53</v>
      </c>
      <c r="G38" s="442">
        <v>23.396000000000001</v>
      </c>
      <c r="H38" s="442">
        <v>711.83</v>
      </c>
      <c r="I38" s="442">
        <v>693.93499999999995</v>
      </c>
      <c r="J38" s="442">
        <v>352.56</v>
      </c>
      <c r="K38" s="442">
        <v>333.96699999999998</v>
      </c>
      <c r="L38" s="442">
        <v>194.297</v>
      </c>
      <c r="M38" s="442">
        <v>182.63499999999999</v>
      </c>
      <c r="N38" s="442">
        <v>1864.1849999999999</v>
      </c>
      <c r="O38" s="442">
        <v>1798.2059999999999</v>
      </c>
      <c r="P38" s="439">
        <v>46.339338638600786</v>
      </c>
      <c r="Q38" s="440">
        <v>51.06989966666778</v>
      </c>
      <c r="R38" s="546"/>
      <c r="S38" s="542"/>
      <c r="T38" s="541"/>
    </row>
    <row r="39" spans="1:21" ht="10.5" customHeight="1">
      <c r="A39" s="900" t="s">
        <v>125</v>
      </c>
      <c r="B39" s="442">
        <v>16.204000000000001</v>
      </c>
      <c r="C39" s="442">
        <v>17.850999999999999</v>
      </c>
      <c r="D39" s="442">
        <v>505.40800000000002</v>
      </c>
      <c r="E39" s="442">
        <v>513.08799999999997</v>
      </c>
      <c r="F39" s="442">
        <v>24.404</v>
      </c>
      <c r="G39" s="442">
        <v>26.01</v>
      </c>
      <c r="H39" s="442">
        <v>671.24900000000002</v>
      </c>
      <c r="I39" s="442">
        <v>664.31100000000004</v>
      </c>
      <c r="J39" s="442">
        <v>326.97000000000003</v>
      </c>
      <c r="K39" s="442">
        <v>320.596</v>
      </c>
      <c r="L39" s="442">
        <v>180.76599999999999</v>
      </c>
      <c r="M39" s="442">
        <v>172.999</v>
      </c>
      <c r="N39" s="442">
        <v>1746.298</v>
      </c>
      <c r="O39" s="442">
        <v>1735.1030000000001</v>
      </c>
      <c r="P39" s="439">
        <v>49.467559374173256</v>
      </c>
      <c r="Q39" s="440">
        <v>52.92723256198623</v>
      </c>
      <c r="R39" s="546"/>
      <c r="S39" s="542"/>
      <c r="T39" s="541"/>
    </row>
    <row r="40" spans="1:21" ht="10.5" customHeight="1">
      <c r="A40" s="900" t="s">
        <v>124</v>
      </c>
      <c r="B40" s="442">
        <v>17.829999999999998</v>
      </c>
      <c r="C40" s="442">
        <v>20.355</v>
      </c>
      <c r="D40" s="442">
        <v>522.34699999999998</v>
      </c>
      <c r="E40" s="442">
        <v>555.27800000000002</v>
      </c>
      <c r="F40" s="442">
        <v>27.324999999999999</v>
      </c>
      <c r="G40" s="442">
        <v>27.292999999999999</v>
      </c>
      <c r="H40" s="442">
        <v>676.625</v>
      </c>
      <c r="I40" s="442">
        <v>748.47299999999996</v>
      </c>
      <c r="J40" s="442">
        <v>337.69200000000001</v>
      </c>
      <c r="K40" s="442">
        <v>355.65899999999999</v>
      </c>
      <c r="L40" s="442">
        <v>184.67599999999999</v>
      </c>
      <c r="M40" s="442">
        <v>197.63399999999999</v>
      </c>
      <c r="N40" s="442">
        <v>1786.046</v>
      </c>
      <c r="O40" s="442">
        <v>1926.086</v>
      </c>
      <c r="P40" s="439">
        <v>48.366671407119412</v>
      </c>
      <c r="Q40" s="440">
        <v>47.679179434355476</v>
      </c>
      <c r="R40" s="546"/>
      <c r="S40" s="542"/>
      <c r="T40" s="541"/>
    </row>
    <row r="41" spans="1:21" ht="10.5" customHeight="1">
      <c r="A41" s="900" t="s">
        <v>123</v>
      </c>
      <c r="B41" s="442">
        <v>20.350999999999999</v>
      </c>
      <c r="C41" s="442">
        <v>20.111000000000001</v>
      </c>
      <c r="D41" s="442">
        <v>548.04999999999995</v>
      </c>
      <c r="E41" s="442">
        <v>519.45299999999997</v>
      </c>
      <c r="F41" s="442">
        <v>29.629000000000001</v>
      </c>
      <c r="G41" s="442">
        <v>26.863</v>
      </c>
      <c r="H41" s="442">
        <v>695.61</v>
      </c>
      <c r="I41" s="442">
        <v>700.21199999999999</v>
      </c>
      <c r="J41" s="442">
        <v>347.54599999999999</v>
      </c>
      <c r="K41" s="442">
        <v>340.38499999999999</v>
      </c>
      <c r="L41" s="442">
        <v>192.797</v>
      </c>
      <c r="M41" s="442">
        <v>179.75800000000001</v>
      </c>
      <c r="N41" s="442">
        <v>1853.5840000000001</v>
      </c>
      <c r="O41" s="442">
        <v>1806.261</v>
      </c>
      <c r="P41" s="439">
        <v>46.604362143825156</v>
      </c>
      <c r="Q41" s="440">
        <v>50.842154040861203</v>
      </c>
      <c r="R41" s="546"/>
      <c r="S41" s="542"/>
      <c r="T41" s="541"/>
    </row>
    <row r="42" spans="1:21" ht="10.5" customHeight="1">
      <c r="A42" s="900" t="s">
        <v>133</v>
      </c>
      <c r="B42" s="442">
        <v>19.221</v>
      </c>
      <c r="C42" s="442">
        <v>18.196000000000002</v>
      </c>
      <c r="D42" s="442">
        <v>540.75199999999995</v>
      </c>
      <c r="E42" s="442">
        <v>546.548</v>
      </c>
      <c r="F42" s="442">
        <v>26.881</v>
      </c>
      <c r="G42" s="442">
        <v>25.916</v>
      </c>
      <c r="H42" s="442">
        <v>684.76499999999999</v>
      </c>
      <c r="I42" s="442">
        <v>718.37900000000002</v>
      </c>
      <c r="J42" s="442">
        <v>326.82799999999997</v>
      </c>
      <c r="K42" s="442">
        <v>323.39699999999999</v>
      </c>
      <c r="L42" s="442">
        <v>188.31299999999999</v>
      </c>
      <c r="M42" s="442">
        <v>199.39099999999999</v>
      </c>
      <c r="N42" s="442">
        <v>1803.8579999999999</v>
      </c>
      <c r="O42" s="442">
        <v>1851.1590000000001</v>
      </c>
      <c r="P42" s="439">
        <v>47.889079960839496</v>
      </c>
      <c r="Q42" s="440">
        <v>49.609028722006045</v>
      </c>
      <c r="R42" s="546"/>
      <c r="S42" s="542"/>
      <c r="T42" s="541"/>
    </row>
    <row r="43" spans="1:21" ht="10.5" customHeight="1">
      <c r="A43" s="900" t="s">
        <v>131</v>
      </c>
      <c r="B43" s="442">
        <v>21.771999999999998</v>
      </c>
      <c r="C43" s="442">
        <v>0</v>
      </c>
      <c r="D43" s="442">
        <v>557.41</v>
      </c>
      <c r="E43" s="442">
        <v>0</v>
      </c>
      <c r="F43" s="442">
        <v>27.925999999999998</v>
      </c>
      <c r="G43" s="442">
        <v>0</v>
      </c>
      <c r="H43" s="442">
        <v>694.32799999999997</v>
      </c>
      <c r="I43" s="442">
        <v>0</v>
      </c>
      <c r="J43" s="442">
        <v>340.03899999999999</v>
      </c>
      <c r="K43" s="442">
        <v>0</v>
      </c>
      <c r="L43" s="442">
        <v>193.74</v>
      </c>
      <c r="M43" s="442">
        <v>0</v>
      </c>
      <c r="N43" s="442">
        <v>1855.819</v>
      </c>
      <c r="O43" s="442">
        <v>0</v>
      </c>
      <c r="P43" s="439">
        <v>46.548235576853138</v>
      </c>
      <c r="Q43" s="440"/>
      <c r="R43" s="546"/>
      <c r="S43" s="542"/>
      <c r="T43" s="541"/>
    </row>
    <row r="44" spans="1:21" ht="10.5" customHeight="1">
      <c r="A44" s="900" t="s">
        <v>139</v>
      </c>
      <c r="B44" s="442">
        <v>19.218</v>
      </c>
      <c r="C44" s="442">
        <v>0</v>
      </c>
      <c r="D44" s="442">
        <v>525.46199999999999</v>
      </c>
      <c r="E44" s="442">
        <v>0</v>
      </c>
      <c r="F44" s="442">
        <v>26.196999999999999</v>
      </c>
      <c r="G44" s="442">
        <v>0</v>
      </c>
      <c r="H44" s="442">
        <v>637.03499999999997</v>
      </c>
      <c r="I44" s="442">
        <v>0</v>
      </c>
      <c r="J44" s="442">
        <v>322.05500000000001</v>
      </c>
      <c r="K44" s="442">
        <v>0</v>
      </c>
      <c r="L44" s="442">
        <v>197.96299999999999</v>
      </c>
      <c r="M44" s="442">
        <v>0</v>
      </c>
      <c r="N44" s="442">
        <v>1748.769</v>
      </c>
      <c r="O44" s="442">
        <v>0</v>
      </c>
      <c r="P44" s="439">
        <v>49.397662012535676</v>
      </c>
      <c r="Q44" s="440"/>
      <c r="R44" s="546"/>
      <c r="S44" s="542"/>
      <c r="T44" s="541"/>
    </row>
    <row r="45" spans="1:21" ht="10.5" customHeight="1">
      <c r="A45" s="900" t="s">
        <v>97</v>
      </c>
      <c r="B45" s="442">
        <v>18.416</v>
      </c>
      <c r="C45" s="442">
        <v>0</v>
      </c>
      <c r="D45" s="442">
        <v>549.96299999999997</v>
      </c>
      <c r="E45" s="442">
        <v>0</v>
      </c>
      <c r="F45" s="442">
        <v>25.562999999999999</v>
      </c>
      <c r="G45" s="442">
        <v>0</v>
      </c>
      <c r="H45" s="442">
        <v>659.22900000000004</v>
      </c>
      <c r="I45" s="442">
        <v>0</v>
      </c>
      <c r="J45" s="442">
        <v>333.88900000000001</v>
      </c>
      <c r="K45" s="442">
        <v>0</v>
      </c>
      <c r="L45" s="442">
        <v>185.761</v>
      </c>
      <c r="M45" s="442">
        <v>0</v>
      </c>
      <c r="N45" s="442">
        <v>1793.933</v>
      </c>
      <c r="O45" s="442">
        <v>0</v>
      </c>
      <c r="P45" s="439">
        <v>48.154028048985111</v>
      </c>
      <c r="Q45" s="440"/>
      <c r="R45" s="546"/>
      <c r="S45" s="542"/>
      <c r="T45" s="541"/>
    </row>
    <row r="46" spans="1:21" ht="10.5" customHeight="1">
      <c r="A46" s="900" t="s">
        <v>138</v>
      </c>
      <c r="B46" s="442">
        <v>19.847999999999999</v>
      </c>
      <c r="C46" s="442">
        <v>0</v>
      </c>
      <c r="D46" s="442">
        <v>558.70899999999995</v>
      </c>
      <c r="E46" s="442">
        <v>0</v>
      </c>
      <c r="F46" s="442">
        <v>25.978000000000002</v>
      </c>
      <c r="G46" s="442">
        <v>0</v>
      </c>
      <c r="H46" s="442">
        <v>675.79899999999998</v>
      </c>
      <c r="I46" s="442">
        <v>0</v>
      </c>
      <c r="J46" s="442">
        <v>336.79899999999998</v>
      </c>
      <c r="K46" s="442">
        <v>0</v>
      </c>
      <c r="L46" s="442">
        <v>201.57300000000001</v>
      </c>
      <c r="M46" s="442">
        <v>0</v>
      </c>
      <c r="N46" s="442">
        <v>1844.079</v>
      </c>
      <c r="O46" s="442">
        <v>0</v>
      </c>
      <c r="P46" s="439">
        <v>46.844576615210087</v>
      </c>
      <c r="Q46" s="440"/>
      <c r="R46" s="546"/>
      <c r="S46" s="542"/>
      <c r="T46" s="541"/>
    </row>
    <row r="47" spans="1:21" ht="10.5" customHeight="1">
      <c r="A47" s="900" t="s">
        <v>137</v>
      </c>
      <c r="B47" s="442">
        <v>16.946000000000002</v>
      </c>
      <c r="C47" s="442">
        <v>0</v>
      </c>
      <c r="D47" s="442">
        <v>549.62199999999996</v>
      </c>
      <c r="E47" s="442">
        <v>0</v>
      </c>
      <c r="F47" s="442">
        <v>23.771000000000001</v>
      </c>
      <c r="G47" s="442">
        <v>0</v>
      </c>
      <c r="H47" s="442">
        <v>690.40499999999997</v>
      </c>
      <c r="I47" s="442">
        <v>0</v>
      </c>
      <c r="J47" s="442">
        <v>352.42700000000002</v>
      </c>
      <c r="K47" s="442">
        <v>0</v>
      </c>
      <c r="L47" s="442">
        <v>188.38800000000001</v>
      </c>
      <c r="M47" s="442">
        <v>0</v>
      </c>
      <c r="N47" s="442">
        <v>1845.152</v>
      </c>
      <c r="O47" s="442">
        <v>0</v>
      </c>
      <c r="P47" s="439">
        <v>46.817335373996293</v>
      </c>
      <c r="Q47" s="440"/>
      <c r="R47" s="546"/>
      <c r="S47" s="542"/>
      <c r="T47" s="541"/>
    </row>
    <row r="48" spans="1:21" ht="10.5" customHeight="1">
      <c r="A48" s="900" t="s">
        <v>94</v>
      </c>
      <c r="B48" s="442">
        <v>14.653</v>
      </c>
      <c r="C48" s="442">
        <v>0</v>
      </c>
      <c r="D48" s="442">
        <v>499.56099999999998</v>
      </c>
      <c r="E48" s="442">
        <v>0</v>
      </c>
      <c r="F48" s="442">
        <v>22.285</v>
      </c>
      <c r="G48" s="442">
        <v>0</v>
      </c>
      <c r="H48" s="442">
        <v>640.73400000000004</v>
      </c>
      <c r="I48" s="442">
        <v>0</v>
      </c>
      <c r="J48" s="442">
        <v>314.85300000000001</v>
      </c>
      <c r="K48" s="442">
        <v>0</v>
      </c>
      <c r="L48" s="442">
        <v>186.03</v>
      </c>
      <c r="M48" s="442">
        <v>0</v>
      </c>
      <c r="N48" s="442">
        <v>1700.7950000000001</v>
      </c>
      <c r="O48" s="442">
        <v>0</v>
      </c>
      <c r="P48" s="439">
        <v>50.791012438300911</v>
      </c>
      <c r="Q48" s="440"/>
      <c r="R48" s="546"/>
      <c r="S48" s="542"/>
      <c r="T48" s="541"/>
    </row>
    <row r="49" spans="1:21" ht="10.5" customHeight="1">
      <c r="A49" s="902" t="s">
        <v>130</v>
      </c>
      <c r="B49" s="915">
        <v>103.63800000000001</v>
      </c>
      <c r="C49" s="915">
        <v>109.176</v>
      </c>
      <c r="D49" s="915">
        <v>3168.9590000000003</v>
      </c>
      <c r="E49" s="915">
        <v>3215.799</v>
      </c>
      <c r="F49" s="915">
        <v>158.28399999999999</v>
      </c>
      <c r="G49" s="915">
        <v>154.215</v>
      </c>
      <c r="H49" s="915">
        <v>4091.0709999999999</v>
      </c>
      <c r="I49" s="915">
        <v>4233.3429999999998</v>
      </c>
      <c r="J49" s="915">
        <v>2016.1079999999999</v>
      </c>
      <c r="K49" s="915">
        <v>2014.885</v>
      </c>
      <c r="L49" s="915">
        <v>1126.1929999999998</v>
      </c>
      <c r="M49" s="915">
        <v>1139.2760000000001</v>
      </c>
      <c r="N49" s="915">
        <v>10791.980000000001</v>
      </c>
      <c r="O49" s="915">
        <v>10996.182999999999</v>
      </c>
      <c r="P49" s="916">
        <v>49.393299468679515</v>
      </c>
      <c r="Q49" s="917">
        <v>48.5291759877041</v>
      </c>
      <c r="R49" s="546"/>
      <c r="S49" s="541"/>
      <c r="U49" s="541"/>
    </row>
    <row r="50" spans="1:21" ht="10.5" customHeight="1">
      <c r="A50" s="906" t="s">
        <v>454</v>
      </c>
      <c r="B50" s="918">
        <v>13.563000000000001</v>
      </c>
      <c r="C50" s="513">
        <v>0</v>
      </c>
      <c r="D50" s="918">
        <v>52.658000000000001</v>
      </c>
      <c r="E50" s="513">
        <v>0</v>
      </c>
      <c r="F50" s="918">
        <v>1.8480000000000001</v>
      </c>
      <c r="G50" s="513">
        <v>0</v>
      </c>
      <c r="H50" s="918">
        <v>21.166</v>
      </c>
      <c r="I50" s="513">
        <v>0</v>
      </c>
      <c r="J50" s="918">
        <v>0.81599999999999995</v>
      </c>
      <c r="K50" s="513">
        <v>0</v>
      </c>
      <c r="L50" s="918">
        <v>25.4</v>
      </c>
      <c r="M50" s="513">
        <v>0</v>
      </c>
      <c r="N50" s="918">
        <v>125.821</v>
      </c>
      <c r="O50" s="513">
        <v>0</v>
      </c>
      <c r="P50" s="919">
        <v>45.955762551561349</v>
      </c>
      <c r="Q50" s="917"/>
      <c r="R50" s="541"/>
      <c r="S50" s="517"/>
      <c r="U50" s="541"/>
    </row>
    <row r="51" spans="1:21" ht="10.5" customHeight="1">
      <c r="A51" s="920" t="s">
        <v>455</v>
      </c>
      <c r="B51" s="430">
        <v>228.05399999999997</v>
      </c>
      <c r="C51" s="450"/>
      <c r="D51" s="921">
        <v>6462.3440000000001</v>
      </c>
      <c r="E51" s="450"/>
      <c r="F51" s="921">
        <v>311.85200000000003</v>
      </c>
      <c r="G51" s="450"/>
      <c r="H51" s="921">
        <v>8109.7669999999998</v>
      </c>
      <c r="I51" s="450"/>
      <c r="J51" s="921">
        <v>4016.9859999999999</v>
      </c>
      <c r="K51" s="450"/>
      <c r="L51" s="921">
        <v>2305.0480000000002</v>
      </c>
      <c r="M51" s="450"/>
      <c r="N51" s="921">
        <v>21706.348000000002</v>
      </c>
      <c r="O51" s="450"/>
      <c r="P51" s="451">
        <v>48.828135437614833</v>
      </c>
      <c r="Q51" s="922"/>
      <c r="R51" s="543"/>
      <c r="S51" s="541"/>
      <c r="U51" s="541"/>
    </row>
    <row r="52" spans="1:21" ht="7.5" customHeight="1">
      <c r="A52" s="923" t="s">
        <v>1550</v>
      </c>
      <c r="B52" s="442"/>
      <c r="C52" s="442"/>
      <c r="D52" s="442"/>
      <c r="E52" s="442" t="s">
        <v>1551</v>
      </c>
      <c r="F52" s="442"/>
      <c r="G52" s="442"/>
      <c r="H52" s="442"/>
      <c r="I52" s="442"/>
      <c r="J52" s="442"/>
      <c r="K52" s="442"/>
      <c r="L52" s="442"/>
      <c r="M52" s="442"/>
      <c r="N52" s="442"/>
      <c r="O52" s="442"/>
      <c r="P52" s="439"/>
      <c r="R52" s="541"/>
      <c r="S52" s="541"/>
    </row>
    <row r="53" spans="1:21" ht="7.5" customHeight="1">
      <c r="A53" s="923" t="s">
        <v>1552</v>
      </c>
      <c r="B53" s="683"/>
      <c r="C53" s="683"/>
      <c r="D53" s="683"/>
      <c r="E53" s="683"/>
      <c r="F53" s="683"/>
      <c r="G53" s="683"/>
      <c r="H53" s="683"/>
      <c r="I53" s="683"/>
      <c r="J53" s="683"/>
      <c r="K53" s="683"/>
      <c r="L53" s="683"/>
      <c r="M53" s="683"/>
      <c r="N53" s="683"/>
      <c r="O53" s="924"/>
      <c r="P53" s="683"/>
      <c r="Q53" s="925"/>
      <c r="R53" s="541"/>
      <c r="S53" s="541"/>
    </row>
    <row r="54" spans="1:21" ht="7.5" customHeight="1">
      <c r="A54" s="926" t="s">
        <v>1553</v>
      </c>
      <c r="N54" s="541"/>
      <c r="R54" s="541"/>
      <c r="S54" s="541"/>
    </row>
    <row r="55" spans="1:21" ht="7.5" customHeight="1">
      <c r="A55" s="926" t="s">
        <v>1554</v>
      </c>
      <c r="D55" s="543"/>
      <c r="R55" s="541"/>
      <c r="S55" s="541"/>
      <c r="U55" s="542"/>
    </row>
    <row r="56" spans="1:21" ht="7.5" customHeight="1">
      <c r="A56" s="923" t="s">
        <v>1555</v>
      </c>
      <c r="B56" s="543"/>
      <c r="C56" s="543"/>
      <c r="D56" s="543"/>
      <c r="E56" s="543"/>
      <c r="F56" s="543"/>
      <c r="G56" s="543"/>
      <c r="H56" s="543"/>
      <c r="I56" s="543"/>
      <c r="J56" s="543"/>
      <c r="K56" s="543"/>
      <c r="L56" s="543"/>
      <c r="M56" s="543"/>
      <c r="N56" s="543"/>
      <c r="O56" s="541"/>
      <c r="P56" s="541"/>
      <c r="Q56" s="541"/>
      <c r="R56" s="541"/>
      <c r="S56" s="541"/>
    </row>
    <row r="57" spans="1:21">
      <c r="A57" s="541" t="s">
        <v>447</v>
      </c>
      <c r="B57" s="542"/>
      <c r="C57" s="541"/>
      <c r="D57" s="542"/>
      <c r="E57" s="541"/>
      <c r="F57" s="542"/>
      <c r="G57" s="541"/>
      <c r="H57" s="542"/>
      <c r="I57" s="541"/>
      <c r="J57" s="542"/>
      <c r="K57" s="541"/>
      <c r="L57" s="542"/>
      <c r="M57" s="541"/>
      <c r="N57" s="542"/>
      <c r="O57" s="541"/>
      <c r="P57" s="542"/>
      <c r="Q57" s="541"/>
    </row>
    <row r="58" spans="1:21" ht="17.25">
      <c r="A58" s="130" t="s">
        <v>9</v>
      </c>
      <c r="E58" s="542"/>
      <c r="F58" s="719"/>
    </row>
  </sheetData>
  <mergeCells count="17">
    <mergeCell ref="L6:L7"/>
    <mergeCell ref="A5:A7"/>
    <mergeCell ref="B6:B7"/>
    <mergeCell ref="C6:C7"/>
    <mergeCell ref="D6:D7"/>
    <mergeCell ref="E6:E7"/>
    <mergeCell ref="F6:F7"/>
    <mergeCell ref="G6:G7"/>
    <mergeCell ref="H6:H7"/>
    <mergeCell ref="I6:I7"/>
    <mergeCell ref="J6:J7"/>
    <mergeCell ref="K6:K7"/>
    <mergeCell ref="M6:M7"/>
    <mergeCell ref="N6:N7"/>
    <mergeCell ref="O6:O7"/>
    <mergeCell ref="P6:P7"/>
    <mergeCell ref="Q6:Q7"/>
  </mergeCells>
  <hyperlinks>
    <hyperlink ref="A5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60"/>
  <sheetViews>
    <sheetView showGridLines="0" showZeros="0" zoomScale="160" zoomScaleNormal="160" workbookViewId="0"/>
  </sheetViews>
  <sheetFormatPr baseColWidth="10" defaultRowHeight="16.5"/>
  <cols>
    <col min="1" max="1" width="17.85546875" style="454" customWidth="1"/>
    <col min="2" max="14" width="5.28515625" style="454" customWidth="1"/>
    <col min="15" max="15" width="5.5703125" style="454" customWidth="1"/>
    <col min="16" max="16384" width="11.42578125" style="454"/>
  </cols>
  <sheetData>
    <row r="1" spans="1:17" ht="15.75" customHeight="1">
      <c r="A1" s="455" t="s">
        <v>289</v>
      </c>
      <c r="B1" s="432"/>
      <c r="C1" s="432"/>
      <c r="D1" s="432"/>
      <c r="E1" s="432"/>
      <c r="F1" s="432"/>
      <c r="G1" s="432"/>
      <c r="H1" s="432"/>
      <c r="I1" s="432"/>
      <c r="J1" s="432"/>
      <c r="K1" s="432"/>
      <c r="L1" s="432"/>
      <c r="M1" s="432"/>
      <c r="N1" s="432"/>
      <c r="O1" s="432"/>
    </row>
    <row r="2" spans="1:17" ht="12.75" customHeight="1">
      <c r="A2" s="456" t="s">
        <v>92</v>
      </c>
      <c r="B2" s="433"/>
      <c r="C2" s="433"/>
      <c r="D2" s="433"/>
      <c r="E2" s="433"/>
      <c r="F2" s="433"/>
      <c r="G2" s="433"/>
      <c r="H2" s="433"/>
      <c r="I2" s="433"/>
      <c r="J2" s="433"/>
      <c r="K2" s="433"/>
      <c r="L2" s="433"/>
      <c r="M2" s="433"/>
      <c r="N2" s="433"/>
      <c r="O2" s="433"/>
    </row>
    <row r="3" spans="1:17" ht="12.75" customHeight="1">
      <c r="A3" s="456" t="s">
        <v>165</v>
      </c>
      <c r="B3" s="433"/>
      <c r="C3" s="433"/>
      <c r="D3" s="433"/>
      <c r="E3" s="433"/>
      <c r="F3" s="433"/>
      <c r="G3" s="433"/>
      <c r="H3" s="433"/>
      <c r="I3" s="433"/>
      <c r="J3" s="433"/>
      <c r="K3" s="433"/>
      <c r="L3" s="433"/>
      <c r="M3" s="433"/>
      <c r="N3" s="433"/>
      <c r="O3" s="433"/>
    </row>
    <row r="4" spans="1:17" ht="10.5" customHeight="1">
      <c r="A4" s="433" t="s">
        <v>1556</v>
      </c>
      <c r="B4" s="433"/>
      <c r="C4" s="433"/>
      <c r="D4" s="433"/>
      <c r="E4" s="433"/>
      <c r="F4" s="433"/>
      <c r="G4" s="433"/>
      <c r="H4" s="433"/>
      <c r="I4" s="433"/>
      <c r="J4" s="433"/>
      <c r="K4" s="433"/>
      <c r="L4" s="433"/>
      <c r="M4" s="433"/>
      <c r="N4" s="433"/>
      <c r="O4" s="433"/>
    </row>
    <row r="5" spans="1:17" ht="18.75" customHeight="1">
      <c r="A5" s="457" t="s">
        <v>134</v>
      </c>
      <c r="B5" s="458" t="s">
        <v>458</v>
      </c>
      <c r="C5" s="459"/>
      <c r="D5" s="458" t="s">
        <v>164</v>
      </c>
      <c r="E5" s="459"/>
      <c r="F5" s="458" t="s">
        <v>163</v>
      </c>
      <c r="G5" s="459"/>
      <c r="H5" s="458" t="s">
        <v>162</v>
      </c>
      <c r="I5" s="459"/>
      <c r="J5" s="458" t="s">
        <v>120</v>
      </c>
      <c r="K5" s="459"/>
      <c r="L5" s="458" t="s">
        <v>119</v>
      </c>
      <c r="M5" s="459"/>
      <c r="N5" s="458" t="s">
        <v>161</v>
      </c>
      <c r="O5" s="460"/>
    </row>
    <row r="6" spans="1:17" ht="16.5" customHeight="1">
      <c r="A6" s="461"/>
      <c r="B6" s="462" t="s">
        <v>270</v>
      </c>
      <c r="C6" s="463" t="s">
        <v>450</v>
      </c>
      <c r="D6" s="463" t="s">
        <v>459</v>
      </c>
      <c r="E6" s="463" t="s">
        <v>460</v>
      </c>
      <c r="F6" s="463" t="s">
        <v>459</v>
      </c>
      <c r="G6" s="463" t="s">
        <v>460</v>
      </c>
      <c r="H6" s="463" t="s">
        <v>459</v>
      </c>
      <c r="I6" s="463" t="s">
        <v>460</v>
      </c>
      <c r="J6" s="463" t="s">
        <v>459</v>
      </c>
      <c r="K6" s="463" t="s">
        <v>460</v>
      </c>
      <c r="L6" s="463" t="s">
        <v>459</v>
      </c>
      <c r="M6" s="463" t="s">
        <v>460</v>
      </c>
      <c r="N6" s="463" t="s">
        <v>459</v>
      </c>
      <c r="O6" s="464" t="s">
        <v>460</v>
      </c>
    </row>
    <row r="7" spans="1:17" ht="12.95" customHeight="1">
      <c r="A7" s="465" t="s">
        <v>113</v>
      </c>
      <c r="B7" s="434"/>
      <c r="C7" s="434"/>
      <c r="D7" s="434"/>
      <c r="E7" s="434"/>
      <c r="F7" s="434"/>
      <c r="G7" s="434"/>
      <c r="H7" s="434"/>
      <c r="I7" s="434"/>
      <c r="J7" s="434"/>
      <c r="K7" s="434"/>
      <c r="L7" s="434"/>
      <c r="M7" s="434"/>
      <c r="N7" s="434"/>
      <c r="O7" s="435"/>
    </row>
    <row r="8" spans="1:17" ht="11.1" customHeight="1">
      <c r="A8" s="466" t="s">
        <v>451</v>
      </c>
      <c r="B8" s="467"/>
      <c r="C8" s="467"/>
      <c r="D8" s="467"/>
      <c r="E8" s="467"/>
      <c r="F8" s="467"/>
      <c r="G8" s="467"/>
      <c r="H8" s="467"/>
      <c r="I8" s="467"/>
      <c r="J8" s="467"/>
      <c r="K8" s="467"/>
      <c r="L8" s="467"/>
      <c r="M8" s="467"/>
      <c r="N8" s="467"/>
      <c r="O8" s="468"/>
    </row>
    <row r="9" spans="1:17" ht="8.1" customHeight="1">
      <c r="A9" s="469" t="s">
        <v>157</v>
      </c>
      <c r="B9" s="438">
        <v>249.59399999999999</v>
      </c>
      <c r="C9" s="438">
        <v>300.51400000000001</v>
      </c>
      <c r="D9" s="438">
        <v>96.147000000000006</v>
      </c>
      <c r="E9" s="438">
        <v>94.186000000000007</v>
      </c>
      <c r="F9" s="438">
        <v>170.01</v>
      </c>
      <c r="G9" s="438">
        <v>165.84</v>
      </c>
      <c r="H9" s="438">
        <v>5.431</v>
      </c>
      <c r="I9" s="438">
        <v>2.8130000000000002</v>
      </c>
      <c r="J9" s="438">
        <v>160.44</v>
      </c>
      <c r="K9" s="438">
        <v>172.089</v>
      </c>
      <c r="L9" s="438">
        <v>43.408999999999999</v>
      </c>
      <c r="M9" s="438">
        <v>34.026000000000003</v>
      </c>
      <c r="N9" s="438">
        <v>725.03100000000006</v>
      </c>
      <c r="O9" s="470">
        <v>769.46799999999996</v>
      </c>
      <c r="P9" s="452"/>
    </row>
    <row r="10" spans="1:17" ht="8.1" customHeight="1">
      <c r="A10" s="469" t="s">
        <v>156</v>
      </c>
      <c r="B10" s="438">
        <v>290.952</v>
      </c>
      <c r="C10" s="438">
        <v>268.72199999999998</v>
      </c>
      <c r="D10" s="438">
        <v>97.722999999999999</v>
      </c>
      <c r="E10" s="438">
        <v>98.450999999999993</v>
      </c>
      <c r="F10" s="438">
        <v>177.792</v>
      </c>
      <c r="G10" s="438">
        <v>160.31299999999999</v>
      </c>
      <c r="H10" s="438">
        <v>4.7889999999999997</v>
      </c>
      <c r="I10" s="438">
        <v>4.4829999999999997</v>
      </c>
      <c r="J10" s="438">
        <v>178.32599999999999</v>
      </c>
      <c r="K10" s="438">
        <v>170.797</v>
      </c>
      <c r="L10" s="438">
        <v>44.405999999999999</v>
      </c>
      <c r="M10" s="438">
        <v>37.710999999999999</v>
      </c>
      <c r="N10" s="438">
        <v>793.98799999999994</v>
      </c>
      <c r="O10" s="470">
        <v>740.47699999999998</v>
      </c>
    </row>
    <row r="11" spans="1:17" ht="8.1" customHeight="1">
      <c r="A11" s="469" t="s">
        <v>155</v>
      </c>
      <c r="B11" s="438">
        <v>264.38600000000002</v>
      </c>
      <c r="C11" s="438">
        <v>250.73099999999999</v>
      </c>
      <c r="D11" s="438">
        <v>93.653000000000006</v>
      </c>
      <c r="E11" s="438">
        <v>97.05</v>
      </c>
      <c r="F11" s="438">
        <v>157.85900000000001</v>
      </c>
      <c r="G11" s="438">
        <v>157.94900000000001</v>
      </c>
      <c r="H11" s="438">
        <v>4.5119999999999996</v>
      </c>
      <c r="I11" s="438">
        <v>4.976</v>
      </c>
      <c r="J11" s="438">
        <v>168.32</v>
      </c>
      <c r="K11" s="438">
        <v>165.22800000000001</v>
      </c>
      <c r="L11" s="438">
        <v>41.68</v>
      </c>
      <c r="M11" s="438">
        <v>39.478999999999999</v>
      </c>
      <c r="N11" s="438">
        <v>730.41</v>
      </c>
      <c r="O11" s="470">
        <v>715.41300000000001</v>
      </c>
    </row>
    <row r="12" spans="1:17" ht="8.1" customHeight="1">
      <c r="A12" s="469" t="s">
        <v>154</v>
      </c>
      <c r="B12" s="438">
        <v>277.36399999999998</v>
      </c>
      <c r="C12" s="438">
        <v>263.57100000000003</v>
      </c>
      <c r="D12" s="438">
        <v>96.906000000000006</v>
      </c>
      <c r="E12" s="438">
        <v>107.02</v>
      </c>
      <c r="F12" s="438">
        <v>157.40799999999999</v>
      </c>
      <c r="G12" s="438">
        <v>173.172</v>
      </c>
      <c r="H12" s="438">
        <v>4.0890000000000004</v>
      </c>
      <c r="I12" s="438">
        <v>5.4809999999999999</v>
      </c>
      <c r="J12" s="438">
        <v>165.52600000000001</v>
      </c>
      <c r="K12" s="438">
        <v>196.28299999999999</v>
      </c>
      <c r="L12" s="438">
        <v>40.345999999999997</v>
      </c>
      <c r="M12" s="438">
        <v>41.923000000000002</v>
      </c>
      <c r="N12" s="438">
        <v>741.63900000000012</v>
      </c>
      <c r="O12" s="470">
        <v>787.45</v>
      </c>
    </row>
    <row r="13" spans="1:17" ht="8.1" customHeight="1">
      <c r="A13" s="469" t="s">
        <v>153</v>
      </c>
      <c r="B13" s="438">
        <v>286.27699999999999</v>
      </c>
      <c r="C13" s="438">
        <v>230.88399999999999</v>
      </c>
      <c r="D13" s="438">
        <v>95.588999999999999</v>
      </c>
      <c r="E13" s="438">
        <v>99.131</v>
      </c>
      <c r="F13" s="438">
        <v>158.13800000000001</v>
      </c>
      <c r="G13" s="438">
        <v>164.95400000000001</v>
      </c>
      <c r="H13" s="438">
        <v>3.218</v>
      </c>
      <c r="I13" s="438">
        <v>6.056</v>
      </c>
      <c r="J13" s="438">
        <v>170.102</v>
      </c>
      <c r="K13" s="438">
        <v>196.78800000000001</v>
      </c>
      <c r="L13" s="438">
        <v>39.509</v>
      </c>
      <c r="M13" s="438">
        <v>33.264000000000003</v>
      </c>
      <c r="N13" s="438">
        <v>752.83299999999997</v>
      </c>
      <c r="O13" s="470">
        <v>731.077</v>
      </c>
    </row>
    <row r="14" spans="1:17" ht="8.1" customHeight="1">
      <c r="A14" s="469" t="s">
        <v>160</v>
      </c>
      <c r="B14" s="438">
        <v>278.26299999999998</v>
      </c>
      <c r="C14" s="438">
        <v>241.06200000000001</v>
      </c>
      <c r="D14" s="438">
        <v>93.263000000000005</v>
      </c>
      <c r="E14" s="438">
        <v>97.132999999999996</v>
      </c>
      <c r="F14" s="438">
        <v>151.898</v>
      </c>
      <c r="G14" s="438">
        <v>164.536</v>
      </c>
      <c r="H14" s="438">
        <v>3.4489999999999998</v>
      </c>
      <c r="I14" s="438">
        <v>6.3810000000000002</v>
      </c>
      <c r="J14" s="438">
        <v>169.798</v>
      </c>
      <c r="K14" s="438">
        <v>197.66800000000001</v>
      </c>
      <c r="L14" s="438">
        <v>37.414999999999999</v>
      </c>
      <c r="M14" s="438">
        <v>30.803000000000001</v>
      </c>
      <c r="N14" s="438">
        <v>734.0859999999999</v>
      </c>
      <c r="O14" s="470">
        <v>737.58299999999997</v>
      </c>
      <c r="P14" s="452"/>
      <c r="Q14" s="471"/>
    </row>
    <row r="15" spans="1:17" ht="8.1" customHeight="1">
      <c r="A15" s="469" t="s">
        <v>461</v>
      </c>
      <c r="B15" s="438">
        <v>284.56299999999999</v>
      </c>
      <c r="C15" s="438">
        <v>0</v>
      </c>
      <c r="D15" s="438">
        <v>95.153999999999996</v>
      </c>
      <c r="E15" s="438">
        <v>0</v>
      </c>
      <c r="F15" s="438">
        <v>154.40899999999999</v>
      </c>
      <c r="G15" s="438">
        <v>0</v>
      </c>
      <c r="H15" s="438">
        <v>3.2450000000000001</v>
      </c>
      <c r="I15" s="438">
        <v>0</v>
      </c>
      <c r="J15" s="438">
        <v>175.864</v>
      </c>
      <c r="K15" s="438">
        <v>0</v>
      </c>
      <c r="L15" s="438">
        <v>36.328000000000003</v>
      </c>
      <c r="M15" s="438">
        <v>0</v>
      </c>
      <c r="N15" s="438">
        <v>749.56299999999999</v>
      </c>
      <c r="O15" s="470">
        <v>0</v>
      </c>
      <c r="Q15" s="472"/>
    </row>
    <row r="16" spans="1:17" ht="8.1" customHeight="1">
      <c r="A16" s="469" t="s">
        <v>159</v>
      </c>
      <c r="B16" s="438">
        <v>262.85300000000001</v>
      </c>
      <c r="C16" s="438">
        <v>0</v>
      </c>
      <c r="D16" s="438">
        <v>88.295000000000002</v>
      </c>
      <c r="E16" s="438">
        <v>0</v>
      </c>
      <c r="F16" s="438">
        <v>142.24299999999999</v>
      </c>
      <c r="G16" s="438">
        <v>0</v>
      </c>
      <c r="H16" s="438">
        <v>2.86</v>
      </c>
      <c r="I16" s="438">
        <v>0</v>
      </c>
      <c r="J16" s="438">
        <v>167.58199999999999</v>
      </c>
      <c r="K16" s="438">
        <v>0</v>
      </c>
      <c r="L16" s="438">
        <v>31.027000000000001</v>
      </c>
      <c r="M16" s="438">
        <v>0</v>
      </c>
      <c r="N16" s="438">
        <v>694.86000000000013</v>
      </c>
      <c r="O16" s="470">
        <v>0</v>
      </c>
      <c r="Q16" s="472"/>
    </row>
    <row r="17" spans="1:17" ht="8.1" customHeight="1">
      <c r="A17" s="469" t="s">
        <v>158</v>
      </c>
      <c r="B17" s="438">
        <v>283.279</v>
      </c>
      <c r="C17" s="438">
        <v>0</v>
      </c>
      <c r="D17" s="438">
        <v>92.563999999999993</v>
      </c>
      <c r="E17" s="438">
        <v>0</v>
      </c>
      <c r="F17" s="438">
        <v>146.90700000000001</v>
      </c>
      <c r="G17" s="438">
        <v>0</v>
      </c>
      <c r="H17" s="438">
        <v>2.8570000000000002</v>
      </c>
      <c r="I17" s="438">
        <v>0</v>
      </c>
      <c r="J17" s="438">
        <v>175.84</v>
      </c>
      <c r="K17" s="438">
        <v>0</v>
      </c>
      <c r="L17" s="438">
        <v>28.695</v>
      </c>
      <c r="M17" s="438">
        <v>0</v>
      </c>
      <c r="N17" s="438">
        <v>730.14200000000005</v>
      </c>
      <c r="O17" s="470">
        <v>0</v>
      </c>
      <c r="Q17" s="472"/>
    </row>
    <row r="18" spans="1:17" ht="8.25" customHeight="1">
      <c r="A18" s="469" t="s">
        <v>462</v>
      </c>
      <c r="B18" s="438">
        <v>287.28800000000001</v>
      </c>
      <c r="C18" s="438">
        <v>0</v>
      </c>
      <c r="D18" s="438">
        <v>92.492000000000004</v>
      </c>
      <c r="E18" s="438">
        <v>0</v>
      </c>
      <c r="F18" s="438">
        <v>148.53800000000001</v>
      </c>
      <c r="G18" s="438">
        <v>0</v>
      </c>
      <c r="H18" s="438">
        <v>2.7650000000000001</v>
      </c>
      <c r="I18" s="438">
        <v>0</v>
      </c>
      <c r="J18" s="438">
        <v>172.303</v>
      </c>
      <c r="K18" s="438">
        <v>0</v>
      </c>
      <c r="L18" s="438">
        <v>30.353999999999999</v>
      </c>
      <c r="M18" s="438">
        <v>0</v>
      </c>
      <c r="N18" s="438">
        <v>733.74</v>
      </c>
      <c r="O18" s="470">
        <v>0</v>
      </c>
      <c r="P18" s="438"/>
      <c r="Q18" s="452"/>
    </row>
    <row r="19" spans="1:17" ht="8.25" customHeight="1">
      <c r="A19" s="469" t="s">
        <v>148</v>
      </c>
      <c r="B19" s="438">
        <v>298.46800000000002</v>
      </c>
      <c r="C19" s="438">
        <v>0</v>
      </c>
      <c r="D19" s="438">
        <v>94.259</v>
      </c>
      <c r="E19" s="438">
        <v>0</v>
      </c>
      <c r="F19" s="438">
        <v>151.83699999999999</v>
      </c>
      <c r="G19" s="438">
        <v>0</v>
      </c>
      <c r="H19" s="438">
        <v>2.8969999999999998</v>
      </c>
      <c r="I19" s="438">
        <v>0</v>
      </c>
      <c r="J19" s="438">
        <v>174.13300000000001</v>
      </c>
      <c r="K19" s="438">
        <v>0</v>
      </c>
      <c r="L19" s="438">
        <v>32.350999999999999</v>
      </c>
      <c r="M19" s="438">
        <v>0</v>
      </c>
      <c r="N19" s="438">
        <v>753.94500000000016</v>
      </c>
      <c r="O19" s="470">
        <v>0</v>
      </c>
      <c r="P19" s="438"/>
      <c r="Q19" s="452"/>
    </row>
    <row r="20" spans="1:17" ht="7.5" customHeight="1">
      <c r="A20" s="469" t="s">
        <v>147</v>
      </c>
      <c r="B20" s="438">
        <v>275.33699999999999</v>
      </c>
      <c r="C20" s="438">
        <v>0</v>
      </c>
      <c r="D20" s="438">
        <v>86.347999999999999</v>
      </c>
      <c r="E20" s="438">
        <v>0</v>
      </c>
      <c r="F20" s="438">
        <v>147.00299999999999</v>
      </c>
      <c r="G20" s="438">
        <v>0</v>
      </c>
      <c r="H20" s="438">
        <v>2.6869999999999998</v>
      </c>
      <c r="I20" s="438">
        <v>0</v>
      </c>
      <c r="J20" s="438">
        <v>160.279</v>
      </c>
      <c r="K20" s="438">
        <v>0</v>
      </c>
      <c r="L20" s="438">
        <v>30.242000000000001</v>
      </c>
      <c r="M20" s="438">
        <v>0</v>
      </c>
      <c r="N20" s="438">
        <v>701.89599999999996</v>
      </c>
      <c r="O20" s="470">
        <v>0</v>
      </c>
      <c r="P20" s="438"/>
      <c r="Q20" s="452"/>
    </row>
    <row r="21" spans="1:17" ht="8.1" customHeight="1">
      <c r="A21" s="473" t="s">
        <v>130</v>
      </c>
      <c r="B21" s="474">
        <v>1646.836</v>
      </c>
      <c r="C21" s="475">
        <v>1555.4839999999999</v>
      </c>
      <c r="D21" s="474">
        <v>573.28100000000006</v>
      </c>
      <c r="E21" s="475">
        <v>592.971</v>
      </c>
      <c r="F21" s="474">
        <v>973.10500000000013</v>
      </c>
      <c r="G21" s="475">
        <v>986.76400000000012</v>
      </c>
      <c r="H21" s="474">
        <v>25.488</v>
      </c>
      <c r="I21" s="475">
        <v>30.19</v>
      </c>
      <c r="J21" s="474">
        <v>1012.5119999999999</v>
      </c>
      <c r="K21" s="475">
        <v>1098.8530000000001</v>
      </c>
      <c r="L21" s="474">
        <v>246.76500000000001</v>
      </c>
      <c r="M21" s="475">
        <v>217.20600000000002</v>
      </c>
      <c r="N21" s="474">
        <v>4477.9870000000001</v>
      </c>
      <c r="O21" s="476">
        <v>4481.4679999999998</v>
      </c>
      <c r="P21" s="453"/>
      <c r="Q21" s="443"/>
    </row>
    <row r="22" spans="1:17" ht="12.95" customHeight="1">
      <c r="A22" s="465" t="s">
        <v>117</v>
      </c>
      <c r="B22" s="434"/>
      <c r="C22" s="434"/>
      <c r="D22" s="434"/>
      <c r="E22" s="434"/>
      <c r="F22" s="434"/>
      <c r="G22" s="434"/>
      <c r="H22" s="434"/>
      <c r="I22" s="434"/>
      <c r="J22" s="434"/>
      <c r="K22" s="434"/>
      <c r="L22" s="434"/>
      <c r="M22" s="434"/>
      <c r="N22" s="434"/>
      <c r="O22" s="435"/>
      <c r="Q22" s="443"/>
    </row>
    <row r="23" spans="1:17" ht="11.1" customHeight="1">
      <c r="A23" s="466" t="s">
        <v>451</v>
      </c>
      <c r="B23" s="467"/>
      <c r="C23" s="467"/>
      <c r="D23" s="467"/>
      <c r="E23" s="467"/>
      <c r="F23" s="467"/>
      <c r="G23" s="467"/>
      <c r="H23" s="467"/>
      <c r="I23" s="467"/>
      <c r="J23" s="467"/>
      <c r="K23" s="467"/>
      <c r="L23" s="467"/>
      <c r="M23" s="467"/>
      <c r="N23" s="467"/>
      <c r="O23" s="468"/>
    </row>
    <row r="24" spans="1:17" ht="8.1" customHeight="1">
      <c r="A24" s="477" t="s">
        <v>105</v>
      </c>
      <c r="B24" s="438">
        <v>71.37</v>
      </c>
      <c r="C24" s="438">
        <v>78.801000000000002</v>
      </c>
      <c r="D24" s="438">
        <v>6.1820000000000004</v>
      </c>
      <c r="E24" s="438">
        <v>7.2729999999999997</v>
      </c>
      <c r="F24" s="438">
        <v>18.548999999999999</v>
      </c>
      <c r="G24" s="438">
        <v>20.193999999999999</v>
      </c>
      <c r="H24" s="438">
        <v>1.577</v>
      </c>
      <c r="I24" s="438">
        <v>0.91</v>
      </c>
      <c r="J24" s="438">
        <v>37.142000000000003</v>
      </c>
      <c r="K24" s="438">
        <v>36.93</v>
      </c>
      <c r="L24" s="438">
        <v>4</v>
      </c>
      <c r="M24" s="438">
        <v>4.766</v>
      </c>
      <c r="N24" s="438">
        <v>138.82</v>
      </c>
      <c r="O24" s="470">
        <v>148.874</v>
      </c>
    </row>
    <row r="25" spans="1:17" ht="8.1" customHeight="1">
      <c r="A25" s="477" t="s">
        <v>126</v>
      </c>
      <c r="B25" s="438">
        <v>76.534999999999997</v>
      </c>
      <c r="C25" s="438">
        <v>74.281000000000006</v>
      </c>
      <c r="D25" s="438">
        <v>5.9390000000000001</v>
      </c>
      <c r="E25" s="438">
        <v>7.0350000000000001</v>
      </c>
      <c r="F25" s="438">
        <v>20.439</v>
      </c>
      <c r="G25" s="438">
        <v>20.030999999999999</v>
      </c>
      <c r="H25" s="438">
        <v>1.802</v>
      </c>
      <c r="I25" s="438">
        <v>1.3069999999999999</v>
      </c>
      <c r="J25" s="438">
        <v>40.94</v>
      </c>
      <c r="K25" s="438">
        <v>35.671999999999997</v>
      </c>
      <c r="L25" s="438">
        <v>4.7629999999999999</v>
      </c>
      <c r="M25" s="438">
        <v>4.6589999999999998</v>
      </c>
      <c r="N25" s="438">
        <v>150.41799999999998</v>
      </c>
      <c r="O25" s="470">
        <v>142.98500000000001</v>
      </c>
    </row>
    <row r="26" spans="1:17" ht="8.1" customHeight="1">
      <c r="A26" s="477" t="s">
        <v>125</v>
      </c>
      <c r="B26" s="438">
        <v>68.397000000000006</v>
      </c>
      <c r="C26" s="438">
        <v>68.754000000000005</v>
      </c>
      <c r="D26" s="438">
        <v>6.16</v>
      </c>
      <c r="E26" s="438">
        <v>6.4790000000000001</v>
      </c>
      <c r="F26" s="438">
        <v>19.471</v>
      </c>
      <c r="G26" s="438">
        <v>19.585000000000001</v>
      </c>
      <c r="H26" s="438">
        <v>1.89</v>
      </c>
      <c r="I26" s="438">
        <v>1.5349999999999999</v>
      </c>
      <c r="J26" s="438">
        <v>36.058</v>
      </c>
      <c r="K26" s="438">
        <v>35.130000000000003</v>
      </c>
      <c r="L26" s="438">
        <v>4.0679999999999996</v>
      </c>
      <c r="M26" s="438">
        <v>3.923</v>
      </c>
      <c r="N26" s="438">
        <v>136.04400000000001</v>
      </c>
      <c r="O26" s="470">
        <v>135.40600000000001</v>
      </c>
    </row>
    <row r="27" spans="1:17" ht="8.1" customHeight="1">
      <c r="A27" s="469" t="s">
        <v>154</v>
      </c>
      <c r="B27" s="438">
        <v>73.974999999999994</v>
      </c>
      <c r="C27" s="438">
        <v>74.486000000000004</v>
      </c>
      <c r="D27" s="438">
        <v>6.6310000000000002</v>
      </c>
      <c r="E27" s="438">
        <v>7.0439999999999996</v>
      </c>
      <c r="F27" s="438">
        <v>19.631</v>
      </c>
      <c r="G27" s="438">
        <v>21.265999999999998</v>
      </c>
      <c r="H27" s="438">
        <v>1.5589999999999999</v>
      </c>
      <c r="I27" s="438">
        <v>1.726</v>
      </c>
      <c r="J27" s="438">
        <v>36.552999999999997</v>
      </c>
      <c r="K27" s="438">
        <v>40.03</v>
      </c>
      <c r="L27" s="438">
        <v>4.3949999999999996</v>
      </c>
      <c r="M27" s="438">
        <v>4.2240000000000002</v>
      </c>
      <c r="N27" s="438">
        <v>142.744</v>
      </c>
      <c r="O27" s="470">
        <v>148.77599999999998</v>
      </c>
    </row>
    <row r="28" spans="1:17" ht="8.1" customHeight="1">
      <c r="A28" s="469" t="s">
        <v>153</v>
      </c>
      <c r="B28" s="438">
        <v>76.06</v>
      </c>
      <c r="C28" s="438">
        <v>68.45</v>
      </c>
      <c r="D28" s="438">
        <v>6.234</v>
      </c>
      <c r="E28" s="438">
        <v>7.1040000000000001</v>
      </c>
      <c r="F28" s="438">
        <v>19.751000000000001</v>
      </c>
      <c r="G28" s="438">
        <v>20.869</v>
      </c>
      <c r="H28" s="438">
        <v>1.21</v>
      </c>
      <c r="I28" s="438">
        <v>1.7070000000000001</v>
      </c>
      <c r="J28" s="438">
        <v>38.140999999999998</v>
      </c>
      <c r="K28" s="438">
        <v>38.402999999999999</v>
      </c>
      <c r="L28" s="438">
        <v>4.9710000000000001</v>
      </c>
      <c r="M28" s="438">
        <v>3.968</v>
      </c>
      <c r="N28" s="438">
        <v>146.36699999999999</v>
      </c>
      <c r="O28" s="470">
        <v>140.50099999999998</v>
      </c>
    </row>
    <row r="29" spans="1:17" ht="8.1" customHeight="1">
      <c r="A29" s="469" t="s">
        <v>463</v>
      </c>
      <c r="B29" s="438">
        <v>71.83</v>
      </c>
      <c r="C29" s="438">
        <v>62.526000000000003</v>
      </c>
      <c r="D29" s="438">
        <v>5.93</v>
      </c>
      <c r="E29" s="438">
        <v>7.6120000000000001</v>
      </c>
      <c r="F29" s="438">
        <v>19.045000000000002</v>
      </c>
      <c r="G29" s="438">
        <v>20.489000000000001</v>
      </c>
      <c r="H29" s="438">
        <v>1.0309999999999999</v>
      </c>
      <c r="I29" s="438">
        <v>1.431</v>
      </c>
      <c r="J29" s="438">
        <v>35.710999999999999</v>
      </c>
      <c r="K29" s="438">
        <v>42.395000000000003</v>
      </c>
      <c r="L29" s="438">
        <v>4.5880000000000001</v>
      </c>
      <c r="M29" s="438">
        <v>3.8940000000000001</v>
      </c>
      <c r="N29" s="438">
        <v>138.13499999999999</v>
      </c>
      <c r="O29" s="470">
        <v>138.34700000000001</v>
      </c>
    </row>
    <row r="30" spans="1:17" ht="8.1" customHeight="1">
      <c r="A30" s="477" t="s">
        <v>131</v>
      </c>
      <c r="B30" s="438">
        <v>76.620999999999995</v>
      </c>
      <c r="C30" s="438">
        <v>0</v>
      </c>
      <c r="D30" s="438">
        <v>6.181</v>
      </c>
      <c r="E30" s="438">
        <v>0</v>
      </c>
      <c r="F30" s="438">
        <v>19.041</v>
      </c>
      <c r="G30" s="438">
        <v>0</v>
      </c>
      <c r="H30" s="438">
        <v>1.0529999999999999</v>
      </c>
      <c r="I30" s="438">
        <v>0</v>
      </c>
      <c r="J30" s="438">
        <v>37.142000000000003</v>
      </c>
      <c r="K30" s="438">
        <v>0</v>
      </c>
      <c r="L30" s="438">
        <v>4.7549999999999999</v>
      </c>
      <c r="M30" s="438">
        <v>0</v>
      </c>
      <c r="N30" s="438">
        <v>144.79299999999998</v>
      </c>
      <c r="O30" s="470">
        <v>0</v>
      </c>
    </row>
    <row r="31" spans="1:17" ht="8.1" customHeight="1">
      <c r="A31" s="477" t="s">
        <v>122</v>
      </c>
      <c r="B31" s="438">
        <v>70.867000000000004</v>
      </c>
      <c r="C31" s="438">
        <v>0</v>
      </c>
      <c r="D31" s="438">
        <v>6.1109999999999998</v>
      </c>
      <c r="E31" s="438">
        <v>0</v>
      </c>
      <c r="F31" s="438">
        <v>16.972000000000001</v>
      </c>
      <c r="G31" s="438">
        <v>0</v>
      </c>
      <c r="H31" s="438">
        <v>1.17</v>
      </c>
      <c r="I31" s="438">
        <v>0</v>
      </c>
      <c r="J31" s="438">
        <v>35.555999999999997</v>
      </c>
      <c r="K31" s="438">
        <v>0</v>
      </c>
      <c r="L31" s="438">
        <v>4.3479999999999999</v>
      </c>
      <c r="M31" s="438">
        <v>0</v>
      </c>
      <c r="N31" s="438">
        <v>135.02400000000003</v>
      </c>
      <c r="O31" s="470">
        <v>0</v>
      </c>
    </row>
    <row r="32" spans="1:17" ht="8.1" customHeight="1">
      <c r="A32" s="477" t="s">
        <v>97</v>
      </c>
      <c r="B32" s="438">
        <v>73.751999999999995</v>
      </c>
      <c r="C32" s="438">
        <v>0</v>
      </c>
      <c r="D32" s="438">
        <v>5.9050000000000002</v>
      </c>
      <c r="E32" s="438">
        <v>0</v>
      </c>
      <c r="F32" s="438">
        <v>17.928000000000001</v>
      </c>
      <c r="G32" s="438">
        <v>0</v>
      </c>
      <c r="H32" s="438">
        <v>1.014</v>
      </c>
      <c r="I32" s="438">
        <v>0</v>
      </c>
      <c r="J32" s="438">
        <v>35.344999999999999</v>
      </c>
      <c r="K32" s="438">
        <v>0</v>
      </c>
      <c r="L32" s="438">
        <v>4.1440000000000001</v>
      </c>
      <c r="M32" s="438">
        <v>0</v>
      </c>
      <c r="N32" s="438">
        <v>138.08799999999999</v>
      </c>
      <c r="O32" s="470">
        <v>0</v>
      </c>
    </row>
    <row r="33" spans="1:20" ht="8.1" customHeight="1">
      <c r="A33" s="477" t="s">
        <v>96</v>
      </c>
      <c r="B33" s="438">
        <v>76.186000000000007</v>
      </c>
      <c r="C33" s="438">
        <v>0</v>
      </c>
      <c r="D33" s="438">
        <v>6.5750000000000002</v>
      </c>
      <c r="E33" s="438">
        <v>0</v>
      </c>
      <c r="F33" s="438">
        <v>19.010999999999999</v>
      </c>
      <c r="G33" s="438">
        <v>0</v>
      </c>
      <c r="H33" s="438">
        <v>0.99099999999999999</v>
      </c>
      <c r="I33" s="438">
        <v>0</v>
      </c>
      <c r="J33" s="438">
        <v>35.883000000000003</v>
      </c>
      <c r="K33" s="438">
        <v>0</v>
      </c>
      <c r="L33" s="438">
        <v>4.1180000000000003</v>
      </c>
      <c r="M33" s="438">
        <v>0</v>
      </c>
      <c r="N33" s="438">
        <v>142.76400000000001</v>
      </c>
      <c r="O33" s="470">
        <v>0</v>
      </c>
    </row>
    <row r="34" spans="1:20" ht="8.1" customHeight="1">
      <c r="A34" s="477" t="s">
        <v>95</v>
      </c>
      <c r="B34" s="438">
        <v>82.411000000000001</v>
      </c>
      <c r="C34" s="438">
        <v>0</v>
      </c>
      <c r="D34" s="438">
        <v>7.0780000000000003</v>
      </c>
      <c r="E34" s="438">
        <v>0</v>
      </c>
      <c r="F34" s="438">
        <v>19.474</v>
      </c>
      <c r="G34" s="438">
        <v>0</v>
      </c>
      <c r="H34" s="438">
        <v>0.85</v>
      </c>
      <c r="I34" s="438">
        <v>0</v>
      </c>
      <c r="J34" s="438">
        <v>37.454000000000001</v>
      </c>
      <c r="K34" s="438">
        <v>0</v>
      </c>
      <c r="L34" s="438">
        <v>4.0529999999999999</v>
      </c>
      <c r="M34" s="438">
        <v>0</v>
      </c>
      <c r="N34" s="438">
        <v>151.32</v>
      </c>
      <c r="O34" s="470">
        <v>0</v>
      </c>
    </row>
    <row r="35" spans="1:20" ht="8.1" customHeight="1">
      <c r="A35" s="469" t="s">
        <v>147</v>
      </c>
      <c r="B35" s="438">
        <v>72.643000000000001</v>
      </c>
      <c r="C35" s="438">
        <v>0</v>
      </c>
      <c r="D35" s="438">
        <v>6.65</v>
      </c>
      <c r="E35" s="438">
        <v>0</v>
      </c>
      <c r="F35" s="438">
        <v>17.225000000000001</v>
      </c>
      <c r="G35" s="438">
        <v>0</v>
      </c>
      <c r="H35" s="438">
        <v>0.91700000000000004</v>
      </c>
      <c r="I35" s="438">
        <v>0</v>
      </c>
      <c r="J35" s="438">
        <v>32.707000000000001</v>
      </c>
      <c r="K35" s="438">
        <v>0</v>
      </c>
      <c r="L35" s="438">
        <v>4.1909999999999998</v>
      </c>
      <c r="M35" s="438">
        <v>0</v>
      </c>
      <c r="N35" s="438">
        <v>134.333</v>
      </c>
      <c r="O35" s="470">
        <v>0</v>
      </c>
    </row>
    <row r="36" spans="1:20" ht="8.1" customHeight="1">
      <c r="A36" s="473" t="s">
        <v>130</v>
      </c>
      <c r="B36" s="474">
        <v>438.16700000000003</v>
      </c>
      <c r="C36" s="475">
        <v>427.298</v>
      </c>
      <c r="D36" s="474">
        <v>37.076000000000001</v>
      </c>
      <c r="E36" s="475">
        <v>42.547000000000004</v>
      </c>
      <c r="F36" s="474">
        <v>116.88600000000001</v>
      </c>
      <c r="G36" s="475">
        <v>122.434</v>
      </c>
      <c r="H36" s="474">
        <v>9.0690000000000008</v>
      </c>
      <c r="I36" s="475">
        <v>8.6159999999999997</v>
      </c>
      <c r="J36" s="474">
        <v>224.54499999999996</v>
      </c>
      <c r="K36" s="475">
        <v>228.56</v>
      </c>
      <c r="L36" s="474">
        <v>26.785</v>
      </c>
      <c r="M36" s="475">
        <v>25.434000000000005</v>
      </c>
      <c r="N36" s="474">
        <v>852.52799999999991</v>
      </c>
      <c r="O36" s="476">
        <v>854.88900000000001</v>
      </c>
      <c r="S36" s="471"/>
      <c r="T36" s="471"/>
    </row>
    <row r="37" spans="1:20" ht="12.95" customHeight="1">
      <c r="A37" s="478" t="s">
        <v>118</v>
      </c>
      <c r="B37" s="434"/>
      <c r="C37" s="434"/>
      <c r="D37" s="434"/>
      <c r="E37" s="434"/>
      <c r="F37" s="434"/>
      <c r="G37" s="434"/>
      <c r="H37" s="434"/>
      <c r="I37" s="434"/>
      <c r="J37" s="434"/>
      <c r="K37" s="434"/>
      <c r="L37" s="434"/>
      <c r="M37" s="434"/>
      <c r="N37" s="434"/>
      <c r="O37" s="435"/>
      <c r="S37" s="471"/>
      <c r="T37" s="471"/>
    </row>
    <row r="38" spans="1:20" ht="11.1" customHeight="1">
      <c r="A38" s="466" t="s">
        <v>451</v>
      </c>
      <c r="B38" s="467"/>
      <c r="C38" s="467"/>
      <c r="D38" s="467"/>
      <c r="E38" s="467"/>
      <c r="F38" s="467"/>
      <c r="G38" s="467"/>
      <c r="H38" s="467"/>
      <c r="I38" s="467"/>
      <c r="J38" s="467"/>
      <c r="K38" s="467"/>
      <c r="L38" s="467"/>
      <c r="M38" s="467"/>
      <c r="N38" s="467"/>
      <c r="O38" s="468"/>
    </row>
    <row r="39" spans="1:20" ht="8.1" customHeight="1">
      <c r="A39" s="469" t="s">
        <v>157</v>
      </c>
      <c r="B39" s="438">
        <v>320.964</v>
      </c>
      <c r="C39" s="438">
        <v>379.315</v>
      </c>
      <c r="D39" s="438">
        <v>102.32899999999999</v>
      </c>
      <c r="E39" s="438">
        <v>101.459</v>
      </c>
      <c r="F39" s="438">
        <v>188.559</v>
      </c>
      <c r="G39" s="438">
        <v>186.03399999999999</v>
      </c>
      <c r="H39" s="438">
        <v>7.008</v>
      </c>
      <c r="I39" s="438">
        <v>3.7229999999999999</v>
      </c>
      <c r="J39" s="438">
        <v>197.58199999999999</v>
      </c>
      <c r="K39" s="438">
        <v>209.01900000000001</v>
      </c>
      <c r="L39" s="438">
        <v>47.408999999999999</v>
      </c>
      <c r="M39" s="438">
        <v>38.792000000000002</v>
      </c>
      <c r="N39" s="438">
        <v>863.851</v>
      </c>
      <c r="O39" s="470">
        <v>918.34199999999998</v>
      </c>
      <c r="P39" s="452"/>
    </row>
    <row r="40" spans="1:20" ht="8.1" customHeight="1">
      <c r="A40" s="469" t="s">
        <v>156</v>
      </c>
      <c r="B40" s="438">
        <v>367.48700000000002</v>
      </c>
      <c r="C40" s="438">
        <v>343.00299999999999</v>
      </c>
      <c r="D40" s="438">
        <v>103.66200000000001</v>
      </c>
      <c r="E40" s="438">
        <v>105.486</v>
      </c>
      <c r="F40" s="438">
        <v>198.23099999999999</v>
      </c>
      <c r="G40" s="438">
        <v>180.34399999999999</v>
      </c>
      <c r="H40" s="438">
        <v>6.5910000000000002</v>
      </c>
      <c r="I40" s="438">
        <v>5.79</v>
      </c>
      <c r="J40" s="438">
        <v>219.26599999999999</v>
      </c>
      <c r="K40" s="438">
        <v>206.46899999999999</v>
      </c>
      <c r="L40" s="438">
        <v>49.168999999999997</v>
      </c>
      <c r="M40" s="438">
        <v>42.37</v>
      </c>
      <c r="N40" s="438">
        <v>944.40599999999995</v>
      </c>
      <c r="O40" s="470">
        <v>883.46199999999988</v>
      </c>
    </row>
    <row r="41" spans="1:20" ht="8.1" customHeight="1">
      <c r="A41" s="469" t="s">
        <v>155</v>
      </c>
      <c r="B41" s="438">
        <v>332.78300000000002</v>
      </c>
      <c r="C41" s="438">
        <v>319.48500000000001</v>
      </c>
      <c r="D41" s="438">
        <v>99.813000000000002</v>
      </c>
      <c r="E41" s="438">
        <v>103.529</v>
      </c>
      <c r="F41" s="438">
        <v>177.33</v>
      </c>
      <c r="G41" s="438">
        <v>177.53399999999999</v>
      </c>
      <c r="H41" s="438">
        <v>6.4020000000000001</v>
      </c>
      <c r="I41" s="438">
        <v>6.5110000000000001</v>
      </c>
      <c r="J41" s="438">
        <v>204.37799999999999</v>
      </c>
      <c r="K41" s="438">
        <v>200.358</v>
      </c>
      <c r="L41" s="438">
        <v>45.747999999999998</v>
      </c>
      <c r="M41" s="438">
        <v>43.402000000000001</v>
      </c>
      <c r="N41" s="438">
        <v>866.45400000000018</v>
      </c>
      <c r="O41" s="470">
        <v>850.81899999999996</v>
      </c>
      <c r="P41" s="452"/>
    </row>
    <row r="42" spans="1:20" ht="8.1" customHeight="1">
      <c r="A42" s="469" t="s">
        <v>154</v>
      </c>
      <c r="B42" s="438">
        <v>351.339</v>
      </c>
      <c r="C42" s="438">
        <v>338.05700000000002</v>
      </c>
      <c r="D42" s="438">
        <v>103.53700000000001</v>
      </c>
      <c r="E42" s="438">
        <v>114.06399999999999</v>
      </c>
      <c r="F42" s="438">
        <v>177.03899999999999</v>
      </c>
      <c r="G42" s="438">
        <v>194.43799999999999</v>
      </c>
      <c r="H42" s="438">
        <v>5.6479999999999997</v>
      </c>
      <c r="I42" s="438">
        <v>7.2069999999999999</v>
      </c>
      <c r="J42" s="438">
        <v>202.07900000000001</v>
      </c>
      <c r="K42" s="438">
        <v>236.31299999999999</v>
      </c>
      <c r="L42" s="438">
        <v>44.741</v>
      </c>
      <c r="M42" s="438">
        <v>46.146999999999998</v>
      </c>
      <c r="N42" s="438">
        <v>884.38300000000004</v>
      </c>
      <c r="O42" s="470">
        <v>936.226</v>
      </c>
    </row>
    <row r="43" spans="1:20" ht="8.1" customHeight="1">
      <c r="A43" s="469" t="s">
        <v>153</v>
      </c>
      <c r="B43" s="438">
        <v>362.33699999999999</v>
      </c>
      <c r="C43" s="438">
        <v>299.334</v>
      </c>
      <c r="D43" s="438">
        <v>101.82299999999999</v>
      </c>
      <c r="E43" s="438">
        <v>106.235</v>
      </c>
      <c r="F43" s="438">
        <v>177.88900000000001</v>
      </c>
      <c r="G43" s="438">
        <v>185.82300000000001</v>
      </c>
      <c r="H43" s="438">
        <v>4.4279999999999999</v>
      </c>
      <c r="I43" s="438">
        <v>7.7629999999999999</v>
      </c>
      <c r="J43" s="438">
        <v>208.24299999999999</v>
      </c>
      <c r="K43" s="438">
        <v>235.191</v>
      </c>
      <c r="L43" s="438">
        <v>44.48</v>
      </c>
      <c r="M43" s="438">
        <v>37.231999999999999</v>
      </c>
      <c r="N43" s="438">
        <v>899.2</v>
      </c>
      <c r="O43" s="470">
        <v>871.57800000000009</v>
      </c>
      <c r="Q43" s="438"/>
    </row>
    <row r="44" spans="1:20" ht="8.1" customHeight="1">
      <c r="A44" s="469" t="s">
        <v>463</v>
      </c>
      <c r="B44" s="438">
        <v>350.09300000000002</v>
      </c>
      <c r="C44" s="438">
        <v>303.58800000000002</v>
      </c>
      <c r="D44" s="438">
        <v>99.192999999999998</v>
      </c>
      <c r="E44" s="438">
        <v>104.745</v>
      </c>
      <c r="F44" s="438">
        <v>170.94300000000001</v>
      </c>
      <c r="G44" s="438">
        <v>185.02500000000001</v>
      </c>
      <c r="H44" s="438">
        <v>4.4800000000000004</v>
      </c>
      <c r="I44" s="438">
        <v>7.8120000000000003</v>
      </c>
      <c r="J44" s="438">
        <v>205.50899999999999</v>
      </c>
      <c r="K44" s="438">
        <v>240.06299999999999</v>
      </c>
      <c r="L44" s="438">
        <v>42.003</v>
      </c>
      <c r="M44" s="438">
        <v>34.697000000000003</v>
      </c>
      <c r="N44" s="438">
        <v>872.22100000000012</v>
      </c>
      <c r="O44" s="470">
        <v>875.93000000000006</v>
      </c>
      <c r="Q44" s="438"/>
    </row>
    <row r="45" spans="1:20" ht="8.1" customHeight="1">
      <c r="A45" s="469" t="s">
        <v>152</v>
      </c>
      <c r="B45" s="438">
        <v>361.18400000000003</v>
      </c>
      <c r="C45" s="438">
        <v>0</v>
      </c>
      <c r="D45" s="438">
        <v>101.33499999999999</v>
      </c>
      <c r="E45" s="438">
        <v>0</v>
      </c>
      <c r="F45" s="438">
        <v>173.45</v>
      </c>
      <c r="G45" s="438">
        <v>0</v>
      </c>
      <c r="H45" s="438">
        <v>4.298</v>
      </c>
      <c r="I45" s="438">
        <v>0</v>
      </c>
      <c r="J45" s="438">
        <v>213.006</v>
      </c>
      <c r="K45" s="438">
        <v>0</v>
      </c>
      <c r="L45" s="438">
        <v>41.082999999999998</v>
      </c>
      <c r="M45" s="438">
        <v>0</v>
      </c>
      <c r="N45" s="438">
        <v>894.35599999999999</v>
      </c>
      <c r="O45" s="470">
        <v>0</v>
      </c>
    </row>
    <row r="46" spans="1:20" ht="8.1" customHeight="1">
      <c r="A46" s="469" t="s">
        <v>151</v>
      </c>
      <c r="B46" s="438">
        <v>333.72</v>
      </c>
      <c r="C46" s="438">
        <v>0</v>
      </c>
      <c r="D46" s="438">
        <v>94.406000000000006</v>
      </c>
      <c r="E46" s="438">
        <v>0</v>
      </c>
      <c r="F46" s="438">
        <v>159.215</v>
      </c>
      <c r="G46" s="438">
        <v>0</v>
      </c>
      <c r="H46" s="438">
        <v>4.03</v>
      </c>
      <c r="I46" s="438">
        <v>0</v>
      </c>
      <c r="J46" s="438">
        <v>203.13800000000001</v>
      </c>
      <c r="K46" s="438">
        <v>0</v>
      </c>
      <c r="L46" s="438">
        <v>35.375</v>
      </c>
      <c r="M46" s="438">
        <v>0</v>
      </c>
      <c r="N46" s="438">
        <v>829.88400000000001</v>
      </c>
      <c r="O46" s="470">
        <v>0</v>
      </c>
    </row>
    <row r="47" spans="1:20" ht="8.1" customHeight="1">
      <c r="A47" s="469" t="s">
        <v>150</v>
      </c>
      <c r="B47" s="438">
        <v>357.03100000000001</v>
      </c>
      <c r="C47" s="438">
        <v>0</v>
      </c>
      <c r="D47" s="438">
        <v>98.468999999999994</v>
      </c>
      <c r="E47" s="438">
        <v>0</v>
      </c>
      <c r="F47" s="438">
        <v>164.83500000000001</v>
      </c>
      <c r="G47" s="438">
        <v>0</v>
      </c>
      <c r="H47" s="438">
        <v>3.871</v>
      </c>
      <c r="I47" s="438">
        <v>0</v>
      </c>
      <c r="J47" s="438">
        <v>211.185</v>
      </c>
      <c r="K47" s="438">
        <v>0</v>
      </c>
      <c r="L47" s="438">
        <v>32.838999999999999</v>
      </c>
      <c r="M47" s="438">
        <v>0</v>
      </c>
      <c r="N47" s="438">
        <v>868.23</v>
      </c>
      <c r="O47" s="470">
        <v>0</v>
      </c>
    </row>
    <row r="48" spans="1:20" ht="8.1" customHeight="1">
      <c r="A48" s="469" t="s">
        <v>149</v>
      </c>
      <c r="B48" s="438">
        <v>363.47399999999999</v>
      </c>
      <c r="C48" s="438">
        <v>0</v>
      </c>
      <c r="D48" s="438">
        <v>99.066999999999993</v>
      </c>
      <c r="E48" s="438">
        <v>0</v>
      </c>
      <c r="F48" s="438">
        <v>167.54900000000001</v>
      </c>
      <c r="G48" s="438">
        <v>0</v>
      </c>
      <c r="H48" s="438">
        <v>3.7559999999999998</v>
      </c>
      <c r="I48" s="438">
        <v>0</v>
      </c>
      <c r="J48" s="438">
        <v>208.18600000000001</v>
      </c>
      <c r="K48" s="438">
        <v>0</v>
      </c>
      <c r="L48" s="438">
        <v>34.472000000000001</v>
      </c>
      <c r="M48" s="438">
        <v>0</v>
      </c>
      <c r="N48" s="438">
        <v>876.50400000000002</v>
      </c>
      <c r="O48" s="470">
        <v>0</v>
      </c>
      <c r="P48" s="438"/>
      <c r="Q48" s="452"/>
      <c r="R48" s="472"/>
    </row>
    <row r="49" spans="1:18" ht="8.1" customHeight="1">
      <c r="A49" s="469" t="s">
        <v>148</v>
      </c>
      <c r="B49" s="438">
        <v>380.87900000000002</v>
      </c>
      <c r="C49" s="438">
        <v>0</v>
      </c>
      <c r="D49" s="438">
        <v>101.337</v>
      </c>
      <c r="E49" s="438">
        <v>0</v>
      </c>
      <c r="F49" s="438">
        <v>171.31100000000001</v>
      </c>
      <c r="G49" s="438">
        <v>0</v>
      </c>
      <c r="H49" s="438">
        <v>3.7469999999999999</v>
      </c>
      <c r="I49" s="438">
        <v>0</v>
      </c>
      <c r="J49" s="438">
        <v>211.58699999999999</v>
      </c>
      <c r="K49" s="438">
        <v>0</v>
      </c>
      <c r="L49" s="438">
        <v>36.404000000000003</v>
      </c>
      <c r="M49" s="438">
        <v>0</v>
      </c>
      <c r="N49" s="438">
        <v>905.26499999999999</v>
      </c>
      <c r="O49" s="470">
        <v>0</v>
      </c>
      <c r="P49" s="438"/>
      <c r="R49" s="472"/>
    </row>
    <row r="50" spans="1:18" ht="8.1" customHeight="1">
      <c r="A50" s="479" t="s">
        <v>147</v>
      </c>
      <c r="B50" s="480">
        <v>347.98</v>
      </c>
      <c r="C50" s="480">
        <v>0</v>
      </c>
      <c r="D50" s="480">
        <v>92.998000000000005</v>
      </c>
      <c r="E50" s="480">
        <v>0</v>
      </c>
      <c r="F50" s="480">
        <v>164.22800000000001</v>
      </c>
      <c r="G50" s="480">
        <v>0</v>
      </c>
      <c r="H50" s="480">
        <v>3.6040000000000001</v>
      </c>
      <c r="I50" s="480">
        <v>0</v>
      </c>
      <c r="J50" s="480">
        <v>192.98599999999999</v>
      </c>
      <c r="K50" s="480">
        <v>0</v>
      </c>
      <c r="L50" s="480">
        <v>34.433</v>
      </c>
      <c r="M50" s="480">
        <v>0</v>
      </c>
      <c r="N50" s="480">
        <v>836.22900000000004</v>
      </c>
      <c r="O50" s="481">
        <v>0</v>
      </c>
      <c r="P50" s="438"/>
      <c r="R50" s="443"/>
    </row>
    <row r="51" spans="1:18" ht="8.1" customHeight="1">
      <c r="A51" s="477" t="s">
        <v>130</v>
      </c>
      <c r="B51" s="438">
        <v>2085.0030000000002</v>
      </c>
      <c r="C51" s="447">
        <v>1982.7819999999999</v>
      </c>
      <c r="D51" s="438">
        <v>610.35699999999997</v>
      </c>
      <c r="E51" s="447">
        <v>635.51800000000003</v>
      </c>
      <c r="F51" s="438">
        <v>1089.991</v>
      </c>
      <c r="G51" s="447">
        <v>1109.1980000000001</v>
      </c>
      <c r="H51" s="438">
        <v>34.557000000000002</v>
      </c>
      <c r="I51" s="447">
        <v>38.805999999999997</v>
      </c>
      <c r="J51" s="438">
        <v>1237.0569999999998</v>
      </c>
      <c r="K51" s="447">
        <v>1327.413</v>
      </c>
      <c r="L51" s="438">
        <v>273.55</v>
      </c>
      <c r="M51" s="447">
        <v>242.64000000000001</v>
      </c>
      <c r="N51" s="438">
        <v>5330.5150000000003</v>
      </c>
      <c r="O51" s="482">
        <v>5336.357</v>
      </c>
      <c r="P51" s="438"/>
      <c r="Q51" s="443"/>
      <c r="R51" s="452"/>
    </row>
    <row r="52" spans="1:18" ht="10.5" customHeight="1">
      <c r="A52" s="483" t="s">
        <v>464</v>
      </c>
      <c r="B52" s="474">
        <v>15.590999999999999</v>
      </c>
      <c r="C52" s="475">
        <v>0</v>
      </c>
      <c r="D52" s="474">
        <v>3.194</v>
      </c>
      <c r="E52" s="475">
        <v>0</v>
      </c>
      <c r="F52" s="474">
        <v>15.768000000000001</v>
      </c>
      <c r="G52" s="475">
        <v>0</v>
      </c>
      <c r="H52" s="474">
        <v>2.9870000000000001</v>
      </c>
      <c r="I52" s="475">
        <v>0</v>
      </c>
      <c r="J52" s="474">
        <v>19.036999999999999</v>
      </c>
      <c r="K52" s="475">
        <v>0</v>
      </c>
      <c r="L52" s="474">
        <v>1.2450000000000001</v>
      </c>
      <c r="M52" s="475">
        <v>0</v>
      </c>
      <c r="N52" s="474">
        <v>57.822000000000003</v>
      </c>
      <c r="O52" s="476">
        <v>0</v>
      </c>
      <c r="P52" s="438"/>
      <c r="R52" s="452"/>
    </row>
    <row r="53" spans="1:18" ht="7.5" customHeight="1">
      <c r="A53" s="484" t="s">
        <v>465</v>
      </c>
      <c r="B53" s="449">
        <v>4244.862000000001</v>
      </c>
      <c r="C53" s="448"/>
      <c r="D53" s="449">
        <v>1201.163</v>
      </c>
      <c r="E53" s="448"/>
      <c r="F53" s="449">
        <v>2106.3469999999998</v>
      </c>
      <c r="G53" s="448"/>
      <c r="H53" s="449">
        <v>60.850000000000009</v>
      </c>
      <c r="I53" s="448"/>
      <c r="J53" s="449">
        <v>2496.1819999999993</v>
      </c>
      <c r="K53" s="448"/>
      <c r="L53" s="449">
        <v>489.40100000000001</v>
      </c>
      <c r="M53" s="448"/>
      <c r="N53" s="449">
        <v>10598.805</v>
      </c>
      <c r="O53" s="485"/>
      <c r="P53" s="438"/>
      <c r="R53" s="443"/>
    </row>
    <row r="54" spans="1:18" ht="9" customHeight="1">
      <c r="A54" s="486" t="s">
        <v>466</v>
      </c>
    </row>
    <row r="55" spans="1:18" ht="9" customHeight="1">
      <c r="A55" s="486" t="s">
        <v>136</v>
      </c>
    </row>
    <row r="56" spans="1:18" ht="9" customHeight="1">
      <c r="A56" s="486" t="s">
        <v>146</v>
      </c>
    </row>
    <row r="57" spans="1:18" ht="9" customHeight="1">
      <c r="A57" s="486" t="s">
        <v>467</v>
      </c>
    </row>
    <row r="58" spans="1:18" ht="9" customHeight="1">
      <c r="A58" s="486" t="s">
        <v>468</v>
      </c>
    </row>
    <row r="59" spans="1:18" ht="9" customHeight="1">
      <c r="A59" s="486" t="s">
        <v>453</v>
      </c>
    </row>
    <row r="60" spans="1:18">
      <c r="A60" s="130" t="s">
        <v>9</v>
      </c>
    </row>
  </sheetData>
  <hyperlinks>
    <hyperlink ref="A60"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Y62"/>
  <sheetViews>
    <sheetView showGridLines="0" zoomScale="130" zoomScaleNormal="130" workbookViewId="0"/>
  </sheetViews>
  <sheetFormatPr baseColWidth="10" defaultRowHeight="16.5"/>
  <cols>
    <col min="1" max="1" width="11.140625" style="135" customWidth="1"/>
    <col min="2" max="25" width="6.85546875" style="135" customWidth="1"/>
    <col min="26" max="16384" width="11.42578125" style="135"/>
  </cols>
  <sheetData>
    <row r="1" spans="1:25" ht="36">
      <c r="A1" s="487" t="s">
        <v>185</v>
      </c>
      <c r="B1" s="488"/>
      <c r="C1" s="488"/>
      <c r="D1" s="488"/>
      <c r="E1" s="488"/>
      <c r="F1" s="488"/>
      <c r="G1" s="488"/>
      <c r="H1" s="488"/>
      <c r="I1" s="488"/>
      <c r="J1" s="489"/>
      <c r="K1" s="489"/>
      <c r="L1" s="489"/>
      <c r="M1" s="490"/>
      <c r="N1" s="490"/>
      <c r="O1" s="490"/>
      <c r="P1" s="490"/>
      <c r="Q1" s="137"/>
      <c r="R1" s="137"/>
      <c r="S1" s="137"/>
      <c r="T1" s="137"/>
      <c r="U1" s="137"/>
      <c r="V1" s="137"/>
      <c r="W1" s="137"/>
      <c r="X1" s="137"/>
      <c r="Y1" s="137"/>
    </row>
    <row r="2" spans="1:25" ht="15.75" customHeight="1">
      <c r="A2" s="491" t="s">
        <v>92</v>
      </c>
      <c r="B2" s="137"/>
      <c r="C2" s="137"/>
      <c r="D2" s="137"/>
      <c r="E2" s="137"/>
      <c r="F2" s="137"/>
      <c r="G2" s="137"/>
      <c r="H2" s="137"/>
      <c r="I2" s="137"/>
      <c r="J2" s="137"/>
      <c r="K2" s="137"/>
      <c r="L2" s="137"/>
      <c r="M2" s="137"/>
      <c r="N2" s="137"/>
      <c r="O2" s="137"/>
      <c r="P2" s="137"/>
      <c r="Q2" s="137"/>
      <c r="R2" s="137"/>
      <c r="S2" s="137"/>
      <c r="T2" s="137"/>
      <c r="U2" s="137"/>
      <c r="V2" s="137"/>
      <c r="W2" s="137"/>
      <c r="X2" s="137"/>
      <c r="Y2" s="137"/>
    </row>
    <row r="3" spans="1:25" ht="12.75" customHeight="1">
      <c r="A3" s="491" t="s">
        <v>184</v>
      </c>
      <c r="B3" s="137"/>
      <c r="C3" s="137"/>
      <c r="D3" s="137"/>
      <c r="E3" s="137"/>
      <c r="F3" s="137"/>
      <c r="G3" s="137"/>
      <c r="H3" s="137"/>
      <c r="I3" s="137"/>
      <c r="J3" s="137"/>
      <c r="K3" s="137"/>
      <c r="L3" s="137"/>
      <c r="M3" s="137"/>
      <c r="N3" s="137"/>
      <c r="O3" s="137"/>
      <c r="P3" s="137"/>
      <c r="Q3" s="137"/>
      <c r="R3" s="137"/>
      <c r="S3" s="137"/>
      <c r="T3" s="137"/>
      <c r="U3" s="137"/>
      <c r="V3" s="137"/>
      <c r="W3" s="137"/>
      <c r="X3" s="137"/>
      <c r="Y3" s="137"/>
    </row>
    <row r="4" spans="1:25" ht="12.75" customHeight="1">
      <c r="A4" s="491" t="s">
        <v>1556</v>
      </c>
      <c r="B4" s="137"/>
      <c r="C4" s="137"/>
      <c r="D4" s="137"/>
      <c r="E4" s="137"/>
      <c r="F4" s="137"/>
      <c r="G4" s="137"/>
      <c r="H4" s="137"/>
      <c r="I4" s="137"/>
      <c r="J4" s="137"/>
      <c r="K4" s="137"/>
      <c r="L4" s="137"/>
      <c r="M4" s="137"/>
      <c r="N4" s="137"/>
      <c r="O4" s="137"/>
      <c r="P4" s="137"/>
      <c r="Q4" s="137"/>
      <c r="R4" s="137"/>
      <c r="S4" s="137"/>
      <c r="T4" s="137"/>
      <c r="U4" s="137"/>
      <c r="V4" s="137"/>
      <c r="W4" s="137"/>
      <c r="X4" s="137"/>
      <c r="Y4" s="137"/>
    </row>
    <row r="5" spans="1:25" ht="11.1" customHeight="1">
      <c r="A5" s="2567" t="s">
        <v>128</v>
      </c>
      <c r="B5" s="2557" t="s">
        <v>183</v>
      </c>
      <c r="C5" s="2563"/>
      <c r="D5" s="2557" t="s">
        <v>182</v>
      </c>
      <c r="E5" s="2558"/>
      <c r="F5" s="2557" t="s">
        <v>469</v>
      </c>
      <c r="G5" s="2558"/>
      <c r="H5" s="2557" t="s">
        <v>470</v>
      </c>
      <c r="I5" s="2558"/>
      <c r="J5" s="2557" t="s">
        <v>181</v>
      </c>
      <c r="K5" s="2558"/>
      <c r="L5" s="2557" t="s">
        <v>180</v>
      </c>
      <c r="M5" s="2558"/>
      <c r="N5" s="2557" t="s">
        <v>471</v>
      </c>
      <c r="O5" s="2560"/>
      <c r="P5" s="492" t="s">
        <v>179</v>
      </c>
      <c r="Q5" s="493"/>
      <c r="R5" s="494"/>
      <c r="S5" s="493"/>
      <c r="T5" s="494"/>
      <c r="U5" s="495"/>
      <c r="V5" s="2557" t="s">
        <v>178</v>
      </c>
      <c r="W5" s="2563"/>
      <c r="X5" s="2557" t="s">
        <v>448</v>
      </c>
      <c r="Y5" s="2565"/>
    </row>
    <row r="6" spans="1:25" ht="16.5" customHeight="1">
      <c r="A6" s="2568"/>
      <c r="B6" s="2561"/>
      <c r="C6" s="2564"/>
      <c r="D6" s="2520"/>
      <c r="E6" s="2559"/>
      <c r="F6" s="2520"/>
      <c r="G6" s="2559"/>
      <c r="H6" s="2520"/>
      <c r="I6" s="2559"/>
      <c r="J6" s="2520"/>
      <c r="K6" s="2559"/>
      <c r="L6" s="2520"/>
      <c r="M6" s="2559"/>
      <c r="N6" s="2561"/>
      <c r="O6" s="2562"/>
      <c r="P6" s="496" t="s">
        <v>177</v>
      </c>
      <c r="Q6" s="497"/>
      <c r="R6" s="496" t="s">
        <v>176</v>
      </c>
      <c r="S6" s="497"/>
      <c r="T6" s="496" t="s">
        <v>175</v>
      </c>
      <c r="U6" s="497"/>
      <c r="V6" s="2561"/>
      <c r="W6" s="2564"/>
      <c r="X6" s="2561"/>
      <c r="Y6" s="2566"/>
    </row>
    <row r="7" spans="1:25" ht="11.1" customHeight="1">
      <c r="A7" s="2568"/>
      <c r="B7" s="498" t="s">
        <v>127</v>
      </c>
      <c r="C7" s="499" t="s">
        <v>472</v>
      </c>
      <c r="D7" s="498" t="s">
        <v>127</v>
      </c>
      <c r="E7" s="499" t="s">
        <v>472</v>
      </c>
      <c r="F7" s="498" t="s">
        <v>127</v>
      </c>
      <c r="G7" s="499" t="s">
        <v>472</v>
      </c>
      <c r="H7" s="498" t="s">
        <v>127</v>
      </c>
      <c r="I7" s="499" t="s">
        <v>472</v>
      </c>
      <c r="J7" s="498" t="s">
        <v>127</v>
      </c>
      <c r="K7" s="499" t="s">
        <v>472</v>
      </c>
      <c r="L7" s="498" t="s">
        <v>127</v>
      </c>
      <c r="M7" s="499" t="s">
        <v>472</v>
      </c>
      <c r="N7" s="498" t="s">
        <v>127</v>
      </c>
      <c r="O7" s="499" t="s">
        <v>472</v>
      </c>
      <c r="P7" s="498" t="s">
        <v>127</v>
      </c>
      <c r="Q7" s="499" t="s">
        <v>472</v>
      </c>
      <c r="R7" s="498" t="s">
        <v>127</v>
      </c>
      <c r="S7" s="499" t="s">
        <v>472</v>
      </c>
      <c r="T7" s="498" t="s">
        <v>127</v>
      </c>
      <c r="U7" s="499" t="s">
        <v>472</v>
      </c>
      <c r="V7" s="498" t="s">
        <v>127</v>
      </c>
      <c r="W7" s="499" t="s">
        <v>472</v>
      </c>
      <c r="X7" s="498" t="s">
        <v>127</v>
      </c>
      <c r="Y7" s="499" t="s">
        <v>472</v>
      </c>
    </row>
    <row r="8" spans="1:25" ht="9.75" customHeight="1">
      <c r="A8" s="500" t="s">
        <v>113</v>
      </c>
      <c r="B8" s="501"/>
      <c r="C8" s="501"/>
      <c r="D8" s="501"/>
      <c r="E8" s="501"/>
      <c r="F8" s="501"/>
      <c r="G8" s="501"/>
      <c r="H8" s="501"/>
      <c r="I8" s="501"/>
      <c r="J8" s="501"/>
      <c r="K8" s="501"/>
      <c r="L8" s="501"/>
      <c r="M8" s="501"/>
      <c r="N8" s="421"/>
      <c r="O8" s="421"/>
      <c r="P8" s="502"/>
      <c r="Q8" s="502"/>
      <c r="R8" s="502"/>
      <c r="S8" s="502"/>
      <c r="T8" s="502"/>
      <c r="U8" s="502"/>
      <c r="V8" s="502"/>
      <c r="W8" s="502"/>
      <c r="X8" s="502"/>
      <c r="Y8" s="503"/>
    </row>
    <row r="9" spans="1:25" ht="9.75" customHeight="1">
      <c r="A9" s="504" t="s">
        <v>105</v>
      </c>
      <c r="B9" s="442">
        <v>8.4429999999999996</v>
      </c>
      <c r="C9" s="442">
        <v>2.7029999999999998</v>
      </c>
      <c r="D9" s="442">
        <v>4.0529999999999999</v>
      </c>
      <c r="E9" s="442">
        <v>1.87</v>
      </c>
      <c r="F9" s="442" t="s">
        <v>114</v>
      </c>
      <c r="G9" s="442" t="s">
        <v>114</v>
      </c>
      <c r="H9" s="442" t="s">
        <v>114</v>
      </c>
      <c r="I9" s="442" t="s">
        <v>114</v>
      </c>
      <c r="J9" s="442" t="s">
        <v>114</v>
      </c>
      <c r="K9" s="442" t="s">
        <v>114</v>
      </c>
      <c r="L9" s="442">
        <v>35.771999999999998</v>
      </c>
      <c r="M9" s="442">
        <v>40.423000000000002</v>
      </c>
      <c r="N9" s="442">
        <v>31.876999999999999</v>
      </c>
      <c r="O9" s="442">
        <v>39.69</v>
      </c>
      <c r="P9" s="442">
        <v>376.976</v>
      </c>
      <c r="Q9" s="442">
        <v>401.56799999999998</v>
      </c>
      <c r="R9" s="442">
        <v>151.58000000000001</v>
      </c>
      <c r="S9" s="442">
        <v>165.02</v>
      </c>
      <c r="T9" s="442">
        <v>169.423</v>
      </c>
      <c r="U9" s="442">
        <v>190.07</v>
      </c>
      <c r="V9" s="505" t="s">
        <v>114</v>
      </c>
      <c r="W9" s="505" t="s">
        <v>114</v>
      </c>
      <c r="X9" s="442">
        <v>111.77</v>
      </c>
      <c r="Y9" s="506">
        <v>122.075</v>
      </c>
    </row>
    <row r="10" spans="1:25" ht="9.75" customHeight="1">
      <c r="A10" s="504" t="s">
        <v>104</v>
      </c>
      <c r="B10" s="442">
        <v>9.5449999999999999</v>
      </c>
      <c r="C10" s="442">
        <v>4.5410000000000004</v>
      </c>
      <c r="D10" s="442">
        <v>3.2650000000000001</v>
      </c>
      <c r="E10" s="442">
        <v>1.925</v>
      </c>
      <c r="F10" s="442" t="s">
        <v>114</v>
      </c>
      <c r="G10" s="442" t="s">
        <v>114</v>
      </c>
      <c r="H10" s="442" t="s">
        <v>114</v>
      </c>
      <c r="I10" s="442" t="s">
        <v>114</v>
      </c>
      <c r="J10" s="442" t="s">
        <v>114</v>
      </c>
      <c r="K10" s="442" t="s">
        <v>114</v>
      </c>
      <c r="L10" s="442">
        <v>37.408999999999999</v>
      </c>
      <c r="M10" s="442">
        <v>38.901000000000003</v>
      </c>
      <c r="N10" s="442">
        <v>32.658000000000001</v>
      </c>
      <c r="O10" s="442">
        <v>37.084000000000003</v>
      </c>
      <c r="P10" s="442">
        <v>407.91500000000002</v>
      </c>
      <c r="Q10" s="442">
        <v>405.84</v>
      </c>
      <c r="R10" s="442">
        <v>168.768</v>
      </c>
      <c r="S10" s="442">
        <v>163.75200000000001</v>
      </c>
      <c r="T10" s="442">
        <v>188.14699999999999</v>
      </c>
      <c r="U10" s="442">
        <v>196.488</v>
      </c>
      <c r="V10" s="505" t="s">
        <v>114</v>
      </c>
      <c r="W10" s="505" t="s">
        <v>114</v>
      </c>
      <c r="X10" s="442">
        <v>114.392</v>
      </c>
      <c r="Y10" s="506">
        <v>113.068</v>
      </c>
    </row>
    <row r="11" spans="1:25" ht="9.75" customHeight="1">
      <c r="A11" s="504" t="s">
        <v>108</v>
      </c>
      <c r="B11" s="442">
        <v>9.766</v>
      </c>
      <c r="C11" s="442">
        <v>5.2380000000000004</v>
      </c>
      <c r="D11" s="442">
        <v>2.5129999999999999</v>
      </c>
      <c r="E11" s="442">
        <v>2.4980000000000002</v>
      </c>
      <c r="F11" s="442" t="s">
        <v>114</v>
      </c>
      <c r="G11" s="442" t="s">
        <v>114</v>
      </c>
      <c r="H11" s="442" t="s">
        <v>114</v>
      </c>
      <c r="I11" s="442" t="s">
        <v>114</v>
      </c>
      <c r="J11" s="442" t="s">
        <v>114</v>
      </c>
      <c r="K11" s="442" t="s">
        <v>114</v>
      </c>
      <c r="L11" s="442">
        <v>35.804000000000002</v>
      </c>
      <c r="M11" s="442">
        <v>41.500999999999998</v>
      </c>
      <c r="N11" s="442">
        <v>31.497</v>
      </c>
      <c r="O11" s="442">
        <v>35.027000000000001</v>
      </c>
      <c r="P11" s="442">
        <v>386.29700000000003</v>
      </c>
      <c r="Q11" s="442">
        <v>391.53399999999999</v>
      </c>
      <c r="R11" s="442">
        <v>157.929</v>
      </c>
      <c r="S11" s="442">
        <v>159.745</v>
      </c>
      <c r="T11" s="442">
        <v>181.91900000000001</v>
      </c>
      <c r="U11" s="442">
        <v>187.5</v>
      </c>
      <c r="V11" s="505" t="s">
        <v>114</v>
      </c>
      <c r="W11" s="505" t="s">
        <v>114</v>
      </c>
      <c r="X11" s="442">
        <v>107.828</v>
      </c>
      <c r="Y11" s="506">
        <v>115.848</v>
      </c>
    </row>
    <row r="12" spans="1:25" ht="9.75" customHeight="1">
      <c r="A12" s="504" t="s">
        <v>102</v>
      </c>
      <c r="B12" s="442">
        <v>8.8680000000000003</v>
      </c>
      <c r="C12" s="442">
        <v>5.9909999999999997</v>
      </c>
      <c r="D12" s="442">
        <v>2.5979999999999999</v>
      </c>
      <c r="E12" s="442">
        <v>2.496</v>
      </c>
      <c r="F12" s="442" t="s">
        <v>114</v>
      </c>
      <c r="G12" s="442" t="s">
        <v>114</v>
      </c>
      <c r="H12" s="442" t="s">
        <v>114</v>
      </c>
      <c r="I12" s="442" t="s">
        <v>114</v>
      </c>
      <c r="J12" s="442" t="s">
        <v>114</v>
      </c>
      <c r="K12" s="442" t="s">
        <v>114</v>
      </c>
      <c r="L12" s="442">
        <v>37.939</v>
      </c>
      <c r="M12" s="442">
        <v>41.036000000000001</v>
      </c>
      <c r="N12" s="442">
        <v>32.645000000000003</v>
      </c>
      <c r="O12" s="442">
        <v>38.427</v>
      </c>
      <c r="P12" s="442">
        <v>399.58499999999998</v>
      </c>
      <c r="Q12" s="442">
        <v>438.81299999999999</v>
      </c>
      <c r="R12" s="442">
        <v>160.15899999999999</v>
      </c>
      <c r="S12" s="442">
        <v>176.31800000000001</v>
      </c>
      <c r="T12" s="442">
        <v>194.602</v>
      </c>
      <c r="U12" s="442">
        <v>210.309</v>
      </c>
      <c r="V12" s="505" t="s">
        <v>114</v>
      </c>
      <c r="W12" s="505" t="s">
        <v>114</v>
      </c>
      <c r="X12" s="442">
        <v>108.949</v>
      </c>
      <c r="Y12" s="506">
        <v>127.864</v>
      </c>
    </row>
    <row r="13" spans="1:25" ht="9.75" customHeight="1">
      <c r="A13" s="504" t="s">
        <v>101</v>
      </c>
      <c r="B13" s="442">
        <v>9.452</v>
      </c>
      <c r="C13" s="442">
        <v>6.5110000000000001</v>
      </c>
      <c r="D13" s="442">
        <v>3.0990000000000002</v>
      </c>
      <c r="E13" s="442">
        <v>2.54</v>
      </c>
      <c r="F13" s="442" t="s">
        <v>114</v>
      </c>
      <c r="G13" s="442" t="s">
        <v>114</v>
      </c>
      <c r="H13" s="442" t="s">
        <v>114</v>
      </c>
      <c r="I13" s="442" t="s">
        <v>114</v>
      </c>
      <c r="J13" s="442" t="s">
        <v>114</v>
      </c>
      <c r="K13" s="442" t="s">
        <v>114</v>
      </c>
      <c r="L13" s="442">
        <v>39.901000000000003</v>
      </c>
      <c r="M13" s="442">
        <v>39.619999999999997</v>
      </c>
      <c r="N13" s="442">
        <v>38.4</v>
      </c>
      <c r="O13" s="442">
        <v>37.683</v>
      </c>
      <c r="P13" s="442">
        <v>418.03</v>
      </c>
      <c r="Q13" s="442">
        <v>423.16899999999998</v>
      </c>
      <c r="R13" s="442">
        <v>160.636</v>
      </c>
      <c r="S13" s="442">
        <v>175.21700000000001</v>
      </c>
      <c r="T13" s="442">
        <v>207.435</v>
      </c>
      <c r="U13" s="442">
        <v>195.21799999999999</v>
      </c>
      <c r="V13" s="505" t="s">
        <v>114</v>
      </c>
      <c r="W13" s="505" t="s">
        <v>114</v>
      </c>
      <c r="X13" s="442">
        <v>113.63800000000001</v>
      </c>
      <c r="Y13" s="506">
        <v>130.084</v>
      </c>
    </row>
    <row r="14" spans="1:25" ht="9.75" customHeight="1">
      <c r="A14" s="504" t="s">
        <v>107</v>
      </c>
      <c r="B14" s="442">
        <v>9.6769999999999996</v>
      </c>
      <c r="C14" s="442">
        <v>4.4729999999999999</v>
      </c>
      <c r="D14" s="442">
        <v>3.597</v>
      </c>
      <c r="E14" s="442">
        <v>2.581</v>
      </c>
      <c r="F14" s="442" t="s">
        <v>114</v>
      </c>
      <c r="G14" s="442" t="s">
        <v>114</v>
      </c>
      <c r="H14" s="442" t="s">
        <v>114</v>
      </c>
      <c r="I14" s="442" t="s">
        <v>114</v>
      </c>
      <c r="J14" s="442" t="s">
        <v>114</v>
      </c>
      <c r="K14" s="442" t="s">
        <v>114</v>
      </c>
      <c r="L14" s="442">
        <v>38.786999999999999</v>
      </c>
      <c r="M14" s="442">
        <v>41.277000000000001</v>
      </c>
      <c r="N14" s="442">
        <v>35.262</v>
      </c>
      <c r="O14" s="442">
        <v>36.024999999999999</v>
      </c>
      <c r="P14" s="442">
        <v>411.16</v>
      </c>
      <c r="Q14" s="442">
        <v>439.29399999999998</v>
      </c>
      <c r="R14" s="442">
        <v>154.899</v>
      </c>
      <c r="S14" s="442">
        <v>181.10900000000001</v>
      </c>
      <c r="T14" s="442">
        <v>201.291</v>
      </c>
      <c r="U14" s="442">
        <v>201.07400000000001</v>
      </c>
      <c r="V14" s="505" t="s">
        <v>114</v>
      </c>
      <c r="W14" s="505" t="s">
        <v>114</v>
      </c>
      <c r="X14" s="442">
        <v>111.762</v>
      </c>
      <c r="Y14" s="506">
        <v>130.17500000000001</v>
      </c>
    </row>
    <row r="15" spans="1:25" ht="9.75" customHeight="1">
      <c r="A15" s="504" t="s">
        <v>99</v>
      </c>
      <c r="B15" s="442">
        <v>9.5229999999999997</v>
      </c>
      <c r="C15" s="442"/>
      <c r="D15" s="442">
        <v>2.8679999999999999</v>
      </c>
      <c r="E15" s="442"/>
      <c r="F15" s="442" t="s">
        <v>114</v>
      </c>
      <c r="G15" s="442"/>
      <c r="H15" s="442" t="s">
        <v>114</v>
      </c>
      <c r="I15" s="442"/>
      <c r="J15" s="442" t="s">
        <v>114</v>
      </c>
      <c r="K15" s="442"/>
      <c r="L15" s="442">
        <v>40.213999999999999</v>
      </c>
      <c r="M15" s="442"/>
      <c r="N15" s="442">
        <v>35.039000000000001</v>
      </c>
      <c r="O15" s="442"/>
      <c r="P15" s="442">
        <v>417.59300000000002</v>
      </c>
      <c r="Q15" s="442"/>
      <c r="R15" s="442">
        <v>156.62799999999999</v>
      </c>
      <c r="S15" s="442"/>
      <c r="T15" s="442">
        <v>205.29300000000001</v>
      </c>
      <c r="U15" s="442"/>
      <c r="V15" s="505" t="s">
        <v>114</v>
      </c>
      <c r="W15" s="505"/>
      <c r="X15" s="442">
        <v>117.419</v>
      </c>
      <c r="Y15" s="506"/>
    </row>
    <row r="16" spans="1:25" ht="9.75" customHeight="1">
      <c r="A16" s="504" t="s">
        <v>115</v>
      </c>
      <c r="B16" s="442">
        <v>6.806</v>
      </c>
      <c r="C16" s="442"/>
      <c r="D16" s="442">
        <v>2.4950000000000001</v>
      </c>
      <c r="E16" s="442"/>
      <c r="F16" s="442" t="s">
        <v>114</v>
      </c>
      <c r="G16" s="442"/>
      <c r="H16" s="442" t="s">
        <v>114</v>
      </c>
      <c r="I16" s="442"/>
      <c r="J16" s="442" t="s">
        <v>114</v>
      </c>
      <c r="K16" s="442"/>
      <c r="L16" s="442">
        <v>38.261000000000003</v>
      </c>
      <c r="M16" s="442"/>
      <c r="N16" s="442">
        <v>33.655999999999999</v>
      </c>
      <c r="O16" s="442"/>
      <c r="P16" s="442">
        <v>397.98399999999998</v>
      </c>
      <c r="Q16" s="442"/>
      <c r="R16" s="442">
        <v>149.19800000000001</v>
      </c>
      <c r="S16" s="442"/>
      <c r="T16" s="442">
        <v>197.655</v>
      </c>
      <c r="U16" s="442"/>
      <c r="V16" s="505" t="s">
        <v>114</v>
      </c>
      <c r="W16" s="505"/>
      <c r="X16" s="442">
        <v>111.884</v>
      </c>
      <c r="Y16" s="506"/>
    </row>
    <row r="17" spans="1:25" ht="9.75" customHeight="1">
      <c r="A17" s="504" t="s">
        <v>173</v>
      </c>
      <c r="B17" s="442">
        <v>5.8330000000000002</v>
      </c>
      <c r="C17" s="442"/>
      <c r="D17" s="442">
        <v>2.4460000000000002</v>
      </c>
      <c r="E17" s="442"/>
      <c r="F17" s="442" t="s">
        <v>114</v>
      </c>
      <c r="G17" s="442"/>
      <c r="H17" s="442" t="s">
        <v>114</v>
      </c>
      <c r="I17" s="442"/>
      <c r="J17" s="442" t="s">
        <v>114</v>
      </c>
      <c r="K17" s="442"/>
      <c r="L17" s="442">
        <v>39.436999999999998</v>
      </c>
      <c r="M17" s="442"/>
      <c r="N17" s="442">
        <v>33.954000000000001</v>
      </c>
      <c r="O17" s="442"/>
      <c r="P17" s="442">
        <v>405.34699999999998</v>
      </c>
      <c r="Q17" s="442"/>
      <c r="R17" s="442">
        <v>154.798</v>
      </c>
      <c r="S17" s="442"/>
      <c r="T17" s="442">
        <v>196.863</v>
      </c>
      <c r="U17" s="442"/>
      <c r="V17" s="505" t="s">
        <v>114</v>
      </c>
      <c r="W17" s="505"/>
      <c r="X17" s="442">
        <v>119.232</v>
      </c>
      <c r="Y17" s="506"/>
    </row>
    <row r="18" spans="1:25" ht="9.75" customHeight="1">
      <c r="A18" s="504" t="s">
        <v>138</v>
      </c>
      <c r="B18" s="442">
        <v>5.4420000000000002</v>
      </c>
      <c r="C18" s="442"/>
      <c r="D18" s="442">
        <v>2.327</v>
      </c>
      <c r="E18" s="442"/>
      <c r="F18" s="442" t="s">
        <v>114</v>
      </c>
      <c r="G18" s="442"/>
      <c r="H18" s="442" t="s">
        <v>114</v>
      </c>
      <c r="I18" s="442"/>
      <c r="J18" s="442" t="s">
        <v>114</v>
      </c>
      <c r="K18" s="442"/>
      <c r="L18" s="442">
        <v>39.764000000000003</v>
      </c>
      <c r="M18" s="442"/>
      <c r="N18" s="442">
        <v>35.613999999999997</v>
      </c>
      <c r="O18" s="442"/>
      <c r="P18" s="442">
        <v>401.14699999999999</v>
      </c>
      <c r="Q18" s="442"/>
      <c r="R18" s="442">
        <v>160.523</v>
      </c>
      <c r="S18" s="442"/>
      <c r="T18" s="442">
        <v>186.89</v>
      </c>
      <c r="U18" s="442"/>
      <c r="V18" s="505" t="s">
        <v>114</v>
      </c>
      <c r="W18" s="505"/>
      <c r="X18" s="442">
        <v>122.05</v>
      </c>
      <c r="Y18" s="506"/>
    </row>
    <row r="19" spans="1:25" ht="9.75" customHeight="1">
      <c r="A19" s="504" t="s">
        <v>137</v>
      </c>
      <c r="B19" s="442">
        <v>4.5449999999999999</v>
      </c>
      <c r="C19" s="442"/>
      <c r="D19" s="442">
        <v>2.016</v>
      </c>
      <c r="E19" s="442"/>
      <c r="F19" s="442" t="s">
        <v>114</v>
      </c>
      <c r="G19" s="442"/>
      <c r="H19" s="442" t="s">
        <v>114</v>
      </c>
      <c r="I19" s="442"/>
      <c r="J19" s="442" t="s">
        <v>114</v>
      </c>
      <c r="K19" s="442"/>
      <c r="L19" s="442">
        <v>40.494999999999997</v>
      </c>
      <c r="M19" s="442"/>
      <c r="N19" s="442">
        <v>34.664999999999999</v>
      </c>
      <c r="O19" s="442"/>
      <c r="P19" s="442">
        <v>407.512</v>
      </c>
      <c r="Q19" s="442"/>
      <c r="R19" s="442">
        <v>166.99700000000001</v>
      </c>
      <c r="S19" s="442"/>
      <c r="T19" s="442">
        <v>189.989</v>
      </c>
      <c r="U19" s="442"/>
      <c r="V19" s="505" t="s">
        <v>114</v>
      </c>
      <c r="W19" s="505"/>
      <c r="X19" s="442">
        <v>122.682</v>
      </c>
      <c r="Y19" s="506"/>
    </row>
    <row r="20" spans="1:25" ht="9.75" customHeight="1">
      <c r="A20" s="504" t="s">
        <v>116</v>
      </c>
      <c r="B20" s="442">
        <v>2.9540000000000002</v>
      </c>
      <c r="C20" s="442"/>
      <c r="D20" s="442">
        <v>2.0249999999999999</v>
      </c>
      <c r="E20" s="442"/>
      <c r="F20" s="442" t="s">
        <v>114</v>
      </c>
      <c r="G20" s="442"/>
      <c r="H20" s="442" t="s">
        <v>114</v>
      </c>
      <c r="I20" s="442"/>
      <c r="J20" s="442" t="s">
        <v>114</v>
      </c>
      <c r="K20" s="442"/>
      <c r="L20" s="442">
        <v>40.43</v>
      </c>
      <c r="M20" s="442"/>
      <c r="N20" s="442">
        <v>39.351999999999997</v>
      </c>
      <c r="O20" s="442"/>
      <c r="P20" s="442">
        <v>368.12</v>
      </c>
      <c r="Q20" s="442"/>
      <c r="R20" s="442">
        <v>151.697</v>
      </c>
      <c r="S20" s="442"/>
      <c r="T20" s="442">
        <v>168.93899999999999</v>
      </c>
      <c r="U20" s="442"/>
      <c r="V20" s="505" t="s">
        <v>114</v>
      </c>
      <c r="W20" s="505"/>
      <c r="X20" s="442">
        <v>114.038</v>
      </c>
      <c r="Y20" s="506"/>
    </row>
    <row r="21" spans="1:25" ht="9.75" customHeight="1">
      <c r="A21" s="507" t="s">
        <v>172</v>
      </c>
      <c r="B21" s="508">
        <v>55.750999999999998</v>
      </c>
      <c r="C21" s="508">
        <v>29.456999999999997</v>
      </c>
      <c r="D21" s="508">
        <v>19.125</v>
      </c>
      <c r="E21" s="508">
        <v>13.91</v>
      </c>
      <c r="F21" s="508" t="s">
        <v>114</v>
      </c>
      <c r="G21" s="508" t="s">
        <v>114</v>
      </c>
      <c r="H21" s="508" t="s">
        <v>114</v>
      </c>
      <c r="I21" s="508" t="s">
        <v>114</v>
      </c>
      <c r="J21" s="508" t="s">
        <v>114</v>
      </c>
      <c r="K21" s="508" t="s">
        <v>114</v>
      </c>
      <c r="L21" s="509">
        <v>225.61200000000002</v>
      </c>
      <c r="M21" s="509">
        <v>242.75800000000004</v>
      </c>
      <c r="N21" s="509">
        <v>202.339</v>
      </c>
      <c r="O21" s="509">
        <v>223.93600000000001</v>
      </c>
      <c r="P21" s="509">
        <v>2399.9630000000002</v>
      </c>
      <c r="Q21" s="509">
        <v>2500.2179999999998</v>
      </c>
      <c r="R21" s="509">
        <v>953.971</v>
      </c>
      <c r="S21" s="509">
        <v>1021.1610000000001</v>
      </c>
      <c r="T21" s="509">
        <v>1142.817</v>
      </c>
      <c r="U21" s="509">
        <v>1180.6589999999999</v>
      </c>
      <c r="V21" s="509" t="s">
        <v>114</v>
      </c>
      <c r="W21" s="509" t="s">
        <v>114</v>
      </c>
      <c r="X21" s="509">
        <v>668.33899999999994</v>
      </c>
      <c r="Y21" s="510">
        <v>739.11400000000003</v>
      </c>
    </row>
    <row r="22" spans="1:25" ht="9.75" customHeight="1">
      <c r="A22" s="511" t="s">
        <v>117</v>
      </c>
      <c r="B22" s="501"/>
      <c r="C22" s="501"/>
      <c r="D22" s="501"/>
      <c r="E22" s="501"/>
      <c r="F22" s="501"/>
      <c r="G22" s="501"/>
      <c r="H22" s="501"/>
      <c r="I22" s="501"/>
      <c r="J22" s="501"/>
      <c r="K22" s="501"/>
      <c r="L22" s="501"/>
      <c r="M22" s="501"/>
      <c r="N22" s="421"/>
      <c r="O22" s="421"/>
      <c r="P22" s="502"/>
      <c r="Q22" s="502"/>
      <c r="R22" s="502"/>
      <c r="S22" s="502"/>
      <c r="T22" s="502"/>
      <c r="U22" s="502"/>
      <c r="V22" s="502"/>
      <c r="W22" s="502"/>
      <c r="X22" s="502"/>
      <c r="Y22" s="503"/>
    </row>
    <row r="23" spans="1:25" ht="9.75" customHeight="1">
      <c r="A23" s="504" t="s">
        <v>105</v>
      </c>
      <c r="B23" s="442">
        <v>3.8889999999999998</v>
      </c>
      <c r="C23" s="442">
        <v>1.4</v>
      </c>
      <c r="D23" s="505">
        <v>0.39800000000000002</v>
      </c>
      <c r="E23" s="505">
        <v>0.17899999999999999</v>
      </c>
      <c r="F23" s="442" t="s">
        <v>114</v>
      </c>
      <c r="G23" s="442" t="s">
        <v>114</v>
      </c>
      <c r="H23" s="505" t="s">
        <v>114</v>
      </c>
      <c r="I23" s="505" t="s">
        <v>114</v>
      </c>
      <c r="J23" s="505" t="s">
        <v>114</v>
      </c>
      <c r="K23" s="505" t="s">
        <v>114</v>
      </c>
      <c r="L23" s="442">
        <v>3.8119999999999998</v>
      </c>
      <c r="M23" s="442">
        <v>3.9529999999999998</v>
      </c>
      <c r="N23" s="442">
        <v>3.9820000000000002</v>
      </c>
      <c r="O23" s="442">
        <v>6.0730000000000004</v>
      </c>
      <c r="P23" s="442">
        <v>54.408000000000001</v>
      </c>
      <c r="Q23" s="442">
        <v>58.192999999999998</v>
      </c>
      <c r="R23" s="442">
        <v>27.757999999999999</v>
      </c>
      <c r="S23" s="442">
        <v>29.024000000000001</v>
      </c>
      <c r="T23" s="442">
        <v>18.106000000000002</v>
      </c>
      <c r="U23" s="442">
        <v>20.539000000000001</v>
      </c>
      <c r="V23" s="505" t="s">
        <v>114</v>
      </c>
      <c r="W23" s="505" t="s">
        <v>114</v>
      </c>
      <c r="X23" s="442">
        <v>10.994999999999999</v>
      </c>
      <c r="Y23" s="506">
        <v>11.702999999999999</v>
      </c>
    </row>
    <row r="24" spans="1:25" ht="9.75" customHeight="1">
      <c r="A24" s="504" t="s">
        <v>104</v>
      </c>
      <c r="B24" s="442">
        <v>5.008</v>
      </c>
      <c r="C24" s="442">
        <v>4.2439999999999998</v>
      </c>
      <c r="D24" s="505">
        <v>0.39800000000000002</v>
      </c>
      <c r="E24" s="505">
        <v>0.21099999999999999</v>
      </c>
      <c r="F24" s="442" t="s">
        <v>114</v>
      </c>
      <c r="G24" s="442" t="s">
        <v>114</v>
      </c>
      <c r="H24" s="505" t="s">
        <v>114</v>
      </c>
      <c r="I24" s="505" t="s">
        <v>114</v>
      </c>
      <c r="J24" s="505" t="s">
        <v>114</v>
      </c>
      <c r="K24" s="505" t="s">
        <v>114</v>
      </c>
      <c r="L24" s="442">
        <v>4.3869999999999996</v>
      </c>
      <c r="M24" s="442">
        <v>3.7570000000000001</v>
      </c>
      <c r="N24" s="442">
        <v>4.3920000000000003</v>
      </c>
      <c r="O24" s="442">
        <v>5.3040000000000003</v>
      </c>
      <c r="P24" s="442">
        <v>58.969000000000001</v>
      </c>
      <c r="Q24" s="442">
        <v>57.654000000000003</v>
      </c>
      <c r="R24" s="442">
        <v>29.835000000000001</v>
      </c>
      <c r="S24" s="442">
        <v>28.809000000000001</v>
      </c>
      <c r="T24" s="442">
        <v>20.555</v>
      </c>
      <c r="U24" s="442">
        <v>20.507999999999999</v>
      </c>
      <c r="V24" s="505" t="s">
        <v>114</v>
      </c>
      <c r="W24" s="505" t="s">
        <v>114</v>
      </c>
      <c r="X24" s="442">
        <v>11.138999999999999</v>
      </c>
      <c r="Y24" s="506">
        <v>11.118</v>
      </c>
    </row>
    <row r="25" spans="1:25" ht="9.75" customHeight="1">
      <c r="A25" s="504" t="s">
        <v>108</v>
      </c>
      <c r="B25" s="442">
        <v>4.9509999999999996</v>
      </c>
      <c r="C25" s="442">
        <v>2.375</v>
      </c>
      <c r="D25" s="505">
        <v>0.248</v>
      </c>
      <c r="E25" s="505">
        <v>9.7000000000000003E-2</v>
      </c>
      <c r="F25" s="442" t="s">
        <v>114</v>
      </c>
      <c r="G25" s="442" t="s">
        <v>114</v>
      </c>
      <c r="H25" s="505" t="s">
        <v>114</v>
      </c>
      <c r="I25" s="505" t="s">
        <v>114</v>
      </c>
      <c r="J25" s="505" t="s">
        <v>114</v>
      </c>
      <c r="K25" s="505" t="s">
        <v>114</v>
      </c>
      <c r="L25" s="442">
        <v>3.6949999999999998</v>
      </c>
      <c r="M25" s="442">
        <v>3.6139999999999999</v>
      </c>
      <c r="N25" s="442">
        <v>3.9079999999999999</v>
      </c>
      <c r="O25" s="442">
        <v>5.0629999999999997</v>
      </c>
      <c r="P25" s="442">
        <v>55.058</v>
      </c>
      <c r="Q25" s="442">
        <v>55.575000000000003</v>
      </c>
      <c r="R25" s="442">
        <v>28.710999999999999</v>
      </c>
      <c r="S25" s="442">
        <v>27.873999999999999</v>
      </c>
      <c r="T25" s="442">
        <v>18.861999999999998</v>
      </c>
      <c r="U25" s="442">
        <v>19.821000000000002</v>
      </c>
      <c r="V25" s="505" t="s">
        <v>114</v>
      </c>
      <c r="W25" s="505" t="s">
        <v>114</v>
      </c>
      <c r="X25" s="442">
        <v>10.686</v>
      </c>
      <c r="Y25" s="506">
        <v>10.769</v>
      </c>
    </row>
    <row r="26" spans="1:25" ht="9.75" customHeight="1">
      <c r="A26" s="504" t="s">
        <v>102</v>
      </c>
      <c r="B26" s="442">
        <v>4.3710000000000004</v>
      </c>
      <c r="C26" s="442">
        <v>3.399</v>
      </c>
      <c r="D26" s="505">
        <v>0.248</v>
      </c>
      <c r="E26" s="505">
        <v>0.14000000000000001</v>
      </c>
      <c r="F26" s="442" t="s">
        <v>114</v>
      </c>
      <c r="G26" s="442" t="s">
        <v>114</v>
      </c>
      <c r="H26" s="505" t="s">
        <v>114</v>
      </c>
      <c r="I26" s="505" t="s">
        <v>114</v>
      </c>
      <c r="J26" s="505" t="s">
        <v>114</v>
      </c>
      <c r="K26" s="505" t="s">
        <v>114</v>
      </c>
      <c r="L26" s="442">
        <v>3.51</v>
      </c>
      <c r="M26" s="442">
        <v>3.9</v>
      </c>
      <c r="N26" s="442">
        <v>3.59</v>
      </c>
      <c r="O26" s="442">
        <v>4.6689999999999996</v>
      </c>
      <c r="P26" s="442">
        <v>55.926000000000002</v>
      </c>
      <c r="Q26" s="442">
        <v>60.116999999999997</v>
      </c>
      <c r="R26" s="442">
        <v>27.751000000000001</v>
      </c>
      <c r="S26" s="442">
        <v>29.285</v>
      </c>
      <c r="T26" s="442">
        <v>20.762</v>
      </c>
      <c r="U26" s="442">
        <v>21.954999999999998</v>
      </c>
      <c r="V26" s="505" t="s">
        <v>114</v>
      </c>
      <c r="W26" s="505" t="s">
        <v>114</v>
      </c>
      <c r="X26" s="442">
        <v>11.069000000000001</v>
      </c>
      <c r="Y26" s="506">
        <v>12.082000000000001</v>
      </c>
    </row>
    <row r="27" spans="1:25" ht="9.75" customHeight="1">
      <c r="A27" s="504" t="s">
        <v>101</v>
      </c>
      <c r="B27" s="442">
        <v>5.0869999999999997</v>
      </c>
      <c r="C27" s="442">
        <v>3.8290000000000002</v>
      </c>
      <c r="D27" s="505">
        <v>0.32500000000000001</v>
      </c>
      <c r="E27" s="505">
        <v>0.20799999999999999</v>
      </c>
      <c r="F27" s="442" t="s">
        <v>114</v>
      </c>
      <c r="G27" s="442" t="s">
        <v>114</v>
      </c>
      <c r="H27" s="505" t="s">
        <v>114</v>
      </c>
      <c r="I27" s="505" t="s">
        <v>114</v>
      </c>
      <c r="J27" s="505" t="s">
        <v>114</v>
      </c>
      <c r="K27" s="505" t="s">
        <v>114</v>
      </c>
      <c r="L27" s="442">
        <v>3.73</v>
      </c>
      <c r="M27" s="442">
        <v>3.7280000000000002</v>
      </c>
      <c r="N27" s="442">
        <v>3.4390000000000001</v>
      </c>
      <c r="O27" s="442">
        <v>4.24</v>
      </c>
      <c r="P27" s="442">
        <v>59.305</v>
      </c>
      <c r="Q27" s="442">
        <v>58.591999999999999</v>
      </c>
      <c r="R27" s="442">
        <v>28.652999999999999</v>
      </c>
      <c r="S27" s="442">
        <v>28.873999999999999</v>
      </c>
      <c r="T27" s="442">
        <v>22.233000000000001</v>
      </c>
      <c r="U27" s="442">
        <v>20.039000000000001</v>
      </c>
      <c r="V27" s="505" t="s">
        <v>114</v>
      </c>
      <c r="W27" s="505" t="s">
        <v>114</v>
      </c>
      <c r="X27" s="442">
        <v>11.635</v>
      </c>
      <c r="Y27" s="506">
        <v>11.634</v>
      </c>
    </row>
    <row r="28" spans="1:25" ht="9.75" customHeight="1">
      <c r="A28" s="504" t="s">
        <v>107</v>
      </c>
      <c r="B28" s="442">
        <v>4.5789999999999997</v>
      </c>
      <c r="C28" s="442">
        <v>2.8889999999999998</v>
      </c>
      <c r="D28" s="505">
        <v>0.26200000000000001</v>
      </c>
      <c r="E28" s="505">
        <v>0.313</v>
      </c>
      <c r="F28" s="442" t="s">
        <v>114</v>
      </c>
      <c r="G28" s="442" t="s">
        <v>114</v>
      </c>
      <c r="H28" s="505" t="s">
        <v>114</v>
      </c>
      <c r="I28" s="505" t="s">
        <v>114</v>
      </c>
      <c r="J28" s="505" t="s">
        <v>114</v>
      </c>
      <c r="K28" s="505" t="s">
        <v>114</v>
      </c>
      <c r="L28" s="442">
        <v>3.21</v>
      </c>
      <c r="M28" s="442">
        <v>4.149</v>
      </c>
      <c r="N28" s="442">
        <v>2.9129999999999998</v>
      </c>
      <c r="O28" s="442">
        <v>4.4740000000000002</v>
      </c>
      <c r="P28" s="442">
        <v>55.521999999999998</v>
      </c>
      <c r="Q28" s="442">
        <v>57.77</v>
      </c>
      <c r="R28" s="442">
        <v>25.998999999999999</v>
      </c>
      <c r="S28" s="442">
        <v>27.545999999999999</v>
      </c>
      <c r="T28" s="442">
        <v>20.908000000000001</v>
      </c>
      <c r="U28" s="442">
        <v>21.268999999999998</v>
      </c>
      <c r="V28" s="505" t="s">
        <v>114</v>
      </c>
      <c r="W28" s="505" t="s">
        <v>114</v>
      </c>
      <c r="X28" s="442">
        <v>11.54</v>
      </c>
      <c r="Y28" s="506">
        <v>10.363</v>
      </c>
    </row>
    <row r="29" spans="1:25" ht="9.75" customHeight="1">
      <c r="A29" s="504" t="s">
        <v>99</v>
      </c>
      <c r="B29" s="442">
        <v>4.5590000000000002</v>
      </c>
      <c r="C29" s="442"/>
      <c r="D29" s="505">
        <v>0.314</v>
      </c>
      <c r="E29" s="505"/>
      <c r="F29" s="442" t="s">
        <v>114</v>
      </c>
      <c r="G29" s="442"/>
      <c r="H29" s="505" t="s">
        <v>114</v>
      </c>
      <c r="I29" s="505"/>
      <c r="J29" s="505" t="s">
        <v>114</v>
      </c>
      <c r="K29" s="505"/>
      <c r="L29" s="442">
        <v>3.8330000000000002</v>
      </c>
      <c r="M29" s="442"/>
      <c r="N29" s="442">
        <v>3.335</v>
      </c>
      <c r="O29" s="442"/>
      <c r="P29" s="442">
        <v>57.247999999999998</v>
      </c>
      <c r="Q29" s="442"/>
      <c r="R29" s="442">
        <v>27.297000000000001</v>
      </c>
      <c r="S29" s="442"/>
      <c r="T29" s="442">
        <v>21.716999999999999</v>
      </c>
      <c r="U29" s="442"/>
      <c r="V29" s="505" t="s">
        <v>114</v>
      </c>
      <c r="W29" s="505"/>
      <c r="X29" s="442">
        <v>11.722</v>
      </c>
      <c r="Y29" s="506"/>
    </row>
    <row r="30" spans="1:25" ht="9.75" customHeight="1">
      <c r="A30" s="504" t="s">
        <v>115</v>
      </c>
      <c r="B30" s="442">
        <v>3.794</v>
      </c>
      <c r="C30" s="442"/>
      <c r="D30" s="505">
        <v>0.34799999999999998</v>
      </c>
      <c r="E30" s="505"/>
      <c r="F30" s="442" t="s">
        <v>114</v>
      </c>
      <c r="G30" s="442"/>
      <c r="H30" s="505" t="s">
        <v>114</v>
      </c>
      <c r="I30" s="505"/>
      <c r="J30" s="505" t="s">
        <v>114</v>
      </c>
      <c r="K30" s="505"/>
      <c r="L30" s="442">
        <v>3.5459999999999998</v>
      </c>
      <c r="M30" s="442"/>
      <c r="N30" s="442">
        <v>3.1659999999999999</v>
      </c>
      <c r="O30" s="442"/>
      <c r="P30" s="442">
        <v>54.993000000000002</v>
      </c>
      <c r="Q30" s="442"/>
      <c r="R30" s="442">
        <v>25.347000000000001</v>
      </c>
      <c r="S30" s="442"/>
      <c r="T30" s="442">
        <v>21.071999999999999</v>
      </c>
      <c r="U30" s="442"/>
      <c r="V30" s="505" t="s">
        <v>114</v>
      </c>
      <c r="W30" s="505"/>
      <c r="X30" s="442">
        <v>11.387</v>
      </c>
      <c r="Y30" s="506"/>
    </row>
    <row r="31" spans="1:25" ht="9.75" customHeight="1">
      <c r="A31" s="504" t="s">
        <v>173</v>
      </c>
      <c r="B31" s="442">
        <v>3.7370000000000001</v>
      </c>
      <c r="C31" s="442"/>
      <c r="D31" s="505">
        <v>0.224</v>
      </c>
      <c r="E31" s="505"/>
      <c r="F31" s="442" t="s">
        <v>114</v>
      </c>
      <c r="G31" s="442"/>
      <c r="H31" s="505" t="s">
        <v>114</v>
      </c>
      <c r="I31" s="505"/>
      <c r="J31" s="505" t="s">
        <v>114</v>
      </c>
      <c r="K31" s="505"/>
      <c r="L31" s="442">
        <v>3.7679999999999998</v>
      </c>
      <c r="M31" s="442"/>
      <c r="N31" s="442">
        <v>3.254</v>
      </c>
      <c r="O31" s="442"/>
      <c r="P31" s="442">
        <v>56.704999999999998</v>
      </c>
      <c r="Q31" s="442"/>
      <c r="R31" s="442">
        <v>26.497</v>
      </c>
      <c r="S31" s="442"/>
      <c r="T31" s="442">
        <v>21.001999999999999</v>
      </c>
      <c r="U31" s="442"/>
      <c r="V31" s="505" t="s">
        <v>114</v>
      </c>
      <c r="W31" s="505"/>
      <c r="X31" s="442">
        <v>11.391999999999999</v>
      </c>
      <c r="Y31" s="506"/>
    </row>
    <row r="32" spans="1:25" ht="9.75" customHeight="1">
      <c r="A32" s="504" t="s">
        <v>138</v>
      </c>
      <c r="B32" s="442">
        <v>3.57</v>
      </c>
      <c r="C32" s="442"/>
      <c r="D32" s="505">
        <v>0.20899999999999999</v>
      </c>
      <c r="E32" s="505"/>
      <c r="F32" s="442" t="s">
        <v>114</v>
      </c>
      <c r="G32" s="442"/>
      <c r="H32" s="505" t="s">
        <v>114</v>
      </c>
      <c r="I32" s="505"/>
      <c r="J32" s="505" t="s">
        <v>114</v>
      </c>
      <c r="K32" s="505"/>
      <c r="L32" s="442">
        <v>3.67</v>
      </c>
      <c r="M32" s="442"/>
      <c r="N32" s="442">
        <v>3.93</v>
      </c>
      <c r="O32" s="442"/>
      <c r="P32" s="442">
        <v>58.078000000000003</v>
      </c>
      <c r="Q32" s="442"/>
      <c r="R32" s="442">
        <v>28.573</v>
      </c>
      <c r="S32" s="442"/>
      <c r="T32" s="442">
        <v>20.245000000000001</v>
      </c>
      <c r="U32" s="442"/>
      <c r="V32" s="505" t="s">
        <v>114</v>
      </c>
      <c r="W32" s="505"/>
      <c r="X32" s="442">
        <v>11.397</v>
      </c>
      <c r="Y32" s="506"/>
    </row>
    <row r="33" spans="1:25" ht="9.75" customHeight="1">
      <c r="A33" s="504" t="s">
        <v>137</v>
      </c>
      <c r="B33" s="442">
        <v>2.9359999999999999</v>
      </c>
      <c r="C33" s="442"/>
      <c r="D33" s="505">
        <v>0.29199999999999998</v>
      </c>
      <c r="E33" s="505"/>
      <c r="F33" s="442" t="s">
        <v>114</v>
      </c>
      <c r="G33" s="442"/>
      <c r="H33" s="505" t="s">
        <v>114</v>
      </c>
      <c r="I33" s="505"/>
      <c r="J33" s="505" t="s">
        <v>114</v>
      </c>
      <c r="K33" s="505"/>
      <c r="L33" s="442">
        <v>3.86</v>
      </c>
      <c r="M33" s="442"/>
      <c r="N33" s="442">
        <v>4.7590000000000003</v>
      </c>
      <c r="O33" s="442"/>
      <c r="P33" s="442">
        <v>60.701999999999998</v>
      </c>
      <c r="Q33" s="442"/>
      <c r="R33" s="442">
        <v>30.471</v>
      </c>
      <c r="S33" s="442"/>
      <c r="T33" s="442">
        <v>20.893999999999998</v>
      </c>
      <c r="U33" s="442"/>
      <c r="V33" s="505" t="s">
        <v>114</v>
      </c>
      <c r="W33" s="505"/>
      <c r="X33" s="442">
        <v>11.528</v>
      </c>
      <c r="Y33" s="506"/>
    </row>
    <row r="34" spans="1:25" ht="9.75" customHeight="1">
      <c r="A34" s="504" t="s">
        <v>116</v>
      </c>
      <c r="B34" s="442">
        <v>1.3099999999999998</v>
      </c>
      <c r="C34" s="442"/>
      <c r="D34" s="505">
        <v>0.182</v>
      </c>
      <c r="E34" s="505"/>
      <c r="F34" s="442" t="s">
        <v>114</v>
      </c>
      <c r="G34" s="442"/>
      <c r="H34" s="505" t="s">
        <v>114</v>
      </c>
      <c r="I34" s="505"/>
      <c r="J34" s="505" t="s">
        <v>114</v>
      </c>
      <c r="K34" s="505"/>
      <c r="L34" s="442">
        <v>4.125</v>
      </c>
      <c r="M34" s="442"/>
      <c r="N34" s="442">
        <v>4.8440000000000003</v>
      </c>
      <c r="O34" s="442"/>
      <c r="P34" s="442">
        <v>54.569000000000003</v>
      </c>
      <c r="Q34" s="442"/>
      <c r="R34" s="442">
        <v>27.859000000000002</v>
      </c>
      <c r="S34" s="442"/>
      <c r="T34" s="442">
        <v>18.652000000000001</v>
      </c>
      <c r="U34" s="442"/>
      <c r="V34" s="505" t="s">
        <v>114</v>
      </c>
      <c r="W34" s="505"/>
      <c r="X34" s="442">
        <v>10.513999999999999</v>
      </c>
      <c r="Y34" s="506"/>
    </row>
    <row r="35" spans="1:25" ht="9.75" customHeight="1">
      <c r="A35" s="507" t="s">
        <v>172</v>
      </c>
      <c r="B35" s="512">
        <v>27.885000000000002</v>
      </c>
      <c r="C35" s="512">
        <v>18.135999999999999</v>
      </c>
      <c r="D35" s="512">
        <v>1.879</v>
      </c>
      <c r="E35" s="512">
        <v>1.1479999999999999</v>
      </c>
      <c r="F35" s="513" t="s">
        <v>114</v>
      </c>
      <c r="G35" s="513" t="s">
        <v>114</v>
      </c>
      <c r="H35" s="512" t="s">
        <v>114</v>
      </c>
      <c r="I35" s="512" t="s">
        <v>114</v>
      </c>
      <c r="J35" s="512" t="s">
        <v>114</v>
      </c>
      <c r="K35" s="512" t="s">
        <v>114</v>
      </c>
      <c r="L35" s="512">
        <v>22.344000000000001</v>
      </c>
      <c r="M35" s="512">
        <v>23.101000000000003</v>
      </c>
      <c r="N35" s="512">
        <v>22.224</v>
      </c>
      <c r="O35" s="512">
        <v>29.823000000000004</v>
      </c>
      <c r="P35" s="512">
        <v>339.18799999999999</v>
      </c>
      <c r="Q35" s="512">
        <v>347.90100000000001</v>
      </c>
      <c r="R35" s="512">
        <v>168.70699999999999</v>
      </c>
      <c r="S35" s="512">
        <v>171.41199999999998</v>
      </c>
      <c r="T35" s="512">
        <v>121.426</v>
      </c>
      <c r="U35" s="512">
        <v>124.131</v>
      </c>
      <c r="V35" s="512" t="s">
        <v>114</v>
      </c>
      <c r="W35" s="512" t="s">
        <v>114</v>
      </c>
      <c r="X35" s="512">
        <v>67.063999999999993</v>
      </c>
      <c r="Y35" s="514">
        <v>67.668999999999997</v>
      </c>
    </row>
    <row r="36" spans="1:25" ht="9.75" customHeight="1">
      <c r="A36" s="511" t="s">
        <v>174</v>
      </c>
      <c r="B36" s="501"/>
      <c r="C36" s="501"/>
      <c r="D36" s="501"/>
      <c r="E36" s="501"/>
      <c r="F36" s="501"/>
      <c r="G36" s="501"/>
      <c r="H36" s="501"/>
      <c r="I36" s="501"/>
      <c r="J36" s="501"/>
      <c r="K36" s="501"/>
      <c r="L36" s="501"/>
      <c r="M36" s="501"/>
      <c r="N36" s="421"/>
      <c r="O36" s="421"/>
      <c r="P36" s="502"/>
      <c r="Q36" s="502"/>
      <c r="R36" s="502"/>
      <c r="S36" s="502"/>
      <c r="T36" s="502"/>
      <c r="U36" s="502"/>
      <c r="V36" s="502"/>
      <c r="W36" s="502"/>
      <c r="X36" s="502"/>
      <c r="Y36" s="503"/>
    </row>
    <row r="37" spans="1:25" ht="9.75" customHeight="1">
      <c r="A37" s="504" t="s">
        <v>105</v>
      </c>
      <c r="B37" s="442">
        <v>12.332000000000001</v>
      </c>
      <c r="C37" s="442">
        <v>4.1029999999999998</v>
      </c>
      <c r="D37" s="442">
        <v>4.4509999999999996</v>
      </c>
      <c r="E37" s="442">
        <v>2.0489999999999999</v>
      </c>
      <c r="F37" s="515">
        <v>18.716999999999999</v>
      </c>
      <c r="G37" s="515">
        <v>7.883</v>
      </c>
      <c r="H37" s="515">
        <v>2.8410000000000002</v>
      </c>
      <c r="I37" s="515">
        <v>3.0739999999999998</v>
      </c>
      <c r="J37" s="446">
        <v>0.91200000000000003</v>
      </c>
      <c r="K37" s="446">
        <v>1.0900000000000001</v>
      </c>
      <c r="L37" s="442">
        <v>39.584000000000003</v>
      </c>
      <c r="M37" s="442">
        <v>44.375999999999998</v>
      </c>
      <c r="N37" s="446">
        <v>35.859000000000002</v>
      </c>
      <c r="O37" s="446">
        <v>45.762999999999998</v>
      </c>
      <c r="P37" s="442">
        <v>431.38400000000001</v>
      </c>
      <c r="Q37" s="442">
        <v>459.76100000000002</v>
      </c>
      <c r="R37" s="442">
        <v>179.33799999999999</v>
      </c>
      <c r="S37" s="442">
        <v>194.04400000000001</v>
      </c>
      <c r="T37" s="442">
        <v>187.529</v>
      </c>
      <c r="U37" s="442">
        <v>210.60900000000001</v>
      </c>
      <c r="V37" s="442">
        <v>28.818000000000001</v>
      </c>
      <c r="W37" s="442">
        <v>32.542999999999999</v>
      </c>
      <c r="X37" s="442">
        <v>122.765</v>
      </c>
      <c r="Y37" s="506">
        <v>133.77799999999999</v>
      </c>
    </row>
    <row r="38" spans="1:25" ht="9.75" customHeight="1">
      <c r="A38" s="504" t="s">
        <v>104</v>
      </c>
      <c r="B38" s="442">
        <v>14.553000000000001</v>
      </c>
      <c r="C38" s="442">
        <v>8.7850000000000001</v>
      </c>
      <c r="D38" s="442">
        <v>3.6629999999999998</v>
      </c>
      <c r="E38" s="442">
        <v>2.1360000000000001</v>
      </c>
      <c r="F38" s="515">
        <v>20.152000000000001</v>
      </c>
      <c r="G38" s="515">
        <v>12.738</v>
      </c>
      <c r="H38" s="515">
        <v>3.1549999999999998</v>
      </c>
      <c r="I38" s="515">
        <v>2.8340000000000001</v>
      </c>
      <c r="J38" s="446">
        <v>0.94599999999999995</v>
      </c>
      <c r="K38" s="446">
        <v>1.165</v>
      </c>
      <c r="L38" s="442">
        <v>41.795999999999999</v>
      </c>
      <c r="M38" s="442">
        <v>42.658000000000001</v>
      </c>
      <c r="N38" s="446">
        <v>37.049999999999997</v>
      </c>
      <c r="O38" s="446">
        <v>42.387999999999998</v>
      </c>
      <c r="P38" s="442">
        <v>466.88400000000001</v>
      </c>
      <c r="Q38" s="442">
        <v>463.49400000000003</v>
      </c>
      <c r="R38" s="442">
        <v>198.60300000000001</v>
      </c>
      <c r="S38" s="442">
        <v>192.56100000000001</v>
      </c>
      <c r="T38" s="442">
        <v>208.702</v>
      </c>
      <c r="U38" s="442">
        <v>216.99600000000001</v>
      </c>
      <c r="V38" s="442">
        <v>33.503</v>
      </c>
      <c r="W38" s="442">
        <v>34.783000000000001</v>
      </c>
      <c r="X38" s="442">
        <v>125.53100000000001</v>
      </c>
      <c r="Y38" s="506">
        <v>124.18600000000001</v>
      </c>
    </row>
    <row r="39" spans="1:25" ht="9.75" customHeight="1">
      <c r="A39" s="504" t="s">
        <v>108</v>
      </c>
      <c r="B39" s="442">
        <v>14.717000000000001</v>
      </c>
      <c r="C39" s="442">
        <v>7.6130000000000004</v>
      </c>
      <c r="D39" s="442">
        <v>2.7320000000000002</v>
      </c>
      <c r="E39" s="442">
        <v>2.5950000000000002</v>
      </c>
      <c r="F39" s="515">
        <v>18.978999999999999</v>
      </c>
      <c r="G39" s="515">
        <v>12.041</v>
      </c>
      <c r="H39" s="515">
        <v>2.855</v>
      </c>
      <c r="I39" s="515">
        <v>2.7589999999999999</v>
      </c>
      <c r="J39" s="446">
        <v>0.89900000000000002</v>
      </c>
      <c r="K39" s="446">
        <v>1.129</v>
      </c>
      <c r="L39" s="442">
        <v>39.499000000000002</v>
      </c>
      <c r="M39" s="442">
        <v>45.115000000000002</v>
      </c>
      <c r="N39" s="446">
        <v>35.405000000000001</v>
      </c>
      <c r="O39" s="446">
        <v>40.090000000000003</v>
      </c>
      <c r="P39" s="442">
        <v>441.35500000000002</v>
      </c>
      <c r="Q39" s="442">
        <v>447.10899999999998</v>
      </c>
      <c r="R39" s="442">
        <v>186.64</v>
      </c>
      <c r="S39" s="442">
        <v>187.619</v>
      </c>
      <c r="T39" s="442">
        <v>200.78100000000001</v>
      </c>
      <c r="U39" s="442">
        <v>207.321</v>
      </c>
      <c r="V39" s="442">
        <v>29.195</v>
      </c>
      <c r="W39" s="442">
        <v>34.499000000000002</v>
      </c>
      <c r="X39" s="442">
        <v>118.514</v>
      </c>
      <c r="Y39" s="506">
        <v>126.617</v>
      </c>
    </row>
    <row r="40" spans="1:25" ht="9.75" customHeight="1">
      <c r="A40" s="504" t="s">
        <v>102</v>
      </c>
      <c r="B40" s="442">
        <v>13.239000000000001</v>
      </c>
      <c r="C40" s="442">
        <v>9.39</v>
      </c>
      <c r="D40" s="442">
        <v>2.8460000000000001</v>
      </c>
      <c r="E40" s="442">
        <v>2.6360000000000001</v>
      </c>
      <c r="F40" s="515">
        <v>17.62</v>
      </c>
      <c r="G40" s="515">
        <v>14.381</v>
      </c>
      <c r="H40" s="515">
        <v>2.9649999999999999</v>
      </c>
      <c r="I40" s="515">
        <v>3.1179999999999999</v>
      </c>
      <c r="J40" s="446">
        <v>1.296</v>
      </c>
      <c r="K40" s="446">
        <v>1.306</v>
      </c>
      <c r="L40" s="442">
        <v>41.448999999999998</v>
      </c>
      <c r="M40" s="442">
        <v>44.936</v>
      </c>
      <c r="N40" s="446">
        <v>36.234999999999999</v>
      </c>
      <c r="O40" s="446">
        <v>43.095999999999997</v>
      </c>
      <c r="P40" s="442">
        <v>455.51100000000002</v>
      </c>
      <c r="Q40" s="442">
        <v>498.93</v>
      </c>
      <c r="R40" s="442">
        <v>187.91</v>
      </c>
      <c r="S40" s="442">
        <v>205.60300000000001</v>
      </c>
      <c r="T40" s="442">
        <v>215.364</v>
      </c>
      <c r="U40" s="442">
        <v>232.26400000000001</v>
      </c>
      <c r="V40" s="442">
        <v>31.45</v>
      </c>
      <c r="W40" s="442">
        <v>37.838999999999999</v>
      </c>
      <c r="X40" s="442">
        <v>120.018</v>
      </c>
      <c r="Y40" s="506">
        <v>139.946</v>
      </c>
    </row>
    <row r="41" spans="1:25" ht="9.75" customHeight="1">
      <c r="A41" s="504" t="s">
        <v>101</v>
      </c>
      <c r="B41" s="442">
        <v>14.539</v>
      </c>
      <c r="C41" s="442">
        <v>10.34</v>
      </c>
      <c r="D41" s="442">
        <v>3.4239999999999999</v>
      </c>
      <c r="E41" s="442">
        <v>2.7480000000000002</v>
      </c>
      <c r="F41" s="515">
        <v>19.652000000000001</v>
      </c>
      <c r="G41" s="515">
        <v>15.291</v>
      </c>
      <c r="H41" s="515">
        <v>3.488</v>
      </c>
      <c r="I41" s="515">
        <v>3.3730000000000002</v>
      </c>
      <c r="J41" s="446">
        <v>1.246</v>
      </c>
      <c r="K41" s="446">
        <v>1.268</v>
      </c>
      <c r="L41" s="442">
        <v>43.631</v>
      </c>
      <c r="M41" s="442">
        <v>43.347999999999999</v>
      </c>
      <c r="N41" s="446">
        <v>41.838999999999999</v>
      </c>
      <c r="O41" s="446">
        <v>41.923000000000002</v>
      </c>
      <c r="P41" s="442">
        <v>477.33499999999998</v>
      </c>
      <c r="Q41" s="442">
        <v>481.76100000000002</v>
      </c>
      <c r="R41" s="442">
        <v>189.28899999999999</v>
      </c>
      <c r="S41" s="442">
        <v>204.09100000000001</v>
      </c>
      <c r="T41" s="442">
        <v>229.66800000000001</v>
      </c>
      <c r="U41" s="442">
        <v>215.25700000000001</v>
      </c>
      <c r="V41" s="442">
        <v>32.588000000000001</v>
      </c>
      <c r="W41" s="442">
        <v>36.695999999999998</v>
      </c>
      <c r="X41" s="442">
        <v>125.273</v>
      </c>
      <c r="Y41" s="506">
        <v>141.71799999999999</v>
      </c>
    </row>
    <row r="42" spans="1:25" ht="9.75" customHeight="1">
      <c r="A42" s="504" t="s">
        <v>107</v>
      </c>
      <c r="B42" s="442">
        <v>14.256</v>
      </c>
      <c r="C42" s="442">
        <v>7.3620000000000001</v>
      </c>
      <c r="D42" s="442">
        <v>3.859</v>
      </c>
      <c r="E42" s="442">
        <v>2.8940000000000001</v>
      </c>
      <c r="F42" s="515">
        <v>20.132999999999999</v>
      </c>
      <c r="G42" s="515">
        <v>12.678000000000001</v>
      </c>
      <c r="H42" s="515">
        <v>3.847</v>
      </c>
      <c r="I42" s="515">
        <v>3.6880000000000002</v>
      </c>
      <c r="J42" s="446">
        <v>1.0629999999999999</v>
      </c>
      <c r="K42" s="446">
        <v>0.95699999999999996</v>
      </c>
      <c r="L42" s="442">
        <v>41.997</v>
      </c>
      <c r="M42" s="442">
        <v>45.426000000000002</v>
      </c>
      <c r="N42" s="446">
        <v>38.174999999999997</v>
      </c>
      <c r="O42" s="446">
        <v>40.499000000000002</v>
      </c>
      <c r="P42" s="442">
        <v>466.68200000000002</v>
      </c>
      <c r="Q42" s="442">
        <v>497.06400000000002</v>
      </c>
      <c r="R42" s="442">
        <v>180.898</v>
      </c>
      <c r="S42" s="442">
        <v>208.655</v>
      </c>
      <c r="T42" s="442">
        <v>222.19900000000001</v>
      </c>
      <c r="U42" s="442">
        <v>222.34299999999999</v>
      </c>
      <c r="V42" s="442">
        <v>26.331</v>
      </c>
      <c r="W42" s="442">
        <v>177.31399999999999</v>
      </c>
      <c r="X42" s="442">
        <v>123.30200000000001</v>
      </c>
      <c r="Y42" s="506">
        <v>140.53800000000001</v>
      </c>
    </row>
    <row r="43" spans="1:25" ht="9.75" customHeight="1">
      <c r="A43" s="504" t="s">
        <v>99</v>
      </c>
      <c r="B43" s="442">
        <v>14.082000000000001</v>
      </c>
      <c r="C43" s="442"/>
      <c r="D43" s="442">
        <v>3.1819999999999999</v>
      </c>
      <c r="E43" s="442"/>
      <c r="F43" s="515">
        <v>19.446999999999999</v>
      </c>
      <c r="G43" s="515"/>
      <c r="H43" s="515">
        <v>3.7040000000000002</v>
      </c>
      <c r="I43" s="515"/>
      <c r="J43" s="446">
        <v>1.272</v>
      </c>
      <c r="K43" s="446"/>
      <c r="L43" s="442">
        <v>44.046999999999997</v>
      </c>
      <c r="M43" s="442"/>
      <c r="N43" s="446">
        <v>38.374000000000002</v>
      </c>
      <c r="O43" s="446"/>
      <c r="P43" s="442">
        <v>474.84100000000001</v>
      </c>
      <c r="Q43" s="442"/>
      <c r="R43" s="442">
        <v>183.92500000000001</v>
      </c>
      <c r="S43" s="442"/>
      <c r="T43" s="442">
        <v>227.01</v>
      </c>
      <c r="U43" s="442"/>
      <c r="V43" s="442">
        <v>27.193000000000001</v>
      </c>
      <c r="W43" s="442"/>
      <c r="X43" s="442">
        <v>129.14099999999999</v>
      </c>
      <c r="Y43" s="506"/>
    </row>
    <row r="44" spans="1:25" ht="9.75" customHeight="1">
      <c r="A44" s="504" t="s">
        <v>115</v>
      </c>
      <c r="B44" s="442">
        <v>10.6</v>
      </c>
      <c r="C44" s="442"/>
      <c r="D44" s="442">
        <v>2.843</v>
      </c>
      <c r="E44" s="442"/>
      <c r="F44" s="515">
        <v>16.195</v>
      </c>
      <c r="G44" s="515"/>
      <c r="H44" s="515">
        <v>3.2290000000000001</v>
      </c>
      <c r="I44" s="515"/>
      <c r="J44" s="446">
        <v>1.3819999999999999</v>
      </c>
      <c r="K44" s="446"/>
      <c r="L44" s="442">
        <v>41.807000000000002</v>
      </c>
      <c r="M44" s="442"/>
      <c r="N44" s="446">
        <v>36.822000000000003</v>
      </c>
      <c r="O44" s="446"/>
      <c r="P44" s="442">
        <v>452.97699999999998</v>
      </c>
      <c r="Q44" s="442"/>
      <c r="R44" s="442">
        <v>174.54499999999999</v>
      </c>
      <c r="S44" s="442"/>
      <c r="T44" s="442">
        <v>218.727</v>
      </c>
      <c r="U44" s="442"/>
      <c r="V44" s="442">
        <v>25.824999999999999</v>
      </c>
      <c r="W44" s="442"/>
      <c r="X44" s="442">
        <v>123.271</v>
      </c>
      <c r="Y44" s="506"/>
    </row>
    <row r="45" spans="1:25" ht="9.75" customHeight="1">
      <c r="A45" s="504" t="s">
        <v>173</v>
      </c>
      <c r="B45" s="442">
        <v>9.57</v>
      </c>
      <c r="C45" s="442"/>
      <c r="D45" s="442">
        <v>2.67</v>
      </c>
      <c r="E45" s="442"/>
      <c r="F45" s="515">
        <v>14.225</v>
      </c>
      <c r="G45" s="515"/>
      <c r="H45" s="515">
        <v>3.5019999999999998</v>
      </c>
      <c r="I45" s="515"/>
      <c r="J45" s="446">
        <v>1.147</v>
      </c>
      <c r="K45" s="446"/>
      <c r="L45" s="442">
        <v>43.204999999999998</v>
      </c>
      <c r="M45" s="442"/>
      <c r="N45" s="446">
        <v>37.207999999999998</v>
      </c>
      <c r="O45" s="446"/>
      <c r="P45" s="442">
        <v>462.05200000000002</v>
      </c>
      <c r="Q45" s="442"/>
      <c r="R45" s="442">
        <v>181.29499999999999</v>
      </c>
      <c r="S45" s="442"/>
      <c r="T45" s="442">
        <v>217.86500000000001</v>
      </c>
      <c r="U45" s="442"/>
      <c r="V45" s="442">
        <v>30.736999999999998</v>
      </c>
      <c r="W45" s="442"/>
      <c r="X45" s="442">
        <v>130.624</v>
      </c>
      <c r="Y45" s="506"/>
    </row>
    <row r="46" spans="1:25" ht="9.75" customHeight="1">
      <c r="A46" s="504" t="s">
        <v>138</v>
      </c>
      <c r="B46" s="442">
        <v>9.0120000000000005</v>
      </c>
      <c r="C46" s="442"/>
      <c r="D46" s="442">
        <v>2.64</v>
      </c>
      <c r="E46" s="442"/>
      <c r="F46" s="515">
        <v>13.739000000000001</v>
      </c>
      <c r="G46" s="515"/>
      <c r="H46" s="515">
        <v>3.4009999999999998</v>
      </c>
      <c r="I46" s="515"/>
      <c r="J46" s="442">
        <v>1.083</v>
      </c>
      <c r="K46" s="442"/>
      <c r="L46" s="442">
        <v>43.433999999999997</v>
      </c>
      <c r="M46" s="442"/>
      <c r="N46" s="446">
        <v>39.543999999999997</v>
      </c>
      <c r="O46" s="446"/>
      <c r="P46" s="442">
        <v>459.22500000000002</v>
      </c>
      <c r="Q46" s="442"/>
      <c r="R46" s="442">
        <v>189.096</v>
      </c>
      <c r="S46" s="442"/>
      <c r="T46" s="442">
        <v>207.13499999999999</v>
      </c>
      <c r="U46" s="442"/>
      <c r="V46" s="442">
        <v>32.033999999999999</v>
      </c>
      <c r="W46" s="442"/>
      <c r="X46" s="442">
        <v>133.447</v>
      </c>
      <c r="Y46" s="506"/>
    </row>
    <row r="47" spans="1:25" ht="9.75" customHeight="1">
      <c r="A47" s="504" t="s">
        <v>137</v>
      </c>
      <c r="B47" s="442">
        <v>7.4809999999999999</v>
      </c>
      <c r="C47" s="442"/>
      <c r="D47" s="442">
        <v>2.3079999999999998</v>
      </c>
      <c r="E47" s="442"/>
      <c r="F47" s="515">
        <v>11.891999999999999</v>
      </c>
      <c r="G47" s="515"/>
      <c r="H47" s="515">
        <v>3.5880000000000001</v>
      </c>
      <c r="I47" s="515"/>
      <c r="J47" s="442">
        <v>1.1599999999999999</v>
      </c>
      <c r="K47" s="442"/>
      <c r="L47" s="442">
        <v>44.354999999999997</v>
      </c>
      <c r="M47" s="442"/>
      <c r="N47" s="446">
        <v>39.423999999999999</v>
      </c>
      <c r="O47" s="446"/>
      <c r="P47" s="442">
        <v>468.214</v>
      </c>
      <c r="Q47" s="442"/>
      <c r="R47" s="442">
        <v>197.46799999999999</v>
      </c>
      <c r="S47" s="442"/>
      <c r="T47" s="442">
        <v>210.88300000000001</v>
      </c>
      <c r="U47" s="442"/>
      <c r="V47" s="442">
        <v>35.469000000000001</v>
      </c>
      <c r="W47" s="442"/>
      <c r="X47" s="442">
        <v>134.21</v>
      </c>
      <c r="Y47" s="506"/>
    </row>
    <row r="48" spans="1:25" ht="9.75" customHeight="1">
      <c r="A48" s="504" t="s">
        <v>116</v>
      </c>
      <c r="B48" s="442">
        <v>4.2640000000000002</v>
      </c>
      <c r="C48" s="442"/>
      <c r="D48" s="442">
        <v>2.2069999999999999</v>
      </c>
      <c r="E48" s="442"/>
      <c r="F48" s="515">
        <v>8.1920000000000002</v>
      </c>
      <c r="G48" s="515"/>
      <c r="H48" s="515">
        <v>4.7070000000000007</v>
      </c>
      <c r="I48" s="515"/>
      <c r="J48" s="442">
        <v>1.38</v>
      </c>
      <c r="K48" s="442"/>
      <c r="L48" s="442">
        <v>44.555000000000007</v>
      </c>
      <c r="M48" s="442"/>
      <c r="N48" s="446">
        <v>44.195999999999998</v>
      </c>
      <c r="O48" s="446"/>
      <c r="P48" s="442">
        <v>422.68900000000002</v>
      </c>
      <c r="Q48" s="442"/>
      <c r="R48" s="442">
        <v>179.55600000000001</v>
      </c>
      <c r="S48" s="442"/>
      <c r="T48" s="442">
        <v>187.59100000000001</v>
      </c>
      <c r="U48" s="442"/>
      <c r="V48" s="442">
        <v>31.766999999999999</v>
      </c>
      <c r="W48" s="442"/>
      <c r="X48" s="442">
        <v>124.55200000000001</v>
      </c>
      <c r="Y48" s="506"/>
    </row>
    <row r="49" spans="1:25" ht="9.75" customHeight="1">
      <c r="A49" s="516" t="s">
        <v>172</v>
      </c>
      <c r="B49" s="517">
        <v>83.63600000000001</v>
      </c>
      <c r="C49" s="517">
        <v>47.593000000000004</v>
      </c>
      <c r="D49" s="517">
        <v>20.975000000000001</v>
      </c>
      <c r="E49" s="517">
        <v>15.058000000000002</v>
      </c>
      <c r="F49" s="518">
        <v>115.253</v>
      </c>
      <c r="G49" s="517">
        <v>75.012</v>
      </c>
      <c r="H49" s="517">
        <v>19.151</v>
      </c>
      <c r="I49" s="517">
        <v>18.846</v>
      </c>
      <c r="J49" s="519">
        <v>6.3619999999999992</v>
      </c>
      <c r="K49" s="519">
        <v>6.9149999999999991</v>
      </c>
      <c r="L49" s="517">
        <v>247.95599999999996</v>
      </c>
      <c r="M49" s="517">
        <v>265.85899999999998</v>
      </c>
      <c r="N49" s="519">
        <v>224.56299999999999</v>
      </c>
      <c r="O49" s="519">
        <v>253.75899999999999</v>
      </c>
      <c r="P49" s="519">
        <v>2739.1509999999998</v>
      </c>
      <c r="Q49" s="519">
        <v>2848.1190000000001</v>
      </c>
      <c r="R49" s="519">
        <v>1122.6779999999999</v>
      </c>
      <c r="S49" s="519">
        <v>1192.5730000000001</v>
      </c>
      <c r="T49" s="519">
        <v>1264.2429999999999</v>
      </c>
      <c r="U49" s="519">
        <v>1304.7900000000002</v>
      </c>
      <c r="V49" s="519">
        <v>181.88499999999999</v>
      </c>
      <c r="W49" s="519">
        <v>353.67399999999998</v>
      </c>
      <c r="X49" s="519">
        <v>735.40300000000002</v>
      </c>
      <c r="Y49" s="520">
        <v>806.78300000000002</v>
      </c>
    </row>
    <row r="50" spans="1:25" ht="9.75" customHeight="1">
      <c r="A50" s="521" t="s">
        <v>171</v>
      </c>
      <c r="B50" s="522" t="s">
        <v>109</v>
      </c>
      <c r="C50" s="523"/>
      <c r="D50" s="524" t="s">
        <v>109</v>
      </c>
      <c r="E50" s="525"/>
      <c r="F50" s="526" t="s">
        <v>109</v>
      </c>
      <c r="G50" s="522"/>
      <c r="H50" s="524" t="s">
        <v>109</v>
      </c>
      <c r="I50" s="524"/>
      <c r="J50" s="523" t="s">
        <v>109</v>
      </c>
      <c r="K50" s="522"/>
      <c r="L50" s="526" t="s">
        <v>109</v>
      </c>
      <c r="M50" s="522"/>
      <c r="N50" s="526" t="s">
        <v>109</v>
      </c>
      <c r="O50" s="522"/>
      <c r="P50" s="526">
        <v>13.696999999999999</v>
      </c>
      <c r="Q50" s="522"/>
      <c r="R50" s="526">
        <v>5.2750000000000004</v>
      </c>
      <c r="S50" s="522"/>
      <c r="T50" s="526">
        <v>8.173</v>
      </c>
      <c r="U50" s="522"/>
      <c r="V50" s="526">
        <v>1.1259999999999999</v>
      </c>
      <c r="W50" s="522"/>
      <c r="X50" s="526">
        <v>9.8490000000000002</v>
      </c>
      <c r="Y50" s="527"/>
    </row>
    <row r="51" spans="1:25" ht="9.75" customHeight="1">
      <c r="A51" s="528" t="s">
        <v>473</v>
      </c>
      <c r="B51" s="529">
        <v>138.64500000000001</v>
      </c>
      <c r="C51" s="530"/>
      <c r="D51" s="529">
        <v>36.825000000000003</v>
      </c>
      <c r="E51" s="530"/>
      <c r="F51" s="531">
        <v>198.94299999999998</v>
      </c>
      <c r="G51" s="532"/>
      <c r="H51" s="531">
        <v>41.281999999999996</v>
      </c>
      <c r="I51" s="532"/>
      <c r="J51" s="531">
        <v>13.786000000000001</v>
      </c>
      <c r="K51" s="532"/>
      <c r="L51" s="531">
        <v>509.35899999999998</v>
      </c>
      <c r="M51" s="532"/>
      <c r="N51" s="531">
        <v>460.13099999999997</v>
      </c>
      <c r="O51" s="532"/>
      <c r="P51" s="531">
        <v>5492.8460000000005</v>
      </c>
      <c r="Q51" s="532"/>
      <c r="R51" s="531">
        <v>2233.8380000000002</v>
      </c>
      <c r="S51" s="532"/>
      <c r="T51" s="531">
        <v>2541.6269999999995</v>
      </c>
      <c r="U51" s="532"/>
      <c r="V51" s="531">
        <v>366.03599999999994</v>
      </c>
      <c r="W51" s="532"/>
      <c r="X51" s="531">
        <v>1520.4969999999998</v>
      </c>
      <c r="Y51" s="533"/>
    </row>
    <row r="52" spans="1:25" s="535" customFormat="1" ht="10.5" customHeight="1">
      <c r="A52" s="534" t="s">
        <v>170</v>
      </c>
    </row>
    <row r="53" spans="1:25" s="535" customFormat="1" ht="10.5" customHeight="1">
      <c r="A53" s="536" t="s">
        <v>169</v>
      </c>
      <c r="B53" s="537"/>
      <c r="C53" s="537"/>
      <c r="D53" s="537"/>
      <c r="E53" s="537"/>
      <c r="F53" s="537"/>
      <c r="G53" s="537"/>
      <c r="H53" s="537"/>
      <c r="I53" s="537"/>
      <c r="J53" s="537"/>
      <c r="L53" s="537"/>
      <c r="P53" s="537"/>
      <c r="Q53" s="537"/>
      <c r="R53" s="537"/>
      <c r="S53" s="537"/>
      <c r="T53" s="537"/>
      <c r="U53" s="537"/>
    </row>
    <row r="54" spans="1:25" s="535" customFormat="1" ht="10.5" customHeight="1">
      <c r="A54" s="536" t="s">
        <v>168</v>
      </c>
      <c r="B54" s="537"/>
      <c r="C54" s="537"/>
      <c r="D54" s="537"/>
      <c r="E54" s="537"/>
      <c r="F54" s="537"/>
      <c r="G54" s="537"/>
      <c r="H54" s="537"/>
      <c r="I54" s="537"/>
      <c r="J54" s="537"/>
      <c r="L54" s="537"/>
      <c r="Q54" s="538"/>
    </row>
    <row r="55" spans="1:25" s="535" customFormat="1" ht="10.5" customHeight="1">
      <c r="A55" s="536" t="s">
        <v>167</v>
      </c>
      <c r="B55" s="537"/>
      <c r="C55" s="537"/>
      <c r="D55" s="537"/>
      <c r="E55" s="537"/>
      <c r="F55" s="537"/>
      <c r="G55" s="537"/>
      <c r="H55" s="537"/>
      <c r="I55" s="537"/>
      <c r="J55" s="537"/>
      <c r="K55" s="537"/>
      <c r="L55" s="537"/>
      <c r="M55" s="537"/>
    </row>
    <row r="56" spans="1:25" s="535" customFormat="1" ht="10.5" customHeight="1">
      <c r="A56" s="536" t="s">
        <v>166</v>
      </c>
      <c r="B56" s="537"/>
      <c r="C56" s="537"/>
      <c r="D56" s="537"/>
      <c r="E56" s="537"/>
      <c r="F56" s="537"/>
      <c r="G56" s="537"/>
      <c r="H56" s="537"/>
      <c r="I56" s="537"/>
      <c r="J56" s="537"/>
      <c r="M56" s="537"/>
    </row>
    <row r="57" spans="1:25" s="535" customFormat="1" ht="10.5" customHeight="1">
      <c r="A57" s="537" t="s">
        <v>474</v>
      </c>
      <c r="L57" s="539"/>
      <c r="N57" s="540"/>
    </row>
    <row r="58" spans="1:25" ht="9" customHeight="1">
      <c r="A58" s="130" t="s">
        <v>9</v>
      </c>
      <c r="B58" s="541"/>
      <c r="C58" s="541"/>
      <c r="D58" s="541"/>
      <c r="E58" s="541"/>
      <c r="F58" s="541"/>
      <c r="G58" s="541"/>
      <c r="H58" s="541"/>
      <c r="L58" s="542"/>
      <c r="M58" s="541"/>
      <c r="N58" s="542"/>
    </row>
    <row r="59" spans="1:25">
      <c r="B59" s="543"/>
      <c r="C59" s="134"/>
      <c r="D59" s="544"/>
      <c r="E59" s="134"/>
      <c r="F59" s="545"/>
      <c r="G59" s="134"/>
      <c r="H59" s="545"/>
      <c r="I59" s="545"/>
      <c r="J59" s="545"/>
      <c r="K59" s="544"/>
      <c r="L59" s="544"/>
      <c r="M59" s="545"/>
      <c r="N59" s="545"/>
    </row>
    <row r="60" spans="1:25">
      <c r="A60" s="541"/>
      <c r="B60" s="543"/>
      <c r="C60" s="541"/>
      <c r="D60" s="543"/>
      <c r="E60" s="541"/>
      <c r="F60" s="542"/>
      <c r="G60" s="541"/>
      <c r="H60" s="542"/>
      <c r="I60" s="542"/>
      <c r="J60" s="542"/>
      <c r="K60" s="542"/>
      <c r="L60" s="542"/>
      <c r="M60" s="542"/>
      <c r="N60" s="542"/>
      <c r="O60" s="541"/>
    </row>
    <row r="61" spans="1:25" ht="17.25">
      <c r="A61" s="541"/>
      <c r="B61" s="541"/>
      <c r="D61" s="546"/>
      <c r="E61" s="547"/>
      <c r="F61" s="546"/>
      <c r="G61" s="546"/>
      <c r="H61" s="548"/>
      <c r="I61" s="546"/>
      <c r="J61" s="546"/>
      <c r="K61" s="546"/>
      <c r="L61" s="546"/>
      <c r="M61" s="546"/>
      <c r="N61" s="546"/>
      <c r="O61" s="541"/>
    </row>
    <row r="62" spans="1:25">
      <c r="B62" s="542"/>
      <c r="C62" s="542"/>
      <c r="D62" s="542"/>
      <c r="E62" s="542"/>
      <c r="F62" s="542"/>
      <c r="G62" s="542"/>
      <c r="H62" s="542"/>
      <c r="I62" s="542"/>
      <c r="J62" s="542"/>
      <c r="K62" s="542"/>
      <c r="L62" s="542"/>
      <c r="M62" s="542"/>
      <c r="N62" s="542"/>
    </row>
  </sheetData>
  <mergeCells count="10">
    <mergeCell ref="L5:M6"/>
    <mergeCell ref="N5:O6"/>
    <mergeCell ref="V5:W6"/>
    <mergeCell ref="X5:Y6"/>
    <mergeCell ref="A5:A7"/>
    <mergeCell ref="B5:C6"/>
    <mergeCell ref="D5:E6"/>
    <mergeCell ref="F5:G6"/>
    <mergeCell ref="H5:I6"/>
    <mergeCell ref="J5:K6"/>
  </mergeCells>
  <hyperlinks>
    <hyperlink ref="A58" location="Inhaltsverzeichnis!A1" display="Zurück zum Inhaltsverzeichnis"/>
  </hyperlinks>
  <pageMargins left="0.78740157480314965" right="0.78740157480314965" top="0.39370078740157483" bottom="0" header="0.19685039370078741" footer="0"/>
  <pageSetup paperSize="9" scale="79"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S42"/>
  <sheetViews>
    <sheetView showGridLines="0" zoomScaleNormal="100" workbookViewId="0"/>
  </sheetViews>
  <sheetFormatPr baseColWidth="10" defaultColWidth="11.42578125" defaultRowHeight="16.5"/>
  <cols>
    <col min="1" max="1" width="22.7109375" style="135" customWidth="1"/>
    <col min="2" max="2" width="16.85546875" style="135" customWidth="1"/>
    <col min="3" max="3" width="8.28515625" style="135" customWidth="1"/>
    <col min="4" max="16" width="9" style="135" customWidth="1"/>
    <col min="17" max="19" width="5.140625" style="135" customWidth="1"/>
    <col min="20" max="23" width="4.85546875" style="135" customWidth="1"/>
    <col min="24" max="16384" width="11.42578125" style="135"/>
  </cols>
  <sheetData>
    <row r="1" spans="1:19" ht="18.95" customHeight="1">
      <c r="A1" s="131" t="s">
        <v>269</v>
      </c>
      <c r="B1" s="132"/>
      <c r="C1" s="132"/>
      <c r="D1" s="132"/>
      <c r="E1" s="132"/>
      <c r="F1" s="132"/>
      <c r="G1" s="132"/>
      <c r="H1" s="132"/>
      <c r="I1" s="132"/>
      <c r="J1" s="132"/>
      <c r="K1" s="132"/>
      <c r="L1" s="132"/>
      <c r="M1" s="132"/>
      <c r="N1" s="132"/>
      <c r="O1" s="133"/>
      <c r="P1" s="132"/>
      <c r="Q1" s="134"/>
      <c r="R1" s="134"/>
      <c r="S1" s="134"/>
    </row>
    <row r="2" spans="1:19" ht="18.95" customHeight="1">
      <c r="A2" s="136" t="s">
        <v>268</v>
      </c>
      <c r="B2" s="137"/>
      <c r="C2" s="137"/>
      <c r="D2" s="137"/>
      <c r="E2" s="137"/>
      <c r="F2" s="137"/>
      <c r="G2" s="137"/>
      <c r="H2" s="137"/>
      <c r="I2" s="137"/>
      <c r="J2" s="137"/>
      <c r="K2" s="137"/>
      <c r="L2" s="137"/>
      <c r="M2" s="137"/>
      <c r="N2" s="137"/>
      <c r="O2" s="138"/>
      <c r="P2" s="137"/>
      <c r="Q2" s="134"/>
      <c r="R2" s="134"/>
      <c r="S2" s="134"/>
    </row>
    <row r="3" spans="1:19" ht="32.25" customHeight="1">
      <c r="A3" s="139" t="s">
        <v>195</v>
      </c>
      <c r="B3" s="139" t="s">
        <v>106</v>
      </c>
      <c r="C3" s="140" t="s">
        <v>194</v>
      </c>
      <c r="D3" s="141" t="s">
        <v>99</v>
      </c>
      <c r="E3" s="142" t="s">
        <v>115</v>
      </c>
      <c r="F3" s="142" t="s">
        <v>97</v>
      </c>
      <c r="G3" s="142" t="s">
        <v>96</v>
      </c>
      <c r="H3" s="142" t="s">
        <v>95</v>
      </c>
      <c r="I3" s="141" t="s">
        <v>94</v>
      </c>
      <c r="J3" s="141" t="s">
        <v>105</v>
      </c>
      <c r="K3" s="142" t="s">
        <v>104</v>
      </c>
      <c r="L3" s="142" t="s">
        <v>108</v>
      </c>
      <c r="M3" s="142" t="s">
        <v>102</v>
      </c>
      <c r="N3" s="142" t="s">
        <v>101</v>
      </c>
      <c r="O3" s="142" t="s">
        <v>100</v>
      </c>
      <c r="P3" s="143" t="s">
        <v>308</v>
      </c>
      <c r="Q3" s="134"/>
      <c r="R3" s="134"/>
      <c r="S3" s="134"/>
    </row>
    <row r="4" spans="1:19" ht="18">
      <c r="A4" s="144" t="s">
        <v>309</v>
      </c>
      <c r="B4" s="145" t="s">
        <v>253</v>
      </c>
      <c r="C4" s="146">
        <v>2023</v>
      </c>
      <c r="D4" s="147">
        <v>101</v>
      </c>
      <c r="E4" s="147">
        <v>104</v>
      </c>
      <c r="F4" s="147">
        <v>112</v>
      </c>
      <c r="G4" s="147">
        <v>113</v>
      </c>
      <c r="H4" s="147">
        <v>116</v>
      </c>
      <c r="I4" s="147">
        <v>106</v>
      </c>
      <c r="J4" s="147">
        <v>110</v>
      </c>
      <c r="K4" s="147">
        <v>111</v>
      </c>
      <c r="L4" s="147">
        <v>116</v>
      </c>
      <c r="M4" s="147">
        <v>125</v>
      </c>
      <c r="N4" s="147">
        <v>143</v>
      </c>
      <c r="O4" s="147">
        <v>155</v>
      </c>
      <c r="P4" s="147">
        <v>170</v>
      </c>
    </row>
    <row r="5" spans="1:19" ht="18">
      <c r="A5" s="148" t="s">
        <v>310</v>
      </c>
      <c r="B5" s="149" t="s">
        <v>253</v>
      </c>
      <c r="C5" s="150" t="s">
        <v>311</v>
      </c>
      <c r="D5" s="147">
        <v>98</v>
      </c>
      <c r="E5" s="147">
        <v>107</v>
      </c>
      <c r="F5" s="147">
        <v>107</v>
      </c>
      <c r="G5" s="147">
        <v>106</v>
      </c>
      <c r="H5" s="147">
        <v>108</v>
      </c>
      <c r="I5" s="147">
        <v>107</v>
      </c>
      <c r="J5" s="147">
        <v>106</v>
      </c>
      <c r="K5" s="147">
        <v>107</v>
      </c>
      <c r="L5" s="147">
        <v>115</v>
      </c>
      <c r="M5" s="147">
        <v>123</v>
      </c>
      <c r="N5" s="147">
        <v>139</v>
      </c>
      <c r="O5" s="147">
        <v>153</v>
      </c>
      <c r="P5" s="147"/>
    </row>
    <row r="6" spans="1:19">
      <c r="A6" s="144" t="s">
        <v>267</v>
      </c>
      <c r="B6" s="145" t="s">
        <v>261</v>
      </c>
      <c r="C6" s="150">
        <v>2023</v>
      </c>
      <c r="D6" s="147">
        <v>89067.160999999993</v>
      </c>
      <c r="E6" s="147">
        <v>80998.903999999995</v>
      </c>
      <c r="F6" s="147">
        <v>95182.410999999993</v>
      </c>
      <c r="G6" s="147">
        <v>86145.656000000003</v>
      </c>
      <c r="H6" s="147">
        <v>92606.313999999998</v>
      </c>
      <c r="I6" s="147">
        <v>97115.368000000002</v>
      </c>
      <c r="J6" s="147">
        <v>88566.486999999994</v>
      </c>
      <c r="K6" s="147">
        <v>95976.506999999998</v>
      </c>
      <c r="L6" s="147">
        <v>90428.43</v>
      </c>
      <c r="M6" s="147">
        <v>88426.729000000007</v>
      </c>
      <c r="N6" s="147">
        <v>95015.252999999997</v>
      </c>
      <c r="O6" s="147">
        <v>86555.88</v>
      </c>
      <c r="P6" s="147">
        <v>1086085.1000000001</v>
      </c>
    </row>
    <row r="7" spans="1:19">
      <c r="A7" s="148" t="s">
        <v>267</v>
      </c>
      <c r="B7" s="149" t="s">
        <v>261</v>
      </c>
      <c r="C7" s="150" t="s">
        <v>311</v>
      </c>
      <c r="D7" s="147">
        <v>91222.481</v>
      </c>
      <c r="E7" s="147">
        <v>86830.395000000004</v>
      </c>
      <c r="F7" s="147">
        <v>89676.369000000006</v>
      </c>
      <c r="G7" s="147">
        <v>95790.79</v>
      </c>
      <c r="H7" s="147">
        <v>92702.938999999998</v>
      </c>
      <c r="I7" s="147">
        <v>89945.585999999996</v>
      </c>
      <c r="J7" s="147">
        <v>98095.418999999994</v>
      </c>
      <c r="K7" s="147">
        <v>93295.201000000001</v>
      </c>
      <c r="L7" s="147">
        <v>91875.805999999997</v>
      </c>
      <c r="M7" s="147">
        <v>94035.12</v>
      </c>
      <c r="N7" s="147">
        <v>94455.236999999994</v>
      </c>
      <c r="O7" s="147">
        <v>88138.995999999999</v>
      </c>
      <c r="P7" s="147"/>
    </row>
    <row r="8" spans="1:19">
      <c r="A8" s="148" t="s">
        <v>267</v>
      </c>
      <c r="B8" s="145" t="s">
        <v>260</v>
      </c>
      <c r="C8" s="150">
        <v>2023</v>
      </c>
      <c r="D8" s="147">
        <v>51175.457999999999</v>
      </c>
      <c r="E8" s="147">
        <v>46487.063999999998</v>
      </c>
      <c r="F8" s="147">
        <v>54432.472000000002</v>
      </c>
      <c r="G8" s="147">
        <v>48622.508000000002</v>
      </c>
      <c r="H8" s="147">
        <v>52954.290999999997</v>
      </c>
      <c r="I8" s="147">
        <v>55075.682000000001</v>
      </c>
      <c r="J8" s="147">
        <v>50536.879000000001</v>
      </c>
      <c r="K8" s="147">
        <v>54601.82</v>
      </c>
      <c r="L8" s="147">
        <v>57111.866000000002</v>
      </c>
      <c r="M8" s="147">
        <v>48952.233</v>
      </c>
      <c r="N8" s="147">
        <v>57904.43</v>
      </c>
      <c r="O8" s="147">
        <v>48648.584000000003</v>
      </c>
      <c r="P8" s="147">
        <v>631476.22199999995</v>
      </c>
    </row>
    <row r="9" spans="1:19">
      <c r="A9" s="148" t="s">
        <v>267</v>
      </c>
      <c r="B9" s="149" t="s">
        <v>260</v>
      </c>
      <c r="C9" s="150" t="s">
        <v>311</v>
      </c>
      <c r="D9" s="147">
        <v>51935.671000000002</v>
      </c>
      <c r="E9" s="147">
        <v>49917.264999999999</v>
      </c>
      <c r="F9" s="147">
        <v>51095.347000000002</v>
      </c>
      <c r="G9" s="147">
        <v>54103.661</v>
      </c>
      <c r="H9" s="147">
        <v>52442.400999999998</v>
      </c>
      <c r="I9" s="147">
        <v>50635.432000000001</v>
      </c>
      <c r="J9" s="147">
        <v>56723.506000000001</v>
      </c>
      <c r="K9" s="147">
        <v>53542.345000000001</v>
      </c>
      <c r="L9" s="147">
        <v>52225.252</v>
      </c>
      <c r="M9" s="147">
        <v>52358.998</v>
      </c>
      <c r="N9" s="147">
        <v>52331.453000000001</v>
      </c>
      <c r="O9" s="147">
        <v>49386.284</v>
      </c>
      <c r="P9" s="147"/>
    </row>
    <row r="10" spans="1:19">
      <c r="A10" s="144" t="s">
        <v>266</v>
      </c>
      <c r="B10" s="145" t="s">
        <v>261</v>
      </c>
      <c r="C10" s="150">
        <v>2023</v>
      </c>
      <c r="D10" s="147">
        <v>3517.6289999999999</v>
      </c>
      <c r="E10" s="147">
        <v>2145.1120000000001</v>
      </c>
      <c r="F10" s="147">
        <v>3121.0479999999998</v>
      </c>
      <c r="G10" s="147">
        <v>3473.076</v>
      </c>
      <c r="H10" s="147">
        <v>3326.527</v>
      </c>
      <c r="I10" s="147">
        <v>3614.1869999999999</v>
      </c>
      <c r="J10" s="147">
        <v>3304.232</v>
      </c>
      <c r="K10" s="147">
        <v>3086.9319999999998</v>
      </c>
      <c r="L10" s="147">
        <v>3101.3029999999999</v>
      </c>
      <c r="M10" s="147">
        <v>2819.2460000000001</v>
      </c>
      <c r="N10" s="147">
        <v>2630.8209999999999</v>
      </c>
      <c r="O10" s="147">
        <v>2660.4360000000001</v>
      </c>
      <c r="P10" s="147">
        <v>36800.548999999999</v>
      </c>
    </row>
    <row r="11" spans="1:19">
      <c r="A11" s="148" t="s">
        <v>266</v>
      </c>
      <c r="B11" s="149" t="s">
        <v>261</v>
      </c>
      <c r="C11" s="150" t="s">
        <v>311</v>
      </c>
      <c r="D11" s="147">
        <v>3402.1260000000002</v>
      </c>
      <c r="E11" s="147">
        <v>1639.0170000000001</v>
      </c>
      <c r="F11" s="147">
        <v>2905.7060000000001</v>
      </c>
      <c r="G11" s="147">
        <v>3762.326</v>
      </c>
      <c r="H11" s="147">
        <v>3033.4659999999999</v>
      </c>
      <c r="I11" s="147">
        <v>2892.0880000000002</v>
      </c>
      <c r="J11" s="147">
        <v>2780.3510000000001</v>
      </c>
      <c r="K11" s="147">
        <v>2581.6120000000001</v>
      </c>
      <c r="L11" s="147">
        <v>2702.9969999999998</v>
      </c>
      <c r="M11" s="147">
        <v>2633.125</v>
      </c>
      <c r="N11" s="147">
        <v>2252.6460000000002</v>
      </c>
      <c r="O11" s="147">
        <v>2298.9899999999998</v>
      </c>
      <c r="P11" s="147"/>
    </row>
    <row r="12" spans="1:19">
      <c r="A12" s="148" t="s">
        <v>266</v>
      </c>
      <c r="B12" s="145" t="s">
        <v>260</v>
      </c>
      <c r="C12" s="150">
        <v>2023</v>
      </c>
      <c r="D12" s="147">
        <v>3018.433</v>
      </c>
      <c r="E12" s="147">
        <v>1836.2170000000001</v>
      </c>
      <c r="F12" s="147">
        <v>2381.6379999999999</v>
      </c>
      <c r="G12" s="147">
        <v>2801.2840000000001</v>
      </c>
      <c r="H12" s="147">
        <v>2634.4140000000002</v>
      </c>
      <c r="I12" s="147">
        <v>2839.3919999999998</v>
      </c>
      <c r="J12" s="147">
        <v>2613.79</v>
      </c>
      <c r="K12" s="147">
        <v>2292.0650000000001</v>
      </c>
      <c r="L12" s="147">
        <v>2560.5770000000002</v>
      </c>
      <c r="M12" s="147">
        <v>1975.91</v>
      </c>
      <c r="N12" s="147">
        <v>2064.125</v>
      </c>
      <c r="O12" s="147">
        <v>2133.9810000000002</v>
      </c>
      <c r="P12" s="147">
        <v>29151.826000000001</v>
      </c>
    </row>
    <row r="13" spans="1:19">
      <c r="A13" s="148" t="s">
        <v>266</v>
      </c>
      <c r="B13" s="149" t="s">
        <v>260</v>
      </c>
      <c r="C13" s="150" t="s">
        <v>311</v>
      </c>
      <c r="D13" s="147">
        <v>2730.94</v>
      </c>
      <c r="E13" s="147">
        <v>1178.423</v>
      </c>
      <c r="F13" s="147">
        <v>2352.5410000000002</v>
      </c>
      <c r="G13" s="147">
        <v>3277.442</v>
      </c>
      <c r="H13" s="147">
        <v>2605.2310000000002</v>
      </c>
      <c r="I13" s="147">
        <v>2427.7629999999999</v>
      </c>
      <c r="J13" s="147">
        <v>2478.8139999999999</v>
      </c>
      <c r="K13" s="147">
        <v>2121.9690000000001</v>
      </c>
      <c r="L13" s="147">
        <v>2274.703</v>
      </c>
      <c r="M13" s="147">
        <v>1981.1959999999999</v>
      </c>
      <c r="N13" s="147">
        <v>1697.623</v>
      </c>
      <c r="O13" s="147">
        <v>1930.376</v>
      </c>
      <c r="P13" s="147"/>
    </row>
    <row r="14" spans="1:19">
      <c r="A14" s="144" t="s">
        <v>265</v>
      </c>
      <c r="B14" s="145" t="s">
        <v>261</v>
      </c>
      <c r="C14" s="150">
        <v>2023</v>
      </c>
      <c r="D14" s="147">
        <v>1691.771</v>
      </c>
      <c r="E14" s="147">
        <v>1748.251</v>
      </c>
      <c r="F14" s="147">
        <v>1874.8340000000001</v>
      </c>
      <c r="G14" s="147">
        <v>1832.43</v>
      </c>
      <c r="H14" s="147">
        <v>1813.721</v>
      </c>
      <c r="I14" s="147">
        <v>1283.27</v>
      </c>
      <c r="J14" s="147">
        <v>1608.808</v>
      </c>
      <c r="K14" s="147">
        <v>1454.2170000000001</v>
      </c>
      <c r="L14" s="147">
        <v>1888.8320000000001</v>
      </c>
      <c r="M14" s="147">
        <v>2156.0250000000001</v>
      </c>
      <c r="N14" s="147">
        <v>2087.1329999999998</v>
      </c>
      <c r="O14" s="147">
        <v>2179.2689999999998</v>
      </c>
      <c r="P14" s="147">
        <v>21618.561000000002</v>
      </c>
    </row>
    <row r="15" spans="1:19">
      <c r="A15" s="148" t="s">
        <v>265</v>
      </c>
      <c r="B15" s="149" t="s">
        <v>261</v>
      </c>
      <c r="C15" s="150" t="s">
        <v>311</v>
      </c>
      <c r="D15" s="147">
        <v>1677.2280000000001</v>
      </c>
      <c r="E15" s="147">
        <v>1820.864</v>
      </c>
      <c r="F15" s="147">
        <v>1730.874</v>
      </c>
      <c r="G15" s="147">
        <v>1650.32</v>
      </c>
      <c r="H15" s="147">
        <v>1658.2260000000001</v>
      </c>
      <c r="I15" s="147">
        <v>1403.84</v>
      </c>
      <c r="J15" s="147">
        <v>1297.509</v>
      </c>
      <c r="K15" s="147">
        <v>1465.914</v>
      </c>
      <c r="L15" s="147">
        <v>1670.4390000000001</v>
      </c>
      <c r="M15" s="147">
        <v>1857.087</v>
      </c>
      <c r="N15" s="147">
        <v>1793.423</v>
      </c>
      <c r="O15" s="147">
        <v>2037.9549999999999</v>
      </c>
      <c r="P15" s="147"/>
    </row>
    <row r="16" spans="1:19">
      <c r="A16" s="148" t="s">
        <v>265</v>
      </c>
      <c r="B16" s="145" t="s">
        <v>260</v>
      </c>
      <c r="C16" s="150">
        <v>2023</v>
      </c>
      <c r="D16" s="147">
        <v>742.27</v>
      </c>
      <c r="E16" s="147">
        <v>737.13499999999999</v>
      </c>
      <c r="F16" s="147">
        <v>839.98</v>
      </c>
      <c r="G16" s="147">
        <v>753.73</v>
      </c>
      <c r="H16" s="147">
        <v>802.774</v>
      </c>
      <c r="I16" s="147">
        <v>854.59400000000005</v>
      </c>
      <c r="J16" s="147">
        <v>717.05100000000004</v>
      </c>
      <c r="K16" s="147">
        <v>673.69799999999998</v>
      </c>
      <c r="L16" s="147">
        <v>864.68799999999999</v>
      </c>
      <c r="M16" s="147">
        <v>958.92399999999998</v>
      </c>
      <c r="N16" s="147">
        <v>950.596</v>
      </c>
      <c r="O16" s="147">
        <v>1048.5</v>
      </c>
      <c r="P16" s="147">
        <v>9943.94</v>
      </c>
    </row>
    <row r="17" spans="1:16">
      <c r="A17" s="148" t="s">
        <v>265</v>
      </c>
      <c r="B17" s="149" t="s">
        <v>260</v>
      </c>
      <c r="C17" s="150" t="s">
        <v>311</v>
      </c>
      <c r="D17" s="147">
        <v>771.26800000000003</v>
      </c>
      <c r="E17" s="147">
        <v>818.20899999999995</v>
      </c>
      <c r="F17" s="147">
        <v>773.93399999999997</v>
      </c>
      <c r="G17" s="147">
        <v>761.88400000000001</v>
      </c>
      <c r="H17" s="147">
        <v>784.33399999999995</v>
      </c>
      <c r="I17" s="147">
        <v>659.43899999999996</v>
      </c>
      <c r="J17" s="147">
        <v>654.10799999999995</v>
      </c>
      <c r="K17" s="147">
        <v>727.19600000000003</v>
      </c>
      <c r="L17" s="147">
        <v>752.81399999999996</v>
      </c>
      <c r="M17" s="147">
        <v>843.69899999999996</v>
      </c>
      <c r="N17" s="147">
        <v>821.12400000000002</v>
      </c>
      <c r="O17" s="147">
        <v>921.40599999999995</v>
      </c>
      <c r="P17" s="147"/>
    </row>
    <row r="18" spans="1:16">
      <c r="A18" s="144" t="s">
        <v>264</v>
      </c>
      <c r="B18" s="145" t="s">
        <v>261</v>
      </c>
      <c r="C18" s="150">
        <v>2023</v>
      </c>
      <c r="D18" s="147">
        <v>0.60299999999999998</v>
      </c>
      <c r="E18" s="147">
        <v>6.0999999999999999E-2</v>
      </c>
      <c r="F18" s="147">
        <v>0.249</v>
      </c>
      <c r="G18" s="147">
        <v>0.156</v>
      </c>
      <c r="H18" s="147">
        <v>0.309</v>
      </c>
      <c r="I18" s="147" t="s">
        <v>312</v>
      </c>
      <c r="J18" s="147" t="s">
        <v>114</v>
      </c>
      <c r="K18" s="147" t="s">
        <v>114</v>
      </c>
      <c r="L18" s="147">
        <v>165.13499999999999</v>
      </c>
      <c r="M18" s="147">
        <v>266.21800000000002</v>
      </c>
      <c r="N18" s="147">
        <v>565.16200000000003</v>
      </c>
      <c r="O18" s="147">
        <v>972.56600000000003</v>
      </c>
      <c r="P18" s="147">
        <v>2278.627</v>
      </c>
    </row>
    <row r="19" spans="1:16">
      <c r="A19" s="148" t="s">
        <v>264</v>
      </c>
      <c r="B19" s="149" t="s">
        <v>261</v>
      </c>
      <c r="C19" s="150" t="s">
        <v>311</v>
      </c>
      <c r="D19" s="147">
        <v>0.23899999999999999</v>
      </c>
      <c r="E19" s="147">
        <v>9.2999999999999999E-2</v>
      </c>
      <c r="F19" s="147">
        <v>0.17399999999999999</v>
      </c>
      <c r="G19" s="147">
        <v>6.4000000000000001E-2</v>
      </c>
      <c r="H19" s="147" t="s">
        <v>114</v>
      </c>
      <c r="I19" s="147">
        <v>0.04</v>
      </c>
      <c r="J19" s="147" t="s">
        <v>114</v>
      </c>
      <c r="K19" s="147" t="s">
        <v>114</v>
      </c>
      <c r="L19" s="147">
        <v>147.81899999999999</v>
      </c>
      <c r="M19" s="147">
        <v>275.173</v>
      </c>
      <c r="N19" s="147">
        <v>553.18499999999995</v>
      </c>
      <c r="O19" s="147">
        <v>902.19</v>
      </c>
      <c r="P19" s="147"/>
    </row>
    <row r="20" spans="1:16">
      <c r="A20" s="148" t="s">
        <v>264</v>
      </c>
      <c r="B20" s="145" t="s">
        <v>260</v>
      </c>
      <c r="C20" s="150">
        <v>2023</v>
      </c>
      <c r="D20" s="147">
        <v>0.123</v>
      </c>
      <c r="E20" s="147">
        <v>1.4E-2</v>
      </c>
      <c r="F20" s="147">
        <v>6.4000000000000001E-2</v>
      </c>
      <c r="G20" s="147">
        <v>3.3000000000000002E-2</v>
      </c>
      <c r="H20" s="147">
        <v>7.3999999999999996E-2</v>
      </c>
      <c r="I20" s="147" t="s">
        <v>263</v>
      </c>
      <c r="J20" s="147" t="s">
        <v>114</v>
      </c>
      <c r="K20" s="147" t="s">
        <v>114</v>
      </c>
      <c r="L20" s="147">
        <v>40.646000000000001</v>
      </c>
      <c r="M20" s="147">
        <v>58.545000000000002</v>
      </c>
      <c r="N20" s="147">
        <v>117.383</v>
      </c>
      <c r="O20" s="147">
        <v>203.20599999999999</v>
      </c>
      <c r="P20" s="147">
        <v>483.25</v>
      </c>
    </row>
    <row r="21" spans="1:16">
      <c r="A21" s="148" t="s">
        <v>264</v>
      </c>
      <c r="B21" s="149" t="s">
        <v>260</v>
      </c>
      <c r="C21" s="150" t="s">
        <v>311</v>
      </c>
      <c r="D21" s="147">
        <v>5.2999999999999999E-2</v>
      </c>
      <c r="E21" s="147">
        <v>0.02</v>
      </c>
      <c r="F21" s="147">
        <v>3.7999999999999999E-2</v>
      </c>
      <c r="G21" s="147">
        <v>1.4E-2</v>
      </c>
      <c r="H21" s="147" t="s">
        <v>114</v>
      </c>
      <c r="I21" s="147">
        <v>8.9999999999999993E-3</v>
      </c>
      <c r="J21" s="147" t="s">
        <v>114</v>
      </c>
      <c r="K21" s="147" t="s">
        <v>114</v>
      </c>
      <c r="L21" s="147">
        <v>34.506</v>
      </c>
      <c r="M21" s="147">
        <v>59.893000000000001</v>
      </c>
      <c r="N21" s="147">
        <v>114.958</v>
      </c>
      <c r="O21" s="147">
        <v>188.792</v>
      </c>
      <c r="P21" s="147"/>
    </row>
    <row r="22" spans="1:16">
      <c r="A22" s="144" t="s">
        <v>262</v>
      </c>
      <c r="B22" s="145" t="s">
        <v>261</v>
      </c>
      <c r="C22" s="150">
        <v>2023</v>
      </c>
      <c r="D22" s="147">
        <v>34071.474000000002</v>
      </c>
      <c r="E22" s="147">
        <v>28744.239000000001</v>
      </c>
      <c r="F22" s="147">
        <v>35757.646999999997</v>
      </c>
      <c r="G22" s="147">
        <v>30515.34</v>
      </c>
      <c r="H22" s="147">
        <v>34574.625999999997</v>
      </c>
      <c r="I22" s="147">
        <v>36574.17</v>
      </c>
      <c r="J22" s="147">
        <v>34560.046000000002</v>
      </c>
      <c r="K22" s="147">
        <v>37028.254000000001</v>
      </c>
      <c r="L22" s="147">
        <v>34737.724000000002</v>
      </c>
      <c r="M22" s="147">
        <v>35263.053</v>
      </c>
      <c r="N22" s="147">
        <v>38747.462</v>
      </c>
      <c r="O22" s="147">
        <v>36409.362000000001</v>
      </c>
      <c r="P22" s="147">
        <v>416983.397</v>
      </c>
    </row>
    <row r="23" spans="1:16">
      <c r="A23" s="148" t="s">
        <v>262</v>
      </c>
      <c r="B23" s="149" t="s">
        <v>261</v>
      </c>
      <c r="C23" s="150" t="s">
        <v>311</v>
      </c>
      <c r="D23" s="147">
        <v>36931.321000000004</v>
      </c>
      <c r="E23" s="147">
        <v>33844.330999999998</v>
      </c>
      <c r="F23" s="147">
        <v>34648.807000000001</v>
      </c>
      <c r="G23" s="147">
        <v>35173.892999999996</v>
      </c>
      <c r="H23" s="147">
        <v>33054.381000000001</v>
      </c>
      <c r="I23" s="147">
        <v>33212.686999999998</v>
      </c>
      <c r="J23" s="147">
        <v>34104.870000000003</v>
      </c>
      <c r="K23" s="147">
        <v>32998.968000000001</v>
      </c>
      <c r="L23" s="147">
        <v>31692.834999999999</v>
      </c>
      <c r="M23" s="147">
        <v>33670.332000000002</v>
      </c>
      <c r="N23" s="147">
        <v>34350.053999999996</v>
      </c>
      <c r="O23" s="147">
        <v>34388.044000000002</v>
      </c>
      <c r="P23" s="147"/>
    </row>
    <row r="24" spans="1:16">
      <c r="A24" s="148" t="s">
        <v>262</v>
      </c>
      <c r="B24" s="145" t="s">
        <v>260</v>
      </c>
      <c r="C24" s="150">
        <v>2023</v>
      </c>
      <c r="D24" s="147">
        <v>2484.2620000000002</v>
      </c>
      <c r="E24" s="147">
        <v>2262.0349999999999</v>
      </c>
      <c r="F24" s="147">
        <v>2622.0059999999999</v>
      </c>
      <c r="G24" s="147">
        <v>2245.0230000000001</v>
      </c>
      <c r="H24" s="147">
        <v>2572.6489999999999</v>
      </c>
      <c r="I24" s="147">
        <v>2741.3090000000002</v>
      </c>
      <c r="J24" s="147">
        <v>2568.9</v>
      </c>
      <c r="K24" s="147">
        <v>2776.0529999999999</v>
      </c>
      <c r="L24" s="147">
        <v>2659.7649999999999</v>
      </c>
      <c r="M24" s="147">
        <v>2651.248</v>
      </c>
      <c r="N24" s="147">
        <v>2810.277</v>
      </c>
      <c r="O24" s="147">
        <v>2725.1909999999998</v>
      </c>
      <c r="P24" s="147">
        <v>31118.718000000001</v>
      </c>
    </row>
    <row r="25" spans="1:16">
      <c r="A25" s="148" t="s">
        <v>262</v>
      </c>
      <c r="B25" s="149" t="s">
        <v>260</v>
      </c>
      <c r="C25" s="150" t="s">
        <v>311</v>
      </c>
      <c r="D25" s="147">
        <v>2656.4029999999998</v>
      </c>
      <c r="E25" s="147">
        <v>2500.355</v>
      </c>
      <c r="F25" s="147">
        <v>2470.3829999999998</v>
      </c>
      <c r="G25" s="147">
        <v>2534.538</v>
      </c>
      <c r="H25" s="147">
        <v>2528.1289999999999</v>
      </c>
      <c r="I25" s="147">
        <v>2344.5810000000001</v>
      </c>
      <c r="J25" s="147">
        <v>2553.0830000000001</v>
      </c>
      <c r="K25" s="147">
        <v>2525.4789999999998</v>
      </c>
      <c r="L25" s="147">
        <v>2428.346</v>
      </c>
      <c r="M25" s="147">
        <v>2555.277</v>
      </c>
      <c r="N25" s="147">
        <v>2522.5459999999998</v>
      </c>
      <c r="O25" s="147">
        <v>2610.5079999999998</v>
      </c>
      <c r="P25" s="147"/>
    </row>
    <row r="26" spans="1:16" ht="18">
      <c r="A26" s="144" t="s">
        <v>313</v>
      </c>
      <c r="B26" s="145" t="s">
        <v>261</v>
      </c>
      <c r="C26" s="150">
        <v>2023</v>
      </c>
      <c r="D26" s="147">
        <v>2.609</v>
      </c>
      <c r="E26" s="147">
        <v>2.774</v>
      </c>
      <c r="F26" s="147">
        <v>5.78</v>
      </c>
      <c r="G26" s="147">
        <v>6.61</v>
      </c>
      <c r="H26" s="147">
        <v>8.8770000000000007</v>
      </c>
      <c r="I26" s="147">
        <v>4.9420000000000002</v>
      </c>
      <c r="J26" s="147">
        <v>8.8379999999999992</v>
      </c>
      <c r="K26" s="147">
        <v>8.0830000000000002</v>
      </c>
      <c r="L26" s="147">
        <v>5.0119999999999996</v>
      </c>
      <c r="M26" s="147">
        <v>5.202</v>
      </c>
      <c r="N26" s="147">
        <v>6.7770000000000001</v>
      </c>
      <c r="O26" s="147">
        <v>6.657</v>
      </c>
      <c r="P26" s="147">
        <v>72.161000000000001</v>
      </c>
    </row>
    <row r="27" spans="1:16" ht="18">
      <c r="A27" s="148" t="s">
        <v>314</v>
      </c>
      <c r="B27" s="149" t="s">
        <v>261</v>
      </c>
      <c r="C27" s="150" t="s">
        <v>311</v>
      </c>
      <c r="D27" s="147">
        <v>2.81</v>
      </c>
      <c r="E27" s="147">
        <v>3.0089999999999999</v>
      </c>
      <c r="F27" s="147">
        <v>5.2060000000000004</v>
      </c>
      <c r="G27" s="147">
        <v>6.7039999999999997</v>
      </c>
      <c r="H27" s="147">
        <v>5.5730000000000004</v>
      </c>
      <c r="I27" s="147">
        <v>4.9660000000000002</v>
      </c>
      <c r="J27" s="147">
        <v>5.8019999999999996</v>
      </c>
      <c r="K27" s="147">
        <v>6.4850000000000003</v>
      </c>
      <c r="L27" s="147">
        <v>3.8540000000000001</v>
      </c>
      <c r="M27" s="147">
        <v>5.0739999999999998</v>
      </c>
      <c r="N27" s="147">
        <v>4.9580000000000002</v>
      </c>
      <c r="O27" s="147">
        <v>5.5979999999999999</v>
      </c>
      <c r="P27" s="147"/>
    </row>
    <row r="28" spans="1:16" ht="18">
      <c r="A28" s="148" t="s">
        <v>314</v>
      </c>
      <c r="B28" s="145" t="s">
        <v>260</v>
      </c>
      <c r="C28" s="150">
        <v>2023</v>
      </c>
      <c r="D28" s="147">
        <v>4.3999999999999997E-2</v>
      </c>
      <c r="E28" s="147">
        <v>4.5999999999999999E-2</v>
      </c>
      <c r="F28" s="147">
        <v>9.2999999999999999E-2</v>
      </c>
      <c r="G28" s="147">
        <v>0.10299999999999999</v>
      </c>
      <c r="H28" s="147">
        <v>0.13800000000000001</v>
      </c>
      <c r="I28" s="147">
        <v>8.1000000000000003E-2</v>
      </c>
      <c r="J28" s="147">
        <v>0.14799999999999999</v>
      </c>
      <c r="K28" s="147">
        <v>0.127</v>
      </c>
      <c r="L28" s="147">
        <v>9.1999999999999998E-2</v>
      </c>
      <c r="M28" s="147">
        <v>0.09</v>
      </c>
      <c r="N28" s="147">
        <v>0.115</v>
      </c>
      <c r="O28" s="147">
        <v>0.121</v>
      </c>
      <c r="P28" s="147">
        <v>1.198</v>
      </c>
    </row>
    <row r="29" spans="1:16" ht="18">
      <c r="A29" s="148" t="s">
        <v>314</v>
      </c>
      <c r="B29" s="149" t="s">
        <v>260</v>
      </c>
      <c r="C29" s="150" t="s">
        <v>311</v>
      </c>
      <c r="D29" s="147">
        <v>5.8000000000000003E-2</v>
      </c>
      <c r="E29" s="147">
        <v>4.9000000000000002E-2</v>
      </c>
      <c r="F29" s="147">
        <v>0.09</v>
      </c>
      <c r="G29" s="147">
        <v>0.11700000000000001</v>
      </c>
      <c r="H29" s="147">
        <v>8.4000000000000005E-2</v>
      </c>
      <c r="I29" s="147">
        <v>7.6999999999999999E-2</v>
      </c>
      <c r="J29" s="147">
        <v>9.5000000000000001E-2</v>
      </c>
      <c r="K29" s="147">
        <v>0.113</v>
      </c>
      <c r="L29" s="147">
        <v>7.6999999999999999E-2</v>
      </c>
      <c r="M29" s="147">
        <v>9.0999999999999998E-2</v>
      </c>
      <c r="N29" s="147">
        <v>7.6999999999999999E-2</v>
      </c>
      <c r="O29" s="147">
        <v>0.10100000000000001</v>
      </c>
      <c r="P29" s="147"/>
    </row>
    <row r="30" spans="1:16" ht="18">
      <c r="A30" s="144" t="s">
        <v>315</v>
      </c>
      <c r="B30" s="145" t="s">
        <v>261</v>
      </c>
      <c r="C30" s="150">
        <v>2023</v>
      </c>
      <c r="D30" s="147" t="s">
        <v>114</v>
      </c>
      <c r="E30" s="147" t="s">
        <v>114</v>
      </c>
      <c r="F30" s="147" t="s">
        <v>114</v>
      </c>
      <c r="G30" s="147" t="s">
        <v>114</v>
      </c>
      <c r="H30" s="147" t="s">
        <v>114</v>
      </c>
      <c r="I30" s="147">
        <v>2.5000000000000001E-2</v>
      </c>
      <c r="J30" s="147" t="s">
        <v>114</v>
      </c>
      <c r="K30" s="147">
        <v>7.8E-2</v>
      </c>
      <c r="L30" s="147">
        <v>6.8000000000000005E-2</v>
      </c>
      <c r="M30" s="147">
        <v>1.7000000000000001E-2</v>
      </c>
      <c r="N30" s="147">
        <v>4.7E-2</v>
      </c>
      <c r="O30" s="147">
        <v>0.36799999999999999</v>
      </c>
      <c r="P30" s="147">
        <v>1.486</v>
      </c>
    </row>
    <row r="31" spans="1:16" ht="18">
      <c r="A31" s="148" t="s">
        <v>316</v>
      </c>
      <c r="B31" s="149" t="s">
        <v>261</v>
      </c>
      <c r="C31" s="150" t="s">
        <v>311</v>
      </c>
      <c r="D31" s="147" t="s">
        <v>114</v>
      </c>
      <c r="E31" s="147" t="s">
        <v>114</v>
      </c>
      <c r="F31" s="147" t="s">
        <v>114</v>
      </c>
      <c r="G31" s="147" t="s">
        <v>114</v>
      </c>
      <c r="H31" s="147">
        <v>1.7000000000000001E-2</v>
      </c>
      <c r="I31" s="147" t="s">
        <v>114</v>
      </c>
      <c r="J31" s="147" t="s">
        <v>114</v>
      </c>
      <c r="K31" s="147" t="s">
        <v>114</v>
      </c>
      <c r="L31" s="147">
        <v>0.1</v>
      </c>
      <c r="M31" s="147">
        <v>6.8000000000000005E-2</v>
      </c>
      <c r="N31" s="147" t="s">
        <v>114</v>
      </c>
      <c r="O31" s="147" t="s">
        <v>114</v>
      </c>
      <c r="P31" s="147"/>
    </row>
    <row r="32" spans="1:16" ht="18">
      <c r="A32" s="148" t="s">
        <v>316</v>
      </c>
      <c r="B32" s="145" t="s">
        <v>260</v>
      </c>
      <c r="C32" s="150">
        <v>2023</v>
      </c>
      <c r="D32" s="147" t="s">
        <v>114</v>
      </c>
      <c r="E32" s="147" t="s">
        <v>114</v>
      </c>
      <c r="F32" s="147" t="s">
        <v>114</v>
      </c>
      <c r="G32" s="147" t="s">
        <v>114</v>
      </c>
      <c r="H32" s="147" t="s">
        <v>114</v>
      </c>
      <c r="I32" s="147">
        <v>4.5999999999999999E-2</v>
      </c>
      <c r="J32" s="147" t="s">
        <v>114</v>
      </c>
      <c r="K32" s="147">
        <v>0.17499999999999999</v>
      </c>
      <c r="L32" s="147">
        <v>0.23499999999999999</v>
      </c>
      <c r="M32" s="147">
        <v>0.09</v>
      </c>
      <c r="N32" s="147">
        <v>0.21299999999999999</v>
      </c>
      <c r="O32" s="147">
        <v>0.247</v>
      </c>
      <c r="P32" s="147">
        <v>2.8419999999999996</v>
      </c>
    </row>
    <row r="33" spans="1:16" ht="18">
      <c r="A33" s="148" t="s">
        <v>316</v>
      </c>
      <c r="B33" s="149" t="s">
        <v>260</v>
      </c>
      <c r="C33" s="150" t="s">
        <v>311</v>
      </c>
      <c r="D33" s="147" t="s">
        <v>114</v>
      </c>
      <c r="E33" s="147" t="s">
        <v>114</v>
      </c>
      <c r="F33" s="147" t="s">
        <v>114</v>
      </c>
      <c r="G33" s="147" t="s">
        <v>114</v>
      </c>
      <c r="H33" s="147">
        <v>6.7000000000000004E-2</v>
      </c>
      <c r="I33" s="147" t="s">
        <v>114</v>
      </c>
      <c r="J33" s="147" t="s">
        <v>114</v>
      </c>
      <c r="K33" s="147" t="s">
        <v>114</v>
      </c>
      <c r="L33" s="147">
        <v>0.29099999999999998</v>
      </c>
      <c r="M33" s="147">
        <v>0.32700000000000001</v>
      </c>
      <c r="N33" s="147" t="s">
        <v>114</v>
      </c>
      <c r="O33" s="147" t="s">
        <v>114</v>
      </c>
      <c r="P33" s="147"/>
    </row>
    <row r="34" spans="1:16">
      <c r="A34" s="144" t="s">
        <v>93</v>
      </c>
      <c r="B34" s="145" t="s">
        <v>261</v>
      </c>
      <c r="C34" s="150">
        <v>2023</v>
      </c>
      <c r="D34" s="147">
        <v>128351.31</v>
      </c>
      <c r="E34" s="147">
        <v>113639.38499999999</v>
      </c>
      <c r="F34" s="147">
        <v>135941.989</v>
      </c>
      <c r="G34" s="147">
        <v>121973.289</v>
      </c>
      <c r="H34" s="147">
        <v>132330.45000000001</v>
      </c>
      <c r="I34" s="147">
        <v>138591.98300000001</v>
      </c>
      <c r="J34" s="147">
        <v>128130.442</v>
      </c>
      <c r="K34" s="147">
        <v>137780.39499999999</v>
      </c>
      <c r="L34" s="147">
        <v>130326.61199999999</v>
      </c>
      <c r="M34" s="147">
        <v>128936.61</v>
      </c>
      <c r="N34" s="147">
        <v>139052.807</v>
      </c>
      <c r="O34" s="147">
        <v>128784.609</v>
      </c>
      <c r="P34" s="147">
        <v>1541744.618</v>
      </c>
    </row>
    <row r="35" spans="1:16">
      <c r="A35" s="148" t="s">
        <v>93</v>
      </c>
      <c r="B35" s="149" t="s">
        <v>261</v>
      </c>
      <c r="C35" s="150" t="s">
        <v>311</v>
      </c>
      <c r="D35" s="147">
        <v>133236.24299999999</v>
      </c>
      <c r="E35" s="147">
        <v>124137.781</v>
      </c>
      <c r="F35" s="147">
        <v>128967.15300000001</v>
      </c>
      <c r="G35" s="147">
        <v>136384.114</v>
      </c>
      <c r="H35" s="147">
        <v>130454.666</v>
      </c>
      <c r="I35" s="147">
        <v>127459.238</v>
      </c>
      <c r="J35" s="147">
        <v>136365.185</v>
      </c>
      <c r="K35" s="147">
        <v>130512.046</v>
      </c>
      <c r="L35" s="147">
        <v>128094.124</v>
      </c>
      <c r="M35" s="147">
        <v>132475.99</v>
      </c>
      <c r="N35" s="147">
        <v>133409.57</v>
      </c>
      <c r="O35" s="147">
        <v>127772.09699999999</v>
      </c>
      <c r="P35" s="147"/>
    </row>
    <row r="36" spans="1:16">
      <c r="A36" s="148" t="s">
        <v>93</v>
      </c>
      <c r="B36" s="145" t="s">
        <v>260</v>
      </c>
      <c r="C36" s="150">
        <v>2023</v>
      </c>
      <c r="D36" s="147">
        <v>57420.737000000001</v>
      </c>
      <c r="E36" s="147">
        <v>51322.631999999998</v>
      </c>
      <c r="F36" s="147">
        <v>60276.324000000001</v>
      </c>
      <c r="G36" s="147">
        <v>54422.785000000003</v>
      </c>
      <c r="H36" s="147">
        <v>58964.476000000002</v>
      </c>
      <c r="I36" s="147">
        <v>61511.144</v>
      </c>
      <c r="J36" s="147">
        <v>56457.087</v>
      </c>
      <c r="K36" s="147">
        <v>60387.103000000003</v>
      </c>
      <c r="L36" s="147">
        <v>63237.972999999998</v>
      </c>
      <c r="M36" s="147">
        <v>54597.445</v>
      </c>
      <c r="N36" s="147">
        <v>63847.292000000001</v>
      </c>
      <c r="O36" s="147">
        <v>54760.063000000002</v>
      </c>
      <c r="P36" s="147">
        <v>701497.31900000002</v>
      </c>
    </row>
    <row r="37" spans="1:16">
      <c r="A37" s="148" t="s">
        <v>93</v>
      </c>
      <c r="B37" s="149" t="s">
        <v>260</v>
      </c>
      <c r="C37" s="150" t="s">
        <v>311</v>
      </c>
      <c r="D37" s="147">
        <v>58094.527999999998</v>
      </c>
      <c r="E37" s="147">
        <v>54414.442000000003</v>
      </c>
      <c r="F37" s="147">
        <v>56692.421999999999</v>
      </c>
      <c r="G37" s="147">
        <v>60677.745000000003</v>
      </c>
      <c r="H37" s="147">
        <v>58360.267999999996</v>
      </c>
      <c r="I37" s="147">
        <v>56067.357000000004</v>
      </c>
      <c r="J37" s="147">
        <v>62430.16</v>
      </c>
      <c r="K37" s="147">
        <v>58956.821000000004</v>
      </c>
      <c r="L37" s="147">
        <v>57716.201999999997</v>
      </c>
      <c r="M37" s="147">
        <v>57799.536</v>
      </c>
      <c r="N37" s="147">
        <v>57488.012000000002</v>
      </c>
      <c r="O37" s="147">
        <v>55037.866000000002</v>
      </c>
      <c r="P37" s="147"/>
    </row>
    <row r="38" spans="1:16" s="152" customFormat="1" ht="12.75" customHeight="1">
      <c r="A38" s="151" t="s">
        <v>259</v>
      </c>
    </row>
    <row r="39" spans="1:16" s="152" customFormat="1" ht="12.75" customHeight="1">
      <c r="A39" s="151" t="s">
        <v>258</v>
      </c>
    </row>
    <row r="40" spans="1:16" s="152" customFormat="1" ht="12.75" customHeight="1">
      <c r="A40" s="151" t="s">
        <v>257</v>
      </c>
    </row>
    <row r="41" spans="1:16" s="152" customFormat="1" ht="12.75" customHeight="1">
      <c r="A41" s="151" t="s">
        <v>317</v>
      </c>
    </row>
    <row r="42" spans="1:16" ht="17.25">
      <c r="A42" s="72" t="s">
        <v>9</v>
      </c>
    </row>
  </sheetData>
  <hyperlinks>
    <hyperlink ref="A42" location="Inhaltsverzeichnis!A1" display="Zurück zum Inhaltsverzeichnis"/>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110" zoomScaleNormal="110" workbookViewId="0"/>
  </sheetViews>
  <sheetFormatPr baseColWidth="10" defaultRowHeight="12.75"/>
  <cols>
    <col min="1" max="1" width="25.140625" style="1003" customWidth="1"/>
    <col min="2" max="2" width="13.42578125" style="1003" customWidth="1"/>
    <col min="3" max="3" width="18.28515625" style="1021" customWidth="1"/>
    <col min="4" max="4" width="7.5703125" style="1049" customWidth="1"/>
    <col min="5" max="15" width="7.5703125" style="1021" customWidth="1"/>
    <col min="16" max="16" width="7.5703125" style="1049" customWidth="1"/>
    <col min="17" max="17" width="9.5703125" style="1003" customWidth="1"/>
    <col min="18" max="23" width="11.42578125" style="1003"/>
    <col min="24" max="16384" width="11.42578125" style="1004"/>
  </cols>
  <sheetData>
    <row r="1" spans="1:24" ht="92.25" customHeight="1">
      <c r="A1" s="998" t="s">
        <v>1601</v>
      </c>
      <c r="B1" s="999"/>
      <c r="C1" s="999"/>
      <c r="D1" s="999"/>
      <c r="E1" s="999"/>
      <c r="F1" s="999"/>
      <c r="G1" s="999"/>
      <c r="H1" s="999"/>
      <c r="I1" s="999"/>
      <c r="J1" s="999"/>
      <c r="K1" s="999"/>
      <c r="L1" s="999"/>
      <c r="M1" s="999"/>
      <c r="N1" s="999"/>
      <c r="O1" s="999"/>
      <c r="P1" s="999"/>
      <c r="Q1" s="1000"/>
      <c r="R1" s="1001"/>
      <c r="S1" s="1002"/>
    </row>
    <row r="2" spans="1:24" ht="15.75" customHeight="1">
      <c r="A2" s="1005" t="s">
        <v>1558</v>
      </c>
      <c r="B2" s="1005"/>
      <c r="C2" s="1005"/>
      <c r="D2" s="1005"/>
      <c r="E2" s="1005"/>
      <c r="F2" s="1005"/>
      <c r="G2" s="1005"/>
      <c r="H2" s="1005"/>
      <c r="I2" s="1005"/>
      <c r="J2" s="1005"/>
      <c r="K2" s="1005"/>
      <c r="L2" s="1005"/>
      <c r="M2" s="1005"/>
      <c r="N2" s="1005"/>
      <c r="O2" s="1005"/>
      <c r="P2" s="1005"/>
      <c r="R2" s="1001"/>
      <c r="S2" s="1002"/>
    </row>
    <row r="3" spans="1:24" ht="15.75" customHeight="1">
      <c r="A3" s="1005">
        <v>2024</v>
      </c>
      <c r="B3" s="1005"/>
      <c r="C3" s="1005"/>
      <c r="D3" s="1005"/>
      <c r="E3" s="1005"/>
      <c r="F3" s="1005"/>
      <c r="G3" s="1005"/>
      <c r="H3" s="1005"/>
      <c r="I3" s="1005"/>
      <c r="J3" s="1005"/>
      <c r="K3" s="1005"/>
      <c r="L3" s="1005"/>
      <c r="M3" s="1005"/>
      <c r="N3" s="1005"/>
      <c r="O3" s="1005"/>
      <c r="P3" s="1005"/>
      <c r="R3" s="1001"/>
      <c r="S3" s="1002"/>
    </row>
    <row r="4" spans="1:24" ht="15.75" customHeight="1">
      <c r="A4" s="1005" t="s">
        <v>118</v>
      </c>
      <c r="B4" s="1005"/>
      <c r="C4" s="1005"/>
      <c r="D4" s="1005"/>
      <c r="E4" s="1005"/>
      <c r="F4" s="1005"/>
      <c r="G4" s="1005"/>
      <c r="H4" s="1005"/>
      <c r="I4" s="1005"/>
      <c r="J4" s="1005"/>
      <c r="K4" s="1005"/>
      <c r="L4" s="1005"/>
      <c r="M4" s="1005"/>
      <c r="N4" s="1005"/>
      <c r="O4" s="1005"/>
      <c r="P4" s="1005"/>
    </row>
    <row r="5" spans="1:24" ht="15.75" customHeight="1">
      <c r="A5" s="1005" t="s">
        <v>1602</v>
      </c>
      <c r="B5" s="1005"/>
      <c r="C5" s="1005"/>
      <c r="D5" s="1005"/>
      <c r="E5" s="1005"/>
      <c r="F5" s="1005"/>
      <c r="G5" s="1005"/>
      <c r="H5" s="1005"/>
      <c r="I5" s="1005"/>
      <c r="J5" s="1005"/>
      <c r="K5" s="1005"/>
      <c r="L5" s="1005"/>
      <c r="M5" s="1005"/>
      <c r="N5" s="1005"/>
      <c r="O5" s="1005"/>
      <c r="P5" s="1005"/>
    </row>
    <row r="6" spans="1:24" ht="15.75" customHeight="1">
      <c r="A6" s="1006" t="s">
        <v>1513</v>
      </c>
      <c r="B6" s="1005"/>
      <c r="C6" s="1006"/>
      <c r="D6" s="1006"/>
      <c r="E6" s="1006"/>
      <c r="F6" s="1006"/>
      <c r="G6" s="1006"/>
      <c r="H6" s="1006"/>
      <c r="I6" s="1006"/>
      <c r="J6" s="1006"/>
      <c r="K6" s="1006"/>
      <c r="L6" s="1006"/>
      <c r="M6" s="1006"/>
      <c r="N6" s="1006"/>
      <c r="O6" s="1006"/>
      <c r="P6" s="1006"/>
      <c r="Q6" s="1007"/>
    </row>
    <row r="7" spans="1:24" ht="37.5" customHeight="1">
      <c r="A7" s="1008" t="s">
        <v>195</v>
      </c>
      <c r="B7" s="1009" t="s">
        <v>1573</v>
      </c>
      <c r="C7" s="1010" t="s">
        <v>1603</v>
      </c>
      <c r="D7" s="1011" t="s">
        <v>1604</v>
      </c>
      <c r="E7" s="1011" t="s">
        <v>1605</v>
      </c>
      <c r="F7" s="1008" t="s">
        <v>97</v>
      </c>
      <c r="G7" s="1012" t="s">
        <v>1606</v>
      </c>
      <c r="H7" s="1011" t="s">
        <v>95</v>
      </c>
      <c r="I7" s="1011" t="s">
        <v>1607</v>
      </c>
      <c r="J7" s="1011" t="s">
        <v>1608</v>
      </c>
      <c r="K7" s="1012" t="s">
        <v>1609</v>
      </c>
      <c r="L7" s="1011" t="s">
        <v>1610</v>
      </c>
      <c r="M7" s="1011" t="s">
        <v>1611</v>
      </c>
      <c r="N7" s="1012" t="s">
        <v>1612</v>
      </c>
      <c r="O7" s="1011" t="s">
        <v>1613</v>
      </c>
      <c r="P7" s="1012" t="s">
        <v>1614</v>
      </c>
      <c r="Q7" s="1013" t="s">
        <v>1615</v>
      </c>
      <c r="X7" s="1003"/>
    </row>
    <row r="8" spans="1:24">
      <c r="A8" s="1014" t="s">
        <v>1616</v>
      </c>
      <c r="B8" s="1015" t="s">
        <v>1596</v>
      </c>
      <c r="C8" s="1007" t="s">
        <v>177</v>
      </c>
      <c r="D8" s="1016">
        <v>829.92599999999993</v>
      </c>
      <c r="E8" s="1016">
        <v>837.46199999999999</v>
      </c>
      <c r="F8" s="1016">
        <v>824.99</v>
      </c>
      <c r="G8" s="1016">
        <v>894.01099999999997</v>
      </c>
      <c r="H8" s="1016">
        <v>798.78899999999999</v>
      </c>
      <c r="I8" s="1016">
        <v>682.73599999999999</v>
      </c>
      <c r="J8" s="1016">
        <v>822.49900000000002</v>
      </c>
      <c r="K8" s="1016">
        <v>984.57799999999997</v>
      </c>
      <c r="L8" s="1016">
        <v>739.10300000000007</v>
      </c>
      <c r="M8" s="1016">
        <v>933.71499999999992</v>
      </c>
      <c r="N8" s="1016">
        <v>811.803</v>
      </c>
      <c r="O8" s="1016">
        <v>793.875</v>
      </c>
      <c r="P8" s="1017">
        <v>35.143999999999998</v>
      </c>
      <c r="Q8" s="1016">
        <v>9988.6309999999994</v>
      </c>
      <c r="X8" s="1003"/>
    </row>
    <row r="9" spans="1:24">
      <c r="A9" s="1018" t="s">
        <v>1616</v>
      </c>
      <c r="B9" s="1019" t="s">
        <v>1596</v>
      </c>
      <c r="C9" s="1007" t="s">
        <v>1617</v>
      </c>
      <c r="D9" s="1016">
        <v>320.56700000000001</v>
      </c>
      <c r="E9" s="1016">
        <v>341.096</v>
      </c>
      <c r="F9" s="1016">
        <v>398.25</v>
      </c>
      <c r="G9" s="1016">
        <v>394.92899999999997</v>
      </c>
      <c r="H9" s="1016">
        <v>412.01400000000001</v>
      </c>
      <c r="I9" s="1016">
        <v>344.41699999999997</v>
      </c>
      <c r="J9" s="1016">
        <v>478.42</v>
      </c>
      <c r="K9" s="1016">
        <v>375.279</v>
      </c>
      <c r="L9" s="1016">
        <v>275.17099999999999</v>
      </c>
      <c r="M9" s="1016">
        <v>272.24200000000002</v>
      </c>
      <c r="N9" s="1016">
        <v>318.22899999999998</v>
      </c>
      <c r="O9" s="1016">
        <v>317.68299999999999</v>
      </c>
      <c r="P9" s="1020">
        <v>32.201000000000001</v>
      </c>
      <c r="Q9" s="1016">
        <v>4280.4980000000005</v>
      </c>
      <c r="X9" s="1003"/>
    </row>
    <row r="10" spans="1:24" ht="14.25">
      <c r="A10" s="1018" t="s">
        <v>1616</v>
      </c>
      <c r="B10" s="1019" t="s">
        <v>1596</v>
      </c>
      <c r="C10" s="1007" t="s">
        <v>1618</v>
      </c>
      <c r="D10" s="1016">
        <v>509.35899999999998</v>
      </c>
      <c r="E10" s="1016">
        <v>496.36599999999999</v>
      </c>
      <c r="F10" s="1016">
        <v>426.74</v>
      </c>
      <c r="G10" s="1016">
        <v>499.08199999999999</v>
      </c>
      <c r="H10" s="1016">
        <v>386.77499999999998</v>
      </c>
      <c r="I10" s="1016">
        <v>338.31900000000002</v>
      </c>
      <c r="J10" s="1016">
        <v>344.07900000000001</v>
      </c>
      <c r="K10" s="1016">
        <v>609.29899999999998</v>
      </c>
      <c r="L10" s="1016">
        <v>463.93200000000002</v>
      </c>
      <c r="M10" s="1016">
        <v>661.47299999999996</v>
      </c>
      <c r="N10" s="1016">
        <v>493.57400000000001</v>
      </c>
      <c r="O10" s="1016">
        <v>476.19200000000001</v>
      </c>
      <c r="P10" s="1020">
        <v>2.9430000000000001</v>
      </c>
      <c r="Q10" s="1016">
        <v>5708.1329999999998</v>
      </c>
      <c r="R10" s="1021"/>
      <c r="X10" s="1003"/>
    </row>
    <row r="11" spans="1:24">
      <c r="A11" s="1018" t="s">
        <v>1616</v>
      </c>
      <c r="B11" s="1022" t="s">
        <v>1619</v>
      </c>
      <c r="C11" s="1007" t="s">
        <v>177</v>
      </c>
      <c r="D11" s="1016">
        <v>250.357</v>
      </c>
      <c r="E11" s="1016">
        <v>343.64400000000001</v>
      </c>
      <c r="F11" s="1016">
        <v>214.16</v>
      </c>
      <c r="G11" s="1016">
        <v>457.512</v>
      </c>
      <c r="H11" s="1016">
        <v>156.953</v>
      </c>
      <c r="I11" s="1016">
        <v>296.33499999999998</v>
      </c>
      <c r="J11" s="1016">
        <v>297.017</v>
      </c>
      <c r="K11" s="1016">
        <v>242.88900000000001</v>
      </c>
      <c r="L11" s="1016">
        <v>221.321</v>
      </c>
      <c r="M11" s="1016">
        <v>329.83499999999998</v>
      </c>
      <c r="N11" s="1016">
        <v>336.017</v>
      </c>
      <c r="O11" s="1016">
        <v>271.08499999999998</v>
      </c>
      <c r="P11" s="1020">
        <v>16.873000000000001</v>
      </c>
      <c r="Q11" s="1016">
        <v>3433.998</v>
      </c>
      <c r="R11" s="1021"/>
      <c r="X11" s="1003"/>
    </row>
    <row r="12" spans="1:24">
      <c r="A12" s="1018" t="s">
        <v>1616</v>
      </c>
      <c r="B12" s="1023" t="s">
        <v>93</v>
      </c>
      <c r="C12" s="1024" t="s">
        <v>177</v>
      </c>
      <c r="D12" s="1025">
        <v>1080.2829999999999</v>
      </c>
      <c r="E12" s="1025">
        <v>1181.106</v>
      </c>
      <c r="F12" s="1025">
        <v>1039.1500000000001</v>
      </c>
      <c r="G12" s="1025">
        <v>1351.5229999999999</v>
      </c>
      <c r="H12" s="1025">
        <v>955.74199999999996</v>
      </c>
      <c r="I12" s="1025">
        <v>979.07099999999991</v>
      </c>
      <c r="J12" s="1025">
        <v>1119.5160000000001</v>
      </c>
      <c r="K12" s="1025">
        <v>1227.4670000000001</v>
      </c>
      <c r="L12" s="1025">
        <v>960.42400000000009</v>
      </c>
      <c r="M12" s="1025">
        <v>1263.55</v>
      </c>
      <c r="N12" s="1025">
        <v>1147.82</v>
      </c>
      <c r="O12" s="1025">
        <v>1064.96</v>
      </c>
      <c r="P12" s="1026">
        <v>52.016999999999996</v>
      </c>
      <c r="Q12" s="1025">
        <v>13422.629000000001</v>
      </c>
      <c r="R12" s="1021"/>
      <c r="T12" s="1027"/>
      <c r="X12" s="1003"/>
    </row>
    <row r="13" spans="1:24">
      <c r="A13" s="1028" t="s">
        <v>1616</v>
      </c>
      <c r="B13" s="1029" t="s">
        <v>93</v>
      </c>
      <c r="C13" s="1030" t="s">
        <v>1620</v>
      </c>
      <c r="D13" s="1031">
        <v>807.95899999999995</v>
      </c>
      <c r="E13" s="1031">
        <v>836.13199999999995</v>
      </c>
      <c r="F13" s="1031">
        <v>837.67899999999997</v>
      </c>
      <c r="G13" s="1031">
        <v>861.72400000000005</v>
      </c>
      <c r="H13" s="1031">
        <v>717.19</v>
      </c>
      <c r="I13" s="1031">
        <v>578.1</v>
      </c>
      <c r="J13" s="1031">
        <v>744.79700000000003</v>
      </c>
      <c r="K13" s="1031">
        <v>732.18600000000004</v>
      </c>
      <c r="L13" s="1031">
        <v>601.29899999999998</v>
      </c>
      <c r="M13" s="1031">
        <v>645.86199999999997</v>
      </c>
      <c r="N13" s="1031">
        <v>701.65499999999997</v>
      </c>
      <c r="O13" s="1031">
        <v>687.58399999999995</v>
      </c>
      <c r="P13" s="1032">
        <v>47.091999999999999</v>
      </c>
      <c r="Q13" s="1031">
        <v>8799.259</v>
      </c>
      <c r="R13" s="1021"/>
      <c r="X13" s="1003"/>
    </row>
    <row r="14" spans="1:24" ht="25.5">
      <c r="A14" s="1033" t="s">
        <v>1621</v>
      </c>
      <c r="B14" s="1034" t="s">
        <v>1596</v>
      </c>
      <c r="C14" s="1035" t="s">
        <v>177</v>
      </c>
      <c r="D14" s="1016">
        <v>821.37300000000005</v>
      </c>
      <c r="E14" s="1016">
        <v>810.35400000000004</v>
      </c>
      <c r="F14" s="1016">
        <v>874.00800000000004</v>
      </c>
      <c r="G14" s="1016">
        <v>844.05</v>
      </c>
      <c r="H14" s="1016">
        <v>866.452</v>
      </c>
      <c r="I14" s="1016">
        <v>596.86099999999999</v>
      </c>
      <c r="J14" s="1016">
        <v>798.97799999999995</v>
      </c>
      <c r="K14" s="1016">
        <v>901.52499999999998</v>
      </c>
      <c r="L14" s="1016">
        <v>779.61400000000003</v>
      </c>
      <c r="M14" s="1016">
        <v>842.60199999999998</v>
      </c>
      <c r="N14" s="1016">
        <v>819.048</v>
      </c>
      <c r="O14" s="1016">
        <v>847.43899999999996</v>
      </c>
      <c r="P14" s="1020">
        <v>32.523000000000003</v>
      </c>
      <c r="Q14" s="1016">
        <v>9834.8269999999993</v>
      </c>
      <c r="R14" s="1021"/>
      <c r="X14" s="1003"/>
    </row>
    <row r="15" spans="1:24">
      <c r="A15" s="1018" t="s">
        <v>1621</v>
      </c>
      <c r="B15" s="1034" t="s">
        <v>1619</v>
      </c>
      <c r="C15" s="1035" t="s">
        <v>177</v>
      </c>
      <c r="D15" s="1016">
        <v>308.726</v>
      </c>
      <c r="E15" s="1016">
        <v>301.39</v>
      </c>
      <c r="F15" s="1016">
        <v>352.81</v>
      </c>
      <c r="G15" s="1016">
        <v>284.01600000000002</v>
      </c>
      <c r="H15" s="1016">
        <v>307.03300000000002</v>
      </c>
      <c r="I15" s="1016">
        <v>264.67</v>
      </c>
      <c r="J15" s="1016">
        <v>304.73200000000003</v>
      </c>
      <c r="K15" s="1016">
        <v>323.12799999999999</v>
      </c>
      <c r="L15" s="1016">
        <v>172.029</v>
      </c>
      <c r="M15" s="1016">
        <v>319.55</v>
      </c>
      <c r="N15" s="1016">
        <v>298.185</v>
      </c>
      <c r="O15" s="1016">
        <v>313.95800000000003</v>
      </c>
      <c r="P15" s="1020">
        <v>24.154</v>
      </c>
      <c r="Q15" s="1016">
        <v>3574.3810000000003</v>
      </c>
      <c r="R15" s="1021"/>
      <c r="X15" s="1003"/>
    </row>
    <row r="16" spans="1:24">
      <c r="A16" s="1028" t="s">
        <v>1621</v>
      </c>
      <c r="B16" s="1036" t="s">
        <v>93</v>
      </c>
      <c r="C16" s="1037" t="s">
        <v>177</v>
      </c>
      <c r="D16" s="1038">
        <v>1130.0990000000002</v>
      </c>
      <c r="E16" s="1038">
        <v>1111.7440000000001</v>
      </c>
      <c r="F16" s="1038">
        <v>1226.818</v>
      </c>
      <c r="G16" s="1038">
        <v>1128.066</v>
      </c>
      <c r="H16" s="1038">
        <v>1173.4850000000001</v>
      </c>
      <c r="I16" s="1038">
        <v>861.53099999999995</v>
      </c>
      <c r="J16" s="1038">
        <v>1103.71</v>
      </c>
      <c r="K16" s="1038">
        <v>1224.653</v>
      </c>
      <c r="L16" s="1038">
        <v>951.64300000000003</v>
      </c>
      <c r="M16" s="1038">
        <v>1162.152</v>
      </c>
      <c r="N16" s="1038">
        <v>1117.2329999999999</v>
      </c>
      <c r="O16" s="1038">
        <v>1161.3969999999999</v>
      </c>
      <c r="P16" s="1039">
        <v>56.677000000000007</v>
      </c>
      <c r="Q16" s="1038">
        <v>13409.207999999999</v>
      </c>
      <c r="R16" s="1021"/>
      <c r="X16" s="1003"/>
    </row>
    <row r="17" spans="1:24" ht="26.25" customHeight="1">
      <c r="A17" s="1040" t="s">
        <v>1622</v>
      </c>
      <c r="B17" s="1034" t="s">
        <v>1596</v>
      </c>
      <c r="C17" s="1035" t="s">
        <v>177</v>
      </c>
      <c r="D17" s="1016">
        <v>358.72800000000001</v>
      </c>
      <c r="E17" s="1041">
        <v>354.77499999999998</v>
      </c>
      <c r="F17" s="1016">
        <v>381.54700000000003</v>
      </c>
      <c r="G17" s="1041">
        <v>368.63900000000001</v>
      </c>
      <c r="H17" s="1041">
        <v>380.38499999999999</v>
      </c>
      <c r="I17" s="1041">
        <v>262.065</v>
      </c>
      <c r="J17" s="1016">
        <v>349.83800000000002</v>
      </c>
      <c r="K17" s="1016">
        <v>391.22300000000001</v>
      </c>
      <c r="L17" s="1016">
        <v>340.04</v>
      </c>
      <c r="M17" s="1016">
        <v>367.589</v>
      </c>
      <c r="N17" s="1016">
        <v>359.59100000000001</v>
      </c>
      <c r="O17" s="1016">
        <v>370.40499999999997</v>
      </c>
      <c r="P17" s="1020">
        <v>12.175000000000001</v>
      </c>
      <c r="Q17" s="1016">
        <v>4297</v>
      </c>
      <c r="R17" s="1021"/>
      <c r="X17" s="1003"/>
    </row>
    <row r="18" spans="1:24">
      <c r="A18" s="1018" t="s">
        <v>1623</v>
      </c>
      <c r="B18" s="1034" t="s">
        <v>1624</v>
      </c>
      <c r="C18" s="1035" t="s">
        <v>177</v>
      </c>
      <c r="D18" s="1016">
        <v>62.591999999999999</v>
      </c>
      <c r="E18" s="1041">
        <v>61.899000000000001</v>
      </c>
      <c r="F18" s="1016">
        <v>72.992999999999995</v>
      </c>
      <c r="G18" s="1041">
        <v>57.631</v>
      </c>
      <c r="H18" s="1041">
        <v>65.260000000000005</v>
      </c>
      <c r="I18" s="1041">
        <v>56.021999999999998</v>
      </c>
      <c r="J18" s="1016">
        <v>63.235999999999997</v>
      </c>
      <c r="K18" s="1016">
        <v>66.372</v>
      </c>
      <c r="L18" s="1016">
        <v>36.094000000000001</v>
      </c>
      <c r="M18" s="1016">
        <v>66.552999999999997</v>
      </c>
      <c r="N18" s="1016">
        <v>63.234999999999999</v>
      </c>
      <c r="O18" s="1016">
        <v>63.337000000000003</v>
      </c>
      <c r="P18" s="1020">
        <v>8.9770000000000003</v>
      </c>
      <c r="Q18" s="1016">
        <v>744.20100000000002</v>
      </c>
      <c r="R18" s="1021"/>
      <c r="X18" s="1003"/>
    </row>
    <row r="19" spans="1:24">
      <c r="A19" s="1028" t="s">
        <v>1623</v>
      </c>
      <c r="B19" s="1036" t="s">
        <v>93</v>
      </c>
      <c r="C19" s="1037" t="s">
        <v>177</v>
      </c>
      <c r="D19" s="1038">
        <v>421.32</v>
      </c>
      <c r="E19" s="1038">
        <v>416.67399999999998</v>
      </c>
      <c r="F19" s="1038">
        <v>454.54</v>
      </c>
      <c r="G19" s="1038">
        <v>426.27</v>
      </c>
      <c r="H19" s="1038">
        <v>445.64499999999998</v>
      </c>
      <c r="I19" s="1038">
        <v>318.08699999999999</v>
      </c>
      <c r="J19" s="1038">
        <v>413.07400000000001</v>
      </c>
      <c r="K19" s="1038">
        <v>457.59500000000003</v>
      </c>
      <c r="L19" s="1038">
        <v>376.13400000000001</v>
      </c>
      <c r="M19" s="1038">
        <v>434.142</v>
      </c>
      <c r="N19" s="1038">
        <v>422.82600000000002</v>
      </c>
      <c r="O19" s="1038">
        <v>433.74199999999996</v>
      </c>
      <c r="P19" s="1039">
        <v>21.152000000000001</v>
      </c>
      <c r="Q19" s="1038">
        <v>5041.201</v>
      </c>
      <c r="R19" s="1021"/>
      <c r="X19" s="1003"/>
    </row>
    <row r="20" spans="1:24" ht="25.5">
      <c r="A20" s="1033" t="s">
        <v>1625</v>
      </c>
      <c r="B20" s="1034" t="s">
        <v>1596</v>
      </c>
      <c r="C20" s="1035" t="s">
        <v>177</v>
      </c>
      <c r="D20" s="1016">
        <v>459.66399999999999</v>
      </c>
      <c r="E20" s="1016">
        <v>450.80399999999997</v>
      </c>
      <c r="F20" s="1016">
        <v>489.65899999999999</v>
      </c>
      <c r="G20" s="1041">
        <v>473.36099999999999</v>
      </c>
      <c r="H20" s="1041">
        <v>487.91</v>
      </c>
      <c r="I20" s="1041">
        <v>334.39800000000002</v>
      </c>
      <c r="J20" s="1016">
        <v>442.17599999999999</v>
      </c>
      <c r="K20" s="1016">
        <v>489.779</v>
      </c>
      <c r="L20" s="1016">
        <v>438.584</v>
      </c>
      <c r="M20" s="1016">
        <v>472.00799999999998</v>
      </c>
      <c r="N20" s="1016">
        <v>457.815</v>
      </c>
      <c r="O20" s="1016">
        <v>473.62</v>
      </c>
      <c r="P20" s="1020">
        <v>20.12</v>
      </c>
      <c r="Q20" s="1016">
        <v>5489.8979999999992</v>
      </c>
      <c r="R20" s="1021"/>
      <c r="X20" s="1003"/>
    </row>
    <row r="21" spans="1:24">
      <c r="A21" s="1018" t="s">
        <v>1625</v>
      </c>
      <c r="B21" s="1034" t="s">
        <v>1624</v>
      </c>
      <c r="C21" s="1035" t="s">
        <v>177</v>
      </c>
      <c r="D21" s="1016">
        <v>238.72200000000001</v>
      </c>
      <c r="E21" s="1016">
        <v>232.01400000000001</v>
      </c>
      <c r="F21" s="1016">
        <v>269.22000000000003</v>
      </c>
      <c r="G21" s="1041">
        <v>218.06200000000001</v>
      </c>
      <c r="H21" s="1041">
        <v>230.90199999999999</v>
      </c>
      <c r="I21" s="1041">
        <v>198.91800000000001</v>
      </c>
      <c r="J21" s="1016">
        <v>233.125</v>
      </c>
      <c r="K21" s="1016">
        <v>249.75299999999999</v>
      </c>
      <c r="L21" s="1016">
        <v>131.40299999999999</v>
      </c>
      <c r="M21" s="1016">
        <v>245.28700000000001</v>
      </c>
      <c r="N21" s="1016">
        <v>228.78399999999999</v>
      </c>
      <c r="O21" s="1016">
        <v>242.88200000000001</v>
      </c>
      <c r="P21" s="1020">
        <v>13.644</v>
      </c>
      <c r="Q21" s="1016">
        <v>2732.7159999999999</v>
      </c>
      <c r="R21" s="1021"/>
      <c r="X21" s="1003"/>
    </row>
    <row r="22" spans="1:24">
      <c r="A22" s="1028" t="s">
        <v>1625</v>
      </c>
      <c r="B22" s="1036" t="s">
        <v>93</v>
      </c>
      <c r="C22" s="1037" t="s">
        <v>177</v>
      </c>
      <c r="D22" s="1038">
        <v>698.38599999999997</v>
      </c>
      <c r="E22" s="1038">
        <v>682.81799999999998</v>
      </c>
      <c r="F22" s="1038">
        <v>758.87900000000002</v>
      </c>
      <c r="G22" s="1038">
        <v>691.423</v>
      </c>
      <c r="H22" s="1038">
        <v>718.81200000000001</v>
      </c>
      <c r="I22" s="1038">
        <v>533.31600000000003</v>
      </c>
      <c r="J22" s="1038">
        <v>675.30099999999993</v>
      </c>
      <c r="K22" s="1038">
        <v>739.53199999999993</v>
      </c>
      <c r="L22" s="1038">
        <v>569.98699999999997</v>
      </c>
      <c r="M22" s="1038">
        <v>717.29499999999996</v>
      </c>
      <c r="N22" s="1038">
        <v>686.59899999999993</v>
      </c>
      <c r="O22" s="1038">
        <v>716.50199999999995</v>
      </c>
      <c r="P22" s="1039">
        <v>33.764000000000003</v>
      </c>
      <c r="Q22" s="1038">
        <v>8222.6139999999996</v>
      </c>
      <c r="R22" s="1021"/>
      <c r="X22" s="1003"/>
    </row>
    <row r="23" spans="1:24" ht="25.5">
      <c r="A23" s="1033" t="s">
        <v>1626</v>
      </c>
      <c r="B23" s="1034" t="s">
        <v>1596</v>
      </c>
      <c r="C23" s="1035" t="s">
        <v>177</v>
      </c>
      <c r="D23" s="1016">
        <v>349.78199999999998</v>
      </c>
      <c r="E23" s="1016">
        <v>372.15300000000002</v>
      </c>
      <c r="F23" s="1016">
        <v>336.75700000000001</v>
      </c>
      <c r="G23" s="1016">
        <v>365.24900000000002</v>
      </c>
      <c r="H23" s="1016">
        <v>282.15300000000002</v>
      </c>
      <c r="I23" s="1016">
        <v>365.46100000000001</v>
      </c>
      <c r="J23" s="1016">
        <v>394.09300000000002</v>
      </c>
      <c r="K23" s="1016">
        <v>414.66500000000002</v>
      </c>
      <c r="L23" s="1016">
        <v>372.25200000000001</v>
      </c>
      <c r="M23" s="1016">
        <v>443.03800000000001</v>
      </c>
      <c r="N23" s="1016">
        <v>422.69499999999999</v>
      </c>
      <c r="O23" s="1016">
        <v>358.55399999999997</v>
      </c>
      <c r="P23" s="1020">
        <v>14.227</v>
      </c>
      <c r="Q23" s="1016"/>
      <c r="R23" s="1021"/>
      <c r="X23" s="1003"/>
    </row>
    <row r="24" spans="1:24">
      <c r="A24" s="1018" t="s">
        <v>1626</v>
      </c>
      <c r="B24" s="1034" t="s">
        <v>1627</v>
      </c>
      <c r="C24" s="1035" t="s">
        <v>177</v>
      </c>
      <c r="D24" s="1016">
        <v>282.55599999999998</v>
      </c>
      <c r="E24" s="1016" t="s">
        <v>114</v>
      </c>
      <c r="F24" s="1016">
        <v>183.76300000000001</v>
      </c>
      <c r="G24" s="1016">
        <v>355.40199999999999</v>
      </c>
      <c r="H24" s="1016">
        <v>204.62100000000001</v>
      </c>
      <c r="I24" s="1016">
        <v>223.23500000000001</v>
      </c>
      <c r="J24" s="1016">
        <v>208.52699999999999</v>
      </c>
      <c r="K24" s="1016">
        <v>126.991</v>
      </c>
      <c r="L24" s="1016">
        <v>175.352</v>
      </c>
      <c r="M24" s="1016">
        <v>230.31</v>
      </c>
      <c r="N24" s="1016">
        <v>266.56099999999998</v>
      </c>
      <c r="O24" s="1016">
        <v>222.75800000000001</v>
      </c>
      <c r="P24" s="1020">
        <v>6.6920000000000002</v>
      </c>
      <c r="Q24" s="1016"/>
      <c r="R24" s="1021"/>
      <c r="X24" s="1003"/>
    </row>
    <row r="25" spans="1:24">
      <c r="A25" s="1028" t="s">
        <v>1626</v>
      </c>
      <c r="B25" s="1036" t="s">
        <v>93</v>
      </c>
      <c r="C25" s="1037" t="s">
        <v>177</v>
      </c>
      <c r="D25" s="1038">
        <v>632.33799999999997</v>
      </c>
      <c r="E25" s="1038" t="s">
        <v>114</v>
      </c>
      <c r="F25" s="1038">
        <v>520.52</v>
      </c>
      <c r="G25" s="1038">
        <v>720.65100000000007</v>
      </c>
      <c r="H25" s="1038">
        <v>486.774</v>
      </c>
      <c r="I25" s="1038">
        <v>588.69600000000003</v>
      </c>
      <c r="J25" s="1038">
        <v>602.62</v>
      </c>
      <c r="K25" s="1038">
        <v>541.65600000000006</v>
      </c>
      <c r="L25" s="1038">
        <v>547.60400000000004</v>
      </c>
      <c r="M25" s="1038">
        <v>673.34799999999996</v>
      </c>
      <c r="N25" s="1038">
        <v>689.25599999999997</v>
      </c>
      <c r="O25" s="1038">
        <v>581.31200000000001</v>
      </c>
      <c r="P25" s="1039">
        <v>20.919</v>
      </c>
      <c r="Q25" s="1038"/>
      <c r="R25" s="1021"/>
      <c r="X25" s="1003"/>
    </row>
    <row r="26" spans="1:24" ht="25.5">
      <c r="A26" s="1033" t="s">
        <v>1628</v>
      </c>
      <c r="B26" s="1034" t="s">
        <v>1596</v>
      </c>
      <c r="C26" s="1035" t="s">
        <v>177</v>
      </c>
      <c r="D26" s="1016">
        <v>69.777000000000001</v>
      </c>
      <c r="E26" s="1016">
        <v>71.808999999999997</v>
      </c>
      <c r="F26" s="1016">
        <v>75.686999999999998</v>
      </c>
      <c r="G26" s="1016">
        <v>79.278000000000006</v>
      </c>
      <c r="H26" s="1016">
        <v>91.438000000000002</v>
      </c>
      <c r="I26" s="1016">
        <v>72.650999999999996</v>
      </c>
      <c r="J26" s="1016">
        <v>67.867000000000004</v>
      </c>
      <c r="K26" s="1016">
        <v>95.396000000000001</v>
      </c>
      <c r="L26" s="1016">
        <v>85.593999999999994</v>
      </c>
      <c r="M26" s="1016">
        <v>77.251999999999995</v>
      </c>
      <c r="N26" s="1016">
        <v>73.257000000000005</v>
      </c>
      <c r="O26" s="1016">
        <v>86.400999999999996</v>
      </c>
      <c r="P26" s="1020" t="s">
        <v>114</v>
      </c>
      <c r="Q26" s="1016"/>
      <c r="R26" s="1021"/>
      <c r="X26" s="1003"/>
    </row>
    <row r="27" spans="1:24">
      <c r="A27" s="1018" t="s">
        <v>1628</v>
      </c>
      <c r="B27" s="1034" t="s">
        <v>1624</v>
      </c>
      <c r="C27" s="1035" t="s">
        <v>177</v>
      </c>
      <c r="D27" s="1016">
        <v>34.121000000000002</v>
      </c>
      <c r="E27" s="1016">
        <v>42.628</v>
      </c>
      <c r="F27" s="1016">
        <v>49.518000000000001</v>
      </c>
      <c r="G27" s="1016">
        <v>42.412999999999997</v>
      </c>
      <c r="H27" s="1016">
        <v>42.104999999999997</v>
      </c>
      <c r="I27" s="1016">
        <v>47.956000000000003</v>
      </c>
      <c r="J27" s="1016">
        <v>44.654000000000003</v>
      </c>
      <c r="K27" s="1016">
        <v>50.204999999999998</v>
      </c>
      <c r="L27" s="1016">
        <v>44.792999999999999</v>
      </c>
      <c r="M27" s="1016">
        <v>38.619999999999997</v>
      </c>
      <c r="N27" s="1016">
        <v>34.512</v>
      </c>
      <c r="O27" s="1016">
        <v>44.104999999999997</v>
      </c>
      <c r="P27" s="1020" t="s">
        <v>114</v>
      </c>
      <c r="Q27" s="1016"/>
      <c r="R27" s="1021"/>
      <c r="X27" s="1003"/>
    </row>
    <row r="28" spans="1:24">
      <c r="A28" s="1028" t="s">
        <v>1628</v>
      </c>
      <c r="B28" s="1036" t="s">
        <v>93</v>
      </c>
      <c r="C28" s="1037" t="s">
        <v>177</v>
      </c>
      <c r="D28" s="1038">
        <v>103.898</v>
      </c>
      <c r="E28" s="1038">
        <v>114.437</v>
      </c>
      <c r="F28" s="1038">
        <v>125.205</v>
      </c>
      <c r="G28" s="1038">
        <v>121.691</v>
      </c>
      <c r="H28" s="1038">
        <v>133.54300000000001</v>
      </c>
      <c r="I28" s="1038">
        <v>120.607</v>
      </c>
      <c r="J28" s="1038">
        <v>112.52100000000002</v>
      </c>
      <c r="K28" s="1038">
        <v>145.601</v>
      </c>
      <c r="L28" s="1038">
        <v>130.387</v>
      </c>
      <c r="M28" s="1038">
        <v>115.87199999999999</v>
      </c>
      <c r="N28" s="1038">
        <v>107.76900000000001</v>
      </c>
      <c r="O28" s="1038">
        <v>130.506</v>
      </c>
      <c r="P28" s="1039">
        <v>8.0920000000000005</v>
      </c>
      <c r="Q28" s="1038"/>
      <c r="R28" s="1021"/>
      <c r="X28" s="1003"/>
    </row>
    <row r="29" spans="1:24" ht="25.5">
      <c r="A29" s="1033" t="s">
        <v>1629</v>
      </c>
      <c r="B29" s="1034" t="s">
        <v>1630</v>
      </c>
      <c r="C29" s="1035" t="s">
        <v>177</v>
      </c>
      <c r="D29" s="1041">
        <v>22.725000000000001</v>
      </c>
      <c r="E29" s="1041">
        <v>24.364000000000001</v>
      </c>
      <c r="F29" s="1016">
        <v>25.053999999999998</v>
      </c>
      <c r="G29" s="1041">
        <v>22.338999999999999</v>
      </c>
      <c r="H29" s="1041">
        <v>23.19</v>
      </c>
      <c r="I29" s="1041">
        <v>21.303999999999998</v>
      </c>
      <c r="J29" s="1041">
        <v>23.045999999999999</v>
      </c>
      <c r="K29" s="1041">
        <v>24.594999999999999</v>
      </c>
      <c r="L29" s="1041">
        <v>24.564</v>
      </c>
      <c r="M29" s="1041">
        <v>28.814</v>
      </c>
      <c r="N29" s="1041">
        <v>31.099</v>
      </c>
      <c r="O29" s="1041">
        <v>20.184000000000001</v>
      </c>
      <c r="P29" s="1042" t="s">
        <v>109</v>
      </c>
      <c r="Q29" s="1041">
        <v>291.27800000000002</v>
      </c>
      <c r="R29" s="1021"/>
      <c r="X29" s="1003"/>
    </row>
    <row r="30" spans="1:24">
      <c r="A30" s="1018" t="s">
        <v>1629</v>
      </c>
      <c r="B30" s="1034" t="s">
        <v>1631</v>
      </c>
      <c r="C30" s="1035" t="s">
        <v>177</v>
      </c>
      <c r="D30" s="1016" t="s">
        <v>114</v>
      </c>
      <c r="E30" s="1016" t="s">
        <v>114</v>
      </c>
      <c r="F30" s="1043" t="s">
        <v>114</v>
      </c>
      <c r="G30" s="1016" t="s">
        <v>114</v>
      </c>
      <c r="H30" s="1016" t="s">
        <v>114</v>
      </c>
      <c r="I30" s="1016" t="s">
        <v>114</v>
      </c>
      <c r="J30" s="1044" t="s">
        <v>114</v>
      </c>
      <c r="K30" s="1044" t="s">
        <v>114</v>
      </c>
      <c r="L30" s="1044" t="s">
        <v>114</v>
      </c>
      <c r="M30" s="1044" t="s">
        <v>114</v>
      </c>
      <c r="N30" s="1044" t="s">
        <v>114</v>
      </c>
      <c r="O30" s="1044" t="s">
        <v>114</v>
      </c>
      <c r="P30" s="1045" t="s">
        <v>109</v>
      </c>
      <c r="Q30" s="1044" t="s">
        <v>114</v>
      </c>
      <c r="R30" s="1021"/>
      <c r="X30" s="1003"/>
    </row>
    <row r="31" spans="1:24">
      <c r="A31" s="1046" t="s">
        <v>1632</v>
      </c>
      <c r="B31" s="1046"/>
      <c r="C31" s="1047"/>
      <c r="D31" s="1048"/>
      <c r="E31" s="1047"/>
      <c r="F31" s="1047"/>
      <c r="G31" s="1047"/>
      <c r="H31" s="1047"/>
      <c r="I31" s="1047"/>
      <c r="J31" s="1047"/>
      <c r="K31" s="1047"/>
      <c r="L31" s="1047"/>
      <c r="M31" s="1047"/>
    </row>
    <row r="32" spans="1:24">
      <c r="A32" s="1046" t="s">
        <v>1633</v>
      </c>
      <c r="B32" s="1046"/>
      <c r="C32" s="1047"/>
      <c r="D32" s="1048"/>
      <c r="E32" s="1047"/>
      <c r="F32" s="1047"/>
      <c r="G32" s="1047"/>
      <c r="H32" s="1047"/>
      <c r="I32" s="1047"/>
      <c r="J32" s="1047"/>
      <c r="K32" s="1047"/>
      <c r="L32" s="1047"/>
      <c r="M32" s="1047"/>
    </row>
    <row r="33" spans="1:18">
      <c r="A33" s="1046" t="s">
        <v>1634</v>
      </c>
      <c r="B33" s="1046"/>
      <c r="C33" s="1047"/>
      <c r="D33" s="1048"/>
      <c r="E33" s="1047"/>
      <c r="F33" s="1047"/>
      <c r="G33" s="1047"/>
      <c r="H33" s="1047"/>
      <c r="I33" s="1047"/>
      <c r="J33" s="1047"/>
      <c r="K33" s="1047"/>
      <c r="L33" s="1047"/>
      <c r="M33" s="1047"/>
    </row>
    <row r="34" spans="1:18" ht="16.5" customHeight="1">
      <c r="A34" s="1050" t="s">
        <v>457</v>
      </c>
      <c r="B34" s="1046"/>
      <c r="C34" s="1047"/>
      <c r="D34" s="1047"/>
      <c r="E34" s="1047"/>
      <c r="F34" s="1047"/>
      <c r="G34" s="1047"/>
      <c r="H34" s="1047"/>
      <c r="I34" s="1047"/>
      <c r="J34" s="1047"/>
      <c r="K34" s="1047"/>
      <c r="L34" s="1047"/>
      <c r="M34" s="1047"/>
      <c r="N34" s="1047"/>
      <c r="O34" s="1047"/>
      <c r="P34" s="1046"/>
      <c r="R34" s="1051"/>
    </row>
    <row r="35" spans="1:18">
      <c r="A35" s="130" t="s">
        <v>9</v>
      </c>
      <c r="B35" s="1046"/>
      <c r="C35" s="1052"/>
      <c r="D35" s="1053"/>
      <c r="E35" s="1052"/>
      <c r="F35" s="1052"/>
      <c r="G35" s="1052"/>
      <c r="H35" s="1052"/>
      <c r="I35" s="1052"/>
      <c r="J35" s="1052"/>
      <c r="K35" s="1052"/>
      <c r="L35" s="1052"/>
      <c r="M35" s="1052"/>
      <c r="R35" s="1051"/>
    </row>
    <row r="36" spans="1:18">
      <c r="A36" s="1046"/>
      <c r="B36" s="1046"/>
      <c r="C36" s="1052"/>
      <c r="D36" s="1053"/>
      <c r="E36" s="1052"/>
      <c r="F36" s="1052"/>
      <c r="G36" s="1052"/>
      <c r="H36" s="1052"/>
      <c r="I36" s="1052"/>
      <c r="J36" s="1052"/>
      <c r="K36" s="1052"/>
      <c r="L36" s="1052"/>
      <c r="M36" s="1052"/>
      <c r="O36" s="1054"/>
      <c r="R36" s="1051"/>
    </row>
    <row r="37" spans="1:18">
      <c r="E37" s="1055"/>
      <c r="F37" s="1055"/>
      <c r="G37" s="1055"/>
      <c r="H37" s="1055"/>
      <c r="I37" s="1055"/>
      <c r="O37" s="1056"/>
      <c r="P37" s="1053"/>
      <c r="R37" s="1051"/>
    </row>
    <row r="38" spans="1:18">
      <c r="R38" s="1051"/>
    </row>
    <row r="39" spans="1:18">
      <c r="R39" s="1051"/>
    </row>
    <row r="40" spans="1:18">
      <c r="R40" s="1051"/>
    </row>
    <row r="41" spans="1:18">
      <c r="R41" s="1051"/>
    </row>
    <row r="42" spans="1:18">
      <c r="R42" s="1051"/>
    </row>
    <row r="43" spans="1:18">
      <c r="R43" s="1051"/>
    </row>
    <row r="44" spans="1:18">
      <c r="R44" s="1051"/>
    </row>
    <row r="45" spans="1:18">
      <c r="R45" s="1051"/>
    </row>
    <row r="46" spans="1:18">
      <c r="R46" s="1051"/>
    </row>
    <row r="47" spans="1:18">
      <c r="R47" s="1051"/>
    </row>
    <row r="48" spans="1:18">
      <c r="R48" s="1051"/>
    </row>
    <row r="49" spans="18:18">
      <c r="R49" s="1051"/>
    </row>
    <row r="50" spans="18:18">
      <c r="R50" s="1051"/>
    </row>
    <row r="51" spans="18:18">
      <c r="R51" s="1051"/>
    </row>
    <row r="52" spans="18:18">
      <c r="R52" s="1051"/>
    </row>
    <row r="53" spans="18:18">
      <c r="R53" s="1051"/>
    </row>
    <row r="54" spans="18:18">
      <c r="R54" s="1051"/>
    </row>
    <row r="55" spans="18:18">
      <c r="R55" s="1051"/>
    </row>
    <row r="56" spans="18:18">
      <c r="R56" s="1051"/>
    </row>
    <row r="57" spans="18:18">
      <c r="R57" s="1051"/>
    </row>
    <row r="58" spans="18:18">
      <c r="R58" s="1051"/>
    </row>
    <row r="59" spans="18:18">
      <c r="R59" s="1051"/>
    </row>
    <row r="60" spans="18:18">
      <c r="R60" s="1051"/>
    </row>
    <row r="61" spans="18:18">
      <c r="R61" s="1051"/>
    </row>
    <row r="62" spans="18:18">
      <c r="R62" s="1051"/>
    </row>
    <row r="63" spans="18:18">
      <c r="R63" s="1051"/>
    </row>
    <row r="64" spans="18:18">
      <c r="R64" s="1051"/>
    </row>
    <row r="65" spans="18:18">
      <c r="R65" s="1051"/>
    </row>
    <row r="66" spans="18:18">
      <c r="R66" s="1051"/>
    </row>
    <row r="67" spans="18:18">
      <c r="R67" s="1051"/>
    </row>
    <row r="68" spans="18:18">
      <c r="R68" s="1051"/>
    </row>
    <row r="69" spans="18:18">
      <c r="R69" s="1051"/>
    </row>
    <row r="70" spans="18:18">
      <c r="R70" s="1051"/>
    </row>
    <row r="71" spans="18:18">
      <c r="R71" s="1051"/>
    </row>
    <row r="72" spans="18:18">
      <c r="R72" s="1051"/>
    </row>
    <row r="73" spans="18:18">
      <c r="R73" s="1051"/>
    </row>
    <row r="74" spans="18:18">
      <c r="R74" s="1051"/>
    </row>
    <row r="95" spans="3:3" ht="15.75">
      <c r="C95" s="1057"/>
    </row>
  </sheetData>
  <hyperlinks>
    <hyperlink ref="A35" location="Inhaltsverzeichnis!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8"/>
  <sheetViews>
    <sheetView zoomScale="130" zoomScaleNormal="130" workbookViewId="0"/>
  </sheetViews>
  <sheetFormatPr baseColWidth="10" defaultRowHeight="12.75"/>
  <cols>
    <col min="1" max="1" width="23.85546875" style="1004" customWidth="1"/>
    <col min="2" max="2" width="13.28515625" style="1004" customWidth="1"/>
    <col min="3" max="14" width="7.85546875" style="1004" customWidth="1"/>
    <col min="15" max="16384" width="11.42578125" style="1004"/>
  </cols>
  <sheetData>
    <row r="1" spans="1:14" ht="86.25" customHeight="1">
      <c r="A1" s="1058" t="s">
        <v>1635</v>
      </c>
      <c r="B1" s="1058"/>
      <c r="C1" s="1059"/>
      <c r="D1" s="1059"/>
      <c r="E1" s="1059"/>
      <c r="F1" s="1059"/>
      <c r="G1" s="1059"/>
      <c r="H1" s="1059"/>
      <c r="I1" s="1059"/>
      <c r="J1" s="1059"/>
      <c r="K1" s="1059"/>
      <c r="L1" s="1059"/>
      <c r="M1" s="1059"/>
      <c r="N1" s="1059"/>
    </row>
    <row r="2" spans="1:14">
      <c r="A2" s="1060" t="s">
        <v>1636</v>
      </c>
      <c r="B2" s="1060"/>
      <c r="C2" s="1060"/>
      <c r="D2" s="1060"/>
      <c r="E2" s="1060"/>
      <c r="F2" s="1060"/>
      <c r="G2" s="1060"/>
      <c r="H2" s="1060"/>
      <c r="I2" s="1060"/>
      <c r="J2" s="1060"/>
      <c r="K2" s="1060"/>
      <c r="L2" s="1060"/>
      <c r="M2" s="1060"/>
      <c r="N2" s="1060"/>
    </row>
    <row r="3" spans="1:14">
      <c r="A3" s="1060" t="s">
        <v>118</v>
      </c>
      <c r="B3" s="1060"/>
      <c r="C3" s="1060"/>
      <c r="D3" s="1060"/>
      <c r="E3" s="1060"/>
      <c r="F3" s="1060"/>
      <c r="G3" s="1060"/>
      <c r="H3" s="1060"/>
      <c r="I3" s="1060"/>
      <c r="J3" s="1060"/>
      <c r="K3" s="1060"/>
      <c r="L3" s="1060"/>
      <c r="M3" s="1060"/>
      <c r="N3" s="1060"/>
    </row>
    <row r="4" spans="1:14">
      <c r="A4" s="1060" t="s">
        <v>1637</v>
      </c>
      <c r="B4" s="1060"/>
      <c r="C4" s="1060"/>
      <c r="D4" s="1060"/>
      <c r="E4" s="1060"/>
      <c r="F4" s="1060"/>
      <c r="G4" s="1060"/>
      <c r="H4" s="1060"/>
      <c r="I4" s="1060"/>
      <c r="J4" s="1060"/>
      <c r="K4" s="1060"/>
      <c r="L4" s="1060"/>
      <c r="M4" s="1060"/>
      <c r="N4" s="1060"/>
    </row>
    <row r="5" spans="1:14">
      <c r="A5" s="1060" t="s">
        <v>1513</v>
      </c>
      <c r="B5" s="1060"/>
      <c r="C5" s="1060"/>
      <c r="D5" s="1060"/>
      <c r="E5" s="1060"/>
      <c r="F5" s="1060"/>
      <c r="G5" s="1060"/>
      <c r="H5" s="1060"/>
      <c r="I5" s="1060"/>
      <c r="J5" s="1060"/>
      <c r="K5" s="1060"/>
      <c r="L5" s="1060"/>
      <c r="M5" s="1060"/>
      <c r="N5" s="1060"/>
    </row>
    <row r="6" spans="1:14" ht="14.25">
      <c r="A6" s="1061" t="s">
        <v>1573</v>
      </c>
      <c r="B6" s="1062" t="s">
        <v>194</v>
      </c>
      <c r="C6" s="1063" t="s">
        <v>99</v>
      </c>
      <c r="D6" s="1063" t="s">
        <v>98</v>
      </c>
      <c r="E6" s="1063" t="s">
        <v>97</v>
      </c>
      <c r="F6" s="1063" t="s">
        <v>96</v>
      </c>
      <c r="G6" s="1063" t="s">
        <v>95</v>
      </c>
      <c r="H6" s="1063" t="s">
        <v>94</v>
      </c>
      <c r="I6" s="1063" t="s">
        <v>105</v>
      </c>
      <c r="J6" s="1063" t="s">
        <v>104</v>
      </c>
      <c r="K6" s="1063" t="s">
        <v>108</v>
      </c>
      <c r="L6" s="1063" t="s">
        <v>102</v>
      </c>
      <c r="M6" s="1063" t="s">
        <v>101</v>
      </c>
      <c r="N6" s="1064" t="s">
        <v>1592</v>
      </c>
    </row>
    <row r="7" spans="1:14" ht="13.5" customHeight="1">
      <c r="A7" s="1065" t="s">
        <v>1638</v>
      </c>
      <c r="B7" s="1066">
        <v>2023</v>
      </c>
      <c r="C7" s="1067">
        <v>41.093000000000004</v>
      </c>
      <c r="D7" s="1067">
        <v>41.37</v>
      </c>
      <c r="E7" s="1067">
        <v>33.835000000000001</v>
      </c>
      <c r="F7" s="1067">
        <v>52.268000000000001</v>
      </c>
      <c r="G7" s="1067">
        <v>54.33</v>
      </c>
      <c r="H7" s="1067">
        <v>22.556000000000001</v>
      </c>
      <c r="I7" s="1067">
        <v>46.688000000000002</v>
      </c>
      <c r="J7" s="1067">
        <v>50.317</v>
      </c>
      <c r="K7" s="1067">
        <v>55.828000000000003</v>
      </c>
      <c r="L7" s="1067">
        <v>61.600999999999999</v>
      </c>
      <c r="M7" s="1067">
        <v>48.798000000000002</v>
      </c>
      <c r="N7" s="1067">
        <v>65.685000000000002</v>
      </c>
    </row>
    <row r="8" spans="1:14" ht="13.5" customHeight="1">
      <c r="A8" s="1068" t="s">
        <v>1638</v>
      </c>
      <c r="B8" s="1066">
        <v>2024</v>
      </c>
      <c r="C8" s="1067">
        <v>37.533000000000001</v>
      </c>
      <c r="D8" s="1067">
        <v>39.470999999999997</v>
      </c>
      <c r="E8" s="1067">
        <v>57.158999999999999</v>
      </c>
      <c r="F8" s="1067">
        <v>52.960999999999999</v>
      </c>
      <c r="G8" s="1067">
        <v>61.912999999999997</v>
      </c>
      <c r="H8" s="1067">
        <v>49.305</v>
      </c>
      <c r="I8" s="1067">
        <v>43.048000000000002</v>
      </c>
      <c r="J8" s="1067">
        <v>47.886000000000003</v>
      </c>
      <c r="K8" s="1067">
        <v>55.502000000000002</v>
      </c>
      <c r="L8" s="1067">
        <v>45.473999999999997</v>
      </c>
      <c r="M8" s="1067">
        <v>52.969000000000001</v>
      </c>
      <c r="N8" s="1067">
        <v>63.755000000000003</v>
      </c>
    </row>
    <row r="9" spans="1:14" ht="13.5" customHeight="1">
      <c r="A9" s="1069" t="s">
        <v>1639</v>
      </c>
      <c r="B9" s="1066">
        <v>2023</v>
      </c>
      <c r="C9" s="1067">
        <v>5.7409999999999997</v>
      </c>
      <c r="D9" s="1067">
        <v>8.7739999999999991</v>
      </c>
      <c r="E9" s="1067">
        <v>11.494</v>
      </c>
      <c r="F9" s="1067">
        <v>9.8650000000000002</v>
      </c>
      <c r="G9" s="1067">
        <v>10.923999999999999</v>
      </c>
      <c r="H9" s="1067">
        <v>4.6769999999999996</v>
      </c>
      <c r="I9" s="1067">
        <v>33.412999999999997</v>
      </c>
      <c r="J9" s="1067">
        <v>24.518999999999998</v>
      </c>
      <c r="K9" s="1067" t="s">
        <v>114</v>
      </c>
      <c r="L9" s="1067">
        <v>21.651</v>
      </c>
      <c r="M9" s="1067">
        <v>17.033000000000001</v>
      </c>
      <c r="N9" s="1067" t="s">
        <v>114</v>
      </c>
    </row>
    <row r="10" spans="1:14" ht="13.5" customHeight="1">
      <c r="A10" s="1068" t="s">
        <v>1640</v>
      </c>
      <c r="B10" s="1066">
        <v>2024</v>
      </c>
      <c r="C10" s="975" t="s">
        <v>114</v>
      </c>
      <c r="D10" s="1067" t="s">
        <v>114</v>
      </c>
      <c r="E10" s="1067" t="s">
        <v>114</v>
      </c>
      <c r="F10" s="1067">
        <v>20.007999999999999</v>
      </c>
      <c r="G10" s="1067">
        <v>28.047999999999998</v>
      </c>
      <c r="H10" s="1067">
        <v>28.48</v>
      </c>
      <c r="I10" s="1067">
        <v>34.408999999999999</v>
      </c>
      <c r="J10" s="1067">
        <v>34.935000000000002</v>
      </c>
      <c r="K10" s="1067">
        <v>24.536999999999999</v>
      </c>
      <c r="L10" s="1067">
        <v>25.832999999999998</v>
      </c>
      <c r="M10" s="1067" t="s">
        <v>114</v>
      </c>
      <c r="N10" s="1067">
        <v>22.431000000000001</v>
      </c>
    </row>
    <row r="11" spans="1:14" ht="13.5" customHeight="1">
      <c r="A11" s="1069" t="s">
        <v>93</v>
      </c>
      <c r="B11" s="1066">
        <v>2023</v>
      </c>
      <c r="C11" s="1067">
        <v>46.834000000000003</v>
      </c>
      <c r="D11" s="1067">
        <v>50.143999999999998</v>
      </c>
      <c r="E11" s="1067">
        <v>45.329000000000001</v>
      </c>
      <c r="F11" s="1067">
        <v>62.133000000000003</v>
      </c>
      <c r="G11" s="1067">
        <v>65.253999999999991</v>
      </c>
      <c r="H11" s="1067">
        <v>27.233000000000001</v>
      </c>
      <c r="I11" s="1067">
        <v>80.100999999999999</v>
      </c>
      <c r="J11" s="1067">
        <v>74.835999999999999</v>
      </c>
      <c r="K11" s="1067" t="s">
        <v>114</v>
      </c>
      <c r="L11" s="1067">
        <v>83.251999999999995</v>
      </c>
      <c r="M11" s="1067">
        <v>65.831000000000003</v>
      </c>
      <c r="N11" s="1067" t="s">
        <v>114</v>
      </c>
    </row>
    <row r="12" spans="1:14" ht="13.5" customHeight="1">
      <c r="A12" s="1068" t="s">
        <v>93</v>
      </c>
      <c r="B12" s="1066">
        <v>2024</v>
      </c>
      <c r="C12" s="975" t="s">
        <v>114</v>
      </c>
      <c r="D12" s="1067" t="s">
        <v>114</v>
      </c>
      <c r="E12" s="1067" t="s">
        <v>114</v>
      </c>
      <c r="F12" s="1067">
        <v>72.968999999999994</v>
      </c>
      <c r="G12" s="1067">
        <v>89.960999999999999</v>
      </c>
      <c r="H12" s="1067">
        <v>77.784999999999997</v>
      </c>
      <c r="I12" s="1067">
        <v>77.456999999999994</v>
      </c>
      <c r="J12" s="1067">
        <v>82.820999999999998</v>
      </c>
      <c r="K12" s="1067">
        <v>80.039000000000001</v>
      </c>
      <c r="L12" s="1067">
        <v>71.306999999999988</v>
      </c>
      <c r="M12" s="1067" t="s">
        <v>114</v>
      </c>
      <c r="N12" s="1067">
        <v>86.186000000000007</v>
      </c>
    </row>
    <row r="13" spans="1:14" ht="11.25" customHeight="1">
      <c r="A13" s="1070" t="s">
        <v>1641</v>
      </c>
      <c r="B13" s="1071"/>
      <c r="C13" s="1071"/>
      <c r="D13" s="1071"/>
      <c r="E13" s="1071"/>
      <c r="F13" s="1071"/>
      <c r="G13" s="1071"/>
      <c r="H13" s="1071"/>
      <c r="I13" s="1071"/>
      <c r="J13" s="1071"/>
      <c r="K13" s="1071"/>
      <c r="L13" s="1071"/>
      <c r="M13" s="1071"/>
      <c r="N13" s="1071"/>
    </row>
    <row r="14" spans="1:14" ht="11.25" customHeight="1">
      <c r="A14" s="1070" t="s">
        <v>1642</v>
      </c>
      <c r="B14" s="1071"/>
      <c r="C14" s="1071"/>
      <c r="D14" s="1071"/>
      <c r="E14" s="1071"/>
      <c r="F14" s="1071"/>
      <c r="G14" s="1071"/>
      <c r="H14" s="1071"/>
      <c r="I14" s="1071"/>
      <c r="J14" s="1071"/>
      <c r="K14" s="1071"/>
      <c r="L14" s="1071"/>
      <c r="M14" s="1071"/>
      <c r="N14" s="1071"/>
    </row>
    <row r="15" spans="1:14" ht="11.25" customHeight="1">
      <c r="A15" s="1070" t="s">
        <v>1643</v>
      </c>
      <c r="B15" s="1071"/>
      <c r="C15" s="1071"/>
      <c r="D15" s="1071"/>
      <c r="E15" s="1071"/>
      <c r="F15" s="1071"/>
      <c r="G15" s="1071"/>
      <c r="H15" s="1071"/>
      <c r="I15" s="1071"/>
      <c r="J15" s="1071"/>
      <c r="K15" s="1071"/>
      <c r="L15" s="1071"/>
      <c r="M15" s="1071"/>
      <c r="N15" s="1071"/>
    </row>
    <row r="16" spans="1:14" ht="11.25" customHeight="1">
      <c r="A16" s="1070" t="s">
        <v>1644</v>
      </c>
      <c r="B16" s="1071"/>
      <c r="C16" s="1071"/>
      <c r="D16" s="1071"/>
      <c r="E16" s="1071"/>
      <c r="F16" s="1071"/>
      <c r="G16" s="1071"/>
      <c r="H16" s="1071"/>
      <c r="I16" s="1071"/>
      <c r="J16" s="1071"/>
      <c r="K16" s="1071"/>
      <c r="L16" s="1071"/>
      <c r="M16" s="1071"/>
      <c r="N16" s="1071"/>
    </row>
    <row r="17" spans="1:1">
      <c r="A17" s="1072" t="s">
        <v>457</v>
      </c>
    </row>
    <row r="18" spans="1:1">
      <c r="A18" s="130" t="s">
        <v>9</v>
      </c>
    </row>
  </sheetData>
  <hyperlinks>
    <hyperlink ref="A18" location="Inhaltsverzeichnis!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15" zoomScaleNormal="115" zoomScaleSheetLayoutView="115" workbookViewId="0"/>
  </sheetViews>
  <sheetFormatPr baseColWidth="10" defaultRowHeight="14.25"/>
  <cols>
    <col min="1" max="1" width="23.85546875" style="929" customWidth="1"/>
    <col min="2" max="2" width="34.28515625" style="929" customWidth="1"/>
    <col min="3" max="16" width="9.140625" style="929" customWidth="1"/>
    <col min="17" max="17" width="7.28515625" style="929" customWidth="1"/>
    <col min="18" max="18" width="11.28515625" style="929" bestFit="1" customWidth="1"/>
    <col min="19" max="19" width="11.42578125" style="929"/>
    <col min="20" max="16384" width="11.42578125" style="955"/>
  </cols>
  <sheetData>
    <row r="1" spans="1:18" ht="90.75" customHeight="1">
      <c r="A1" s="927" t="s">
        <v>1557</v>
      </c>
      <c r="B1" s="928"/>
      <c r="C1" s="928"/>
      <c r="D1" s="928"/>
      <c r="E1" s="928"/>
      <c r="F1" s="928"/>
      <c r="G1" s="928"/>
      <c r="H1" s="928"/>
      <c r="I1" s="928"/>
      <c r="J1" s="928"/>
      <c r="K1" s="928"/>
      <c r="L1" s="928"/>
      <c r="M1" s="928"/>
      <c r="N1" s="928"/>
      <c r="O1" s="928"/>
      <c r="P1" s="928"/>
      <c r="R1" s="930"/>
    </row>
    <row r="2" spans="1:18">
      <c r="A2" s="931" t="s">
        <v>1558</v>
      </c>
      <c r="B2" s="931"/>
      <c r="C2" s="931"/>
      <c r="D2" s="931"/>
      <c r="E2" s="931"/>
      <c r="F2" s="931"/>
      <c r="G2" s="931"/>
      <c r="H2" s="931"/>
      <c r="I2" s="931"/>
      <c r="J2" s="931"/>
      <c r="K2" s="931"/>
      <c r="L2" s="931"/>
      <c r="M2" s="931"/>
      <c r="N2" s="931"/>
      <c r="O2" s="931"/>
      <c r="P2" s="931"/>
    </row>
    <row r="3" spans="1:18">
      <c r="A3" s="931">
        <v>2024</v>
      </c>
      <c r="B3" s="931"/>
      <c r="C3" s="931"/>
      <c r="D3" s="931"/>
      <c r="E3" s="931"/>
      <c r="F3" s="931"/>
      <c r="G3" s="931"/>
      <c r="H3" s="931"/>
      <c r="I3" s="931"/>
      <c r="J3" s="931"/>
      <c r="K3" s="931"/>
      <c r="L3" s="931"/>
      <c r="M3" s="931"/>
      <c r="N3" s="931"/>
      <c r="O3" s="931"/>
      <c r="P3" s="931"/>
    </row>
    <row r="4" spans="1:18">
      <c r="A4" s="931" t="s">
        <v>118</v>
      </c>
      <c r="B4" s="931"/>
      <c r="C4" s="931"/>
      <c r="D4" s="931"/>
      <c r="E4" s="931"/>
      <c r="F4" s="931"/>
      <c r="G4" s="931"/>
      <c r="H4" s="931"/>
      <c r="I4" s="931"/>
      <c r="J4" s="931"/>
      <c r="K4" s="931"/>
      <c r="L4" s="931"/>
      <c r="M4" s="931"/>
      <c r="N4" s="931"/>
      <c r="O4" s="931"/>
      <c r="P4" s="931"/>
    </row>
    <row r="5" spans="1:18">
      <c r="A5" s="931" t="s">
        <v>1559</v>
      </c>
      <c r="B5" s="931"/>
      <c r="C5" s="931"/>
      <c r="D5" s="931"/>
      <c r="E5" s="931"/>
      <c r="F5" s="931"/>
      <c r="G5" s="931"/>
      <c r="H5" s="931"/>
      <c r="I5" s="931"/>
      <c r="J5" s="931"/>
      <c r="K5" s="931"/>
      <c r="L5" s="931"/>
      <c r="M5" s="931"/>
      <c r="N5" s="931"/>
      <c r="O5" s="931"/>
      <c r="P5" s="931"/>
    </row>
    <row r="6" spans="1:18">
      <c r="A6" s="931" t="s">
        <v>1513</v>
      </c>
      <c r="B6" s="931"/>
      <c r="C6" s="931"/>
      <c r="D6" s="931"/>
      <c r="E6" s="931"/>
      <c r="F6" s="931"/>
      <c r="G6" s="931"/>
      <c r="H6" s="931"/>
      <c r="I6" s="931"/>
      <c r="J6" s="931"/>
      <c r="K6" s="931"/>
      <c r="L6" s="931"/>
      <c r="M6" s="931"/>
      <c r="N6" s="931"/>
      <c r="O6" s="931"/>
      <c r="P6" s="931"/>
    </row>
    <row r="7" spans="1:18" ht="33.75" customHeight="1">
      <c r="A7" s="932" t="s">
        <v>195</v>
      </c>
      <c r="B7" s="933" t="s">
        <v>121</v>
      </c>
      <c r="C7" s="934" t="s">
        <v>99</v>
      </c>
      <c r="D7" s="934" t="s">
        <v>129</v>
      </c>
      <c r="E7" s="934" t="s">
        <v>97</v>
      </c>
      <c r="F7" s="934" t="s">
        <v>1560</v>
      </c>
      <c r="G7" s="934" t="s">
        <v>1561</v>
      </c>
      <c r="H7" s="935" t="s">
        <v>94</v>
      </c>
      <c r="I7" s="934" t="s">
        <v>105</v>
      </c>
      <c r="J7" s="934" t="s">
        <v>104</v>
      </c>
      <c r="K7" s="934" t="s">
        <v>103</v>
      </c>
      <c r="L7" s="934" t="s">
        <v>102</v>
      </c>
      <c r="M7" s="934" t="s">
        <v>101</v>
      </c>
      <c r="N7" s="935" t="s">
        <v>100</v>
      </c>
      <c r="O7" s="935" t="s">
        <v>1562</v>
      </c>
      <c r="P7" s="936" t="s">
        <v>1563</v>
      </c>
      <c r="Q7" s="937"/>
    </row>
    <row r="8" spans="1:18">
      <c r="A8" s="938" t="s">
        <v>1564</v>
      </c>
      <c r="B8" s="939" t="s">
        <v>1565</v>
      </c>
      <c r="C8" s="940">
        <v>188.959</v>
      </c>
      <c r="D8" s="940">
        <v>172.416</v>
      </c>
      <c r="E8" s="940">
        <v>182.33099999999999</v>
      </c>
      <c r="F8" s="940">
        <v>189.874</v>
      </c>
      <c r="G8" s="940">
        <v>166.51300000000001</v>
      </c>
      <c r="H8" s="940">
        <v>123.18899999999999</v>
      </c>
      <c r="I8" s="940">
        <v>173.21600000000001</v>
      </c>
      <c r="J8" s="940">
        <v>180.59200000000001</v>
      </c>
      <c r="K8" s="940">
        <v>175.62700000000001</v>
      </c>
      <c r="L8" s="940">
        <v>186.78800000000001</v>
      </c>
      <c r="M8" s="940">
        <v>166.358</v>
      </c>
      <c r="N8" s="940">
        <v>171.215</v>
      </c>
      <c r="O8" s="941" t="s">
        <v>109</v>
      </c>
      <c r="P8" s="942">
        <v>2077.078</v>
      </c>
    </row>
    <row r="9" spans="1:18">
      <c r="A9" s="943" t="s">
        <v>1564</v>
      </c>
      <c r="B9" s="944" t="s">
        <v>1566</v>
      </c>
      <c r="C9" s="945">
        <v>3.1080000000000001</v>
      </c>
      <c r="D9" s="945">
        <v>2.98</v>
      </c>
      <c r="E9" s="945">
        <v>2.98</v>
      </c>
      <c r="F9" s="945">
        <v>1.823</v>
      </c>
      <c r="G9" s="945">
        <v>2.5019999999999998</v>
      </c>
      <c r="H9" s="945">
        <v>2.702</v>
      </c>
      <c r="I9" s="945">
        <v>2.1680000000000001</v>
      </c>
      <c r="J9" s="945">
        <v>2.718</v>
      </c>
      <c r="K9" s="945">
        <v>2.5550000000000002</v>
      </c>
      <c r="L9" s="945">
        <v>2.8380000000000001</v>
      </c>
      <c r="M9" s="945">
        <v>2.1190000000000002</v>
      </c>
      <c r="N9" s="945">
        <v>3.0409999999999999</v>
      </c>
      <c r="O9" s="941">
        <v>21.681999999999999</v>
      </c>
      <c r="P9" s="946">
        <v>53.215999999999994</v>
      </c>
    </row>
    <row r="10" spans="1:18">
      <c r="A10" s="947" t="s">
        <v>1567</v>
      </c>
      <c r="B10" s="939" t="s">
        <v>1565</v>
      </c>
      <c r="C10" s="940">
        <v>90.741</v>
      </c>
      <c r="D10" s="940">
        <v>89.724000000000004</v>
      </c>
      <c r="E10" s="940">
        <v>85.134</v>
      </c>
      <c r="F10" s="940">
        <v>106.587</v>
      </c>
      <c r="G10" s="940">
        <v>101.039</v>
      </c>
      <c r="H10" s="940">
        <v>85.06</v>
      </c>
      <c r="I10" s="940">
        <v>86.308000000000007</v>
      </c>
      <c r="J10" s="940">
        <v>90.581999999999994</v>
      </c>
      <c r="K10" s="940">
        <v>77.61</v>
      </c>
      <c r="L10" s="940">
        <v>91.183999999999997</v>
      </c>
      <c r="M10" s="940">
        <v>84.87</v>
      </c>
      <c r="N10" s="940">
        <v>99.709000000000003</v>
      </c>
      <c r="O10" s="941" t="s">
        <v>109</v>
      </c>
      <c r="P10" s="948">
        <v>1088.548</v>
      </c>
    </row>
    <row r="11" spans="1:18">
      <c r="A11" s="943" t="s">
        <v>1567</v>
      </c>
      <c r="B11" s="944" t="s">
        <v>1566</v>
      </c>
      <c r="C11" s="945">
        <v>13.082000000000001</v>
      </c>
      <c r="D11" s="945">
        <v>10.877000000000001</v>
      </c>
      <c r="E11" s="945">
        <v>11.942</v>
      </c>
      <c r="F11" s="945">
        <v>10.260999999999999</v>
      </c>
      <c r="G11" s="945">
        <v>11.554</v>
      </c>
      <c r="H11" s="945">
        <v>9.75</v>
      </c>
      <c r="I11" s="945">
        <v>11.2</v>
      </c>
      <c r="J11" s="945">
        <v>11.131</v>
      </c>
      <c r="K11" s="945">
        <v>9.9250000000000007</v>
      </c>
      <c r="L11" s="945">
        <v>11.78</v>
      </c>
      <c r="M11" s="945">
        <v>10.974</v>
      </c>
      <c r="N11" s="945">
        <v>8.3949999999999996</v>
      </c>
      <c r="O11" s="941" t="s">
        <v>114</v>
      </c>
      <c r="P11" s="946">
        <v>130.87100000000001</v>
      </c>
    </row>
    <row r="12" spans="1:18">
      <c r="A12" s="947" t="s">
        <v>1568</v>
      </c>
      <c r="B12" s="939" t="s">
        <v>1565</v>
      </c>
      <c r="C12" s="949">
        <v>161.453</v>
      </c>
      <c r="D12" s="949">
        <v>148.82</v>
      </c>
      <c r="E12" s="949">
        <v>164.28700000000001</v>
      </c>
      <c r="F12" s="949">
        <v>140.994</v>
      </c>
      <c r="G12" s="949">
        <v>147.31299999999999</v>
      </c>
      <c r="H12" s="949">
        <v>72.849000000000004</v>
      </c>
      <c r="I12" s="940">
        <v>122.002</v>
      </c>
      <c r="J12" s="949">
        <v>168.31299999999999</v>
      </c>
      <c r="K12" s="949">
        <v>138.69800000000001</v>
      </c>
      <c r="L12" s="949">
        <v>150.99199999999999</v>
      </c>
      <c r="M12" s="949">
        <v>153.482</v>
      </c>
      <c r="N12" s="949">
        <v>139.76300000000001</v>
      </c>
      <c r="O12" s="941" t="s">
        <v>109</v>
      </c>
      <c r="P12" s="948">
        <v>1708.9659999999999</v>
      </c>
    </row>
    <row r="13" spans="1:18">
      <c r="A13" s="943" t="s">
        <v>1568</v>
      </c>
      <c r="B13" s="944" t="s">
        <v>1566</v>
      </c>
      <c r="C13" s="950">
        <v>17.481999999999999</v>
      </c>
      <c r="D13" s="950">
        <v>15.038</v>
      </c>
      <c r="E13" s="950">
        <v>14.417</v>
      </c>
      <c r="F13" s="950">
        <v>15.7</v>
      </c>
      <c r="G13" s="950">
        <v>14.647</v>
      </c>
      <c r="H13" s="950">
        <v>12.194000000000001</v>
      </c>
      <c r="I13" s="950">
        <v>16.352</v>
      </c>
      <c r="J13" s="950">
        <v>14.081</v>
      </c>
      <c r="K13" s="950">
        <v>14.256</v>
      </c>
      <c r="L13" s="950">
        <v>12.895</v>
      </c>
      <c r="M13" s="950">
        <v>15.784000000000001</v>
      </c>
      <c r="N13" s="950">
        <v>13.586</v>
      </c>
      <c r="O13" s="941">
        <v>2.0059999999999998</v>
      </c>
      <c r="P13" s="946">
        <v>178.43800000000005</v>
      </c>
    </row>
    <row r="14" spans="1:18">
      <c r="A14" s="951" t="s">
        <v>1569</v>
      </c>
      <c r="B14" s="951"/>
      <c r="C14" s="952"/>
      <c r="D14" s="952"/>
      <c r="E14" s="952"/>
      <c r="F14" s="952"/>
      <c r="G14" s="952"/>
      <c r="H14" s="952"/>
      <c r="I14" s="952"/>
      <c r="J14" s="952"/>
      <c r="K14" s="953"/>
      <c r="L14" s="953"/>
      <c r="M14" s="953"/>
      <c r="N14" s="953"/>
      <c r="O14" s="953"/>
      <c r="P14" s="954"/>
    </row>
    <row r="15" spans="1:18">
      <c r="A15" s="951" t="s">
        <v>1570</v>
      </c>
      <c r="B15" s="951"/>
      <c r="C15" s="952"/>
      <c r="D15" s="952"/>
      <c r="E15" s="952"/>
      <c r="F15" s="952"/>
      <c r="G15" s="952"/>
      <c r="H15" s="952"/>
      <c r="I15" s="952"/>
      <c r="J15" s="952"/>
      <c r="K15" s="953"/>
      <c r="L15" s="953"/>
      <c r="M15" s="953"/>
      <c r="N15" s="953"/>
      <c r="O15" s="953"/>
      <c r="P15" s="954"/>
    </row>
    <row r="16" spans="1:18">
      <c r="A16" s="951" t="s">
        <v>457</v>
      </c>
      <c r="B16" s="951"/>
      <c r="C16" s="951"/>
      <c r="D16" s="951"/>
      <c r="E16" s="951"/>
      <c r="F16" s="951"/>
      <c r="G16" s="951"/>
      <c r="H16" s="951"/>
      <c r="I16" s="951"/>
      <c r="J16" s="951"/>
      <c r="K16" s="951"/>
      <c r="L16" s="951"/>
      <c r="M16" s="951"/>
      <c r="N16" s="951"/>
      <c r="O16" s="951"/>
      <c r="P16" s="951"/>
      <c r="Q16" s="951"/>
    </row>
    <row r="17" spans="1:22">
      <c r="A17" s="130" t="s">
        <v>9</v>
      </c>
      <c r="B17" s="951"/>
      <c r="C17" s="951"/>
      <c r="D17" s="951"/>
      <c r="E17" s="951"/>
      <c r="F17" s="951"/>
      <c r="G17" s="951"/>
      <c r="H17" s="951"/>
      <c r="I17" s="951"/>
      <c r="J17" s="951"/>
      <c r="K17" s="951"/>
      <c r="L17" s="951"/>
      <c r="M17" s="951"/>
      <c r="N17" s="951"/>
      <c r="O17" s="951"/>
      <c r="P17" s="951"/>
      <c r="Q17" s="951"/>
      <c r="T17" s="929"/>
      <c r="U17" s="929"/>
      <c r="V17" s="929"/>
    </row>
    <row r="18" spans="1:22">
      <c r="B18" s="956"/>
      <c r="C18" s="956"/>
      <c r="D18" s="956"/>
      <c r="E18" s="956"/>
      <c r="F18" s="956"/>
      <c r="G18" s="956"/>
      <c r="H18" s="956"/>
      <c r="I18" s="956"/>
      <c r="J18" s="956"/>
      <c r="K18" s="956"/>
      <c r="L18" s="956"/>
      <c r="M18" s="956"/>
      <c r="N18" s="956"/>
      <c r="O18" s="956"/>
      <c r="P18" s="956"/>
      <c r="Q18" s="956"/>
      <c r="T18" s="929"/>
      <c r="U18" s="929"/>
      <c r="V18" s="929"/>
    </row>
    <row r="19" spans="1:22">
      <c r="B19" s="956"/>
      <c r="C19" s="956"/>
      <c r="D19" s="956"/>
      <c r="E19" s="956"/>
      <c r="F19" s="956"/>
      <c r="G19" s="957"/>
      <c r="H19" s="957"/>
      <c r="I19" s="956"/>
      <c r="J19" s="956"/>
      <c r="K19" s="956"/>
      <c r="L19" s="956"/>
      <c r="M19" s="956"/>
      <c r="N19" s="956"/>
      <c r="O19" s="956"/>
      <c r="P19" s="956"/>
      <c r="Q19" s="956"/>
      <c r="S19" s="958"/>
      <c r="T19" s="929"/>
      <c r="U19" s="929"/>
      <c r="V19" s="929"/>
    </row>
    <row r="20" spans="1:22">
      <c r="B20" s="956"/>
      <c r="C20" s="956"/>
      <c r="D20" s="956"/>
      <c r="E20" s="956"/>
      <c r="F20" s="956"/>
      <c r="G20" s="956"/>
      <c r="H20" s="956"/>
      <c r="I20" s="956"/>
      <c r="J20" s="956"/>
      <c r="K20" s="956"/>
      <c r="L20" s="956"/>
      <c r="M20" s="956"/>
      <c r="N20" s="956"/>
      <c r="O20" s="956"/>
      <c r="P20" s="956"/>
      <c r="Q20" s="956"/>
      <c r="S20" s="958"/>
      <c r="T20" s="929"/>
      <c r="U20" s="929"/>
      <c r="V20" s="929"/>
    </row>
    <row r="21" spans="1:22">
      <c r="B21" s="956"/>
      <c r="C21" s="956"/>
      <c r="D21" s="956"/>
      <c r="E21" s="956"/>
      <c r="F21" s="956"/>
      <c r="G21" s="956"/>
      <c r="H21" s="956"/>
      <c r="I21" s="956"/>
      <c r="J21" s="956"/>
      <c r="K21" s="956"/>
      <c r="L21" s="956"/>
      <c r="M21" s="956"/>
      <c r="N21" s="956"/>
      <c r="O21" s="956"/>
      <c r="P21" s="956"/>
      <c r="Q21" s="956"/>
      <c r="S21" s="958"/>
      <c r="T21" s="929"/>
      <c r="U21" s="929"/>
      <c r="V21" s="929"/>
    </row>
    <row r="22" spans="1:22">
      <c r="B22" s="956"/>
      <c r="C22" s="959"/>
      <c r="D22" s="960"/>
      <c r="E22" s="960"/>
      <c r="F22" s="960"/>
      <c r="G22" s="960"/>
      <c r="H22" s="960"/>
      <c r="I22" s="960"/>
      <c r="J22" s="960"/>
      <c r="K22" s="960"/>
      <c r="L22" s="960"/>
      <c r="M22" s="960"/>
      <c r="N22" s="960"/>
      <c r="O22" s="960"/>
      <c r="P22" s="961"/>
      <c r="Q22" s="961"/>
      <c r="S22" s="958"/>
      <c r="T22" s="929"/>
      <c r="U22" s="929"/>
      <c r="V22" s="929"/>
    </row>
    <row r="23" spans="1:22">
      <c r="B23" s="958"/>
      <c r="C23" s="958"/>
      <c r="D23" s="961"/>
      <c r="E23" s="961"/>
      <c r="F23" s="961"/>
      <c r="G23" s="961"/>
      <c r="H23" s="961"/>
      <c r="I23" s="961"/>
      <c r="J23" s="961"/>
      <c r="K23" s="961"/>
      <c r="L23" s="961"/>
      <c r="M23" s="961"/>
      <c r="N23" s="961"/>
      <c r="O23" s="961"/>
      <c r="P23" s="961"/>
      <c r="Q23" s="961"/>
      <c r="S23" s="958"/>
      <c r="T23" s="929"/>
      <c r="U23" s="929"/>
      <c r="V23" s="929"/>
    </row>
    <row r="24" spans="1:22">
      <c r="B24" s="956"/>
      <c r="C24" s="958"/>
      <c r="D24" s="961"/>
      <c r="E24" s="961"/>
      <c r="F24" s="961"/>
      <c r="G24" s="961"/>
      <c r="H24" s="961"/>
      <c r="I24" s="961"/>
      <c r="J24" s="961"/>
      <c r="K24" s="961"/>
      <c r="L24" s="961"/>
      <c r="M24" s="961"/>
      <c r="N24" s="961"/>
      <c r="O24" s="961"/>
      <c r="P24" s="961"/>
      <c r="Q24" s="961"/>
      <c r="R24" s="956"/>
      <c r="S24" s="958"/>
      <c r="T24" s="929"/>
      <c r="U24" s="929"/>
      <c r="V24" s="929"/>
    </row>
    <row r="25" spans="1:22">
      <c r="B25" s="958"/>
      <c r="C25" s="958"/>
      <c r="D25" s="961"/>
      <c r="E25" s="961"/>
      <c r="F25" s="961"/>
      <c r="G25" s="961"/>
      <c r="H25" s="961"/>
      <c r="I25" s="961"/>
      <c r="J25" s="961"/>
      <c r="K25" s="961"/>
      <c r="L25" s="961"/>
      <c r="M25" s="961"/>
      <c r="N25" s="961"/>
      <c r="O25" s="961"/>
      <c r="P25" s="961"/>
      <c r="Q25" s="958"/>
      <c r="R25" s="956"/>
      <c r="S25" s="958"/>
      <c r="T25" s="929"/>
      <c r="U25" s="929"/>
      <c r="V25" s="929"/>
    </row>
    <row r="26" spans="1:22">
      <c r="B26" s="956"/>
      <c r="C26" s="958"/>
      <c r="D26" s="961"/>
      <c r="E26" s="961"/>
      <c r="F26" s="961"/>
      <c r="G26" s="961"/>
      <c r="H26" s="961"/>
      <c r="I26" s="961"/>
      <c r="J26" s="961"/>
      <c r="K26" s="961"/>
      <c r="L26" s="961"/>
      <c r="M26" s="961"/>
      <c r="N26" s="961"/>
      <c r="O26" s="961"/>
      <c r="P26" s="961"/>
      <c r="Q26" s="961"/>
      <c r="R26" s="956"/>
      <c r="S26" s="958"/>
      <c r="T26" s="929"/>
      <c r="U26" s="929"/>
      <c r="V26" s="929"/>
    </row>
    <row r="27" spans="1:22">
      <c r="B27" s="956"/>
      <c r="C27" s="956"/>
      <c r="D27" s="961"/>
      <c r="E27" s="961"/>
      <c r="F27" s="961"/>
      <c r="G27" s="961"/>
      <c r="H27" s="961"/>
      <c r="I27" s="961"/>
      <c r="J27" s="961"/>
      <c r="K27" s="961"/>
      <c r="L27" s="961"/>
      <c r="M27" s="961"/>
      <c r="N27" s="961"/>
      <c r="O27" s="961"/>
      <c r="P27" s="961"/>
      <c r="Q27" s="956"/>
      <c r="R27" s="956"/>
      <c r="S27" s="958"/>
      <c r="T27" s="929"/>
      <c r="U27" s="929"/>
      <c r="V27" s="929"/>
    </row>
    <row r="28" spans="1:22">
      <c r="B28" s="951"/>
      <c r="C28" s="951"/>
      <c r="D28" s="956"/>
      <c r="E28" s="956"/>
      <c r="F28" s="956"/>
      <c r="G28" s="956"/>
      <c r="H28" s="956"/>
      <c r="I28" s="956"/>
      <c r="J28" s="956"/>
      <c r="K28" s="956"/>
      <c r="L28" s="956"/>
      <c r="M28" s="956"/>
      <c r="N28" s="956"/>
      <c r="O28" s="956"/>
      <c r="P28" s="956"/>
      <c r="Q28" s="956"/>
      <c r="R28" s="956"/>
      <c r="S28" s="958"/>
      <c r="T28" s="929"/>
      <c r="U28" s="929"/>
      <c r="V28" s="929"/>
    </row>
    <row r="29" spans="1:22">
      <c r="B29" s="951"/>
      <c r="C29" s="951"/>
      <c r="D29" s="956"/>
      <c r="E29" s="956"/>
      <c r="F29" s="956"/>
      <c r="G29" s="956"/>
      <c r="H29" s="956"/>
      <c r="I29" s="956"/>
      <c r="J29" s="956"/>
      <c r="K29" s="956"/>
      <c r="L29" s="956"/>
      <c r="M29" s="956"/>
      <c r="N29" s="956"/>
      <c r="O29" s="956"/>
      <c r="P29" s="956"/>
      <c r="Q29" s="956"/>
      <c r="R29" s="956"/>
      <c r="S29" s="958"/>
      <c r="T29" s="929"/>
      <c r="U29" s="929"/>
      <c r="V29" s="929"/>
    </row>
    <row r="30" spans="1:22">
      <c r="B30" s="951"/>
      <c r="C30" s="951"/>
      <c r="D30" s="951"/>
      <c r="E30" s="951"/>
      <c r="F30" s="951"/>
      <c r="G30" s="951"/>
      <c r="H30" s="951"/>
      <c r="I30" s="951"/>
      <c r="J30" s="951"/>
      <c r="K30" s="951"/>
      <c r="L30" s="951"/>
      <c r="M30" s="951"/>
      <c r="N30" s="951"/>
      <c r="O30" s="951"/>
      <c r="P30" s="951"/>
      <c r="Q30" s="951"/>
      <c r="R30" s="951"/>
      <c r="T30" s="929"/>
      <c r="U30" s="929"/>
      <c r="V30" s="929"/>
    </row>
    <row r="31" spans="1:22">
      <c r="B31" s="951"/>
      <c r="C31" s="951"/>
      <c r="D31" s="951"/>
      <c r="E31" s="951"/>
      <c r="F31" s="951"/>
      <c r="G31" s="951"/>
      <c r="H31" s="951"/>
      <c r="I31" s="951"/>
      <c r="J31" s="951"/>
      <c r="K31" s="951"/>
      <c r="L31" s="951"/>
      <c r="M31" s="951"/>
      <c r="N31" s="951"/>
      <c r="O31" s="951"/>
      <c r="P31" s="951"/>
      <c r="Q31" s="951"/>
      <c r="R31" s="951"/>
      <c r="T31" s="929"/>
      <c r="U31" s="929"/>
      <c r="V31" s="929"/>
    </row>
    <row r="32" spans="1:22">
      <c r="B32" s="951"/>
      <c r="C32" s="951"/>
      <c r="D32" s="951"/>
      <c r="E32" s="951"/>
      <c r="F32" s="951"/>
      <c r="G32" s="951"/>
      <c r="H32" s="951"/>
      <c r="I32" s="951"/>
      <c r="J32" s="951"/>
      <c r="K32" s="951"/>
      <c r="L32" s="951"/>
      <c r="M32" s="951"/>
      <c r="N32" s="951"/>
      <c r="O32" s="951"/>
      <c r="P32" s="951"/>
      <c r="Q32" s="951"/>
      <c r="R32" s="951"/>
      <c r="T32" s="929"/>
      <c r="U32" s="929"/>
      <c r="V32" s="929"/>
    </row>
    <row r="33" spans="2:22">
      <c r="B33" s="951"/>
      <c r="T33" s="929"/>
      <c r="U33" s="929"/>
      <c r="V33" s="929"/>
    </row>
    <row r="34" spans="2:22">
      <c r="B34" s="951"/>
      <c r="T34" s="929"/>
      <c r="U34" s="929"/>
      <c r="V34" s="929"/>
    </row>
    <row r="35" spans="2:22">
      <c r="T35" s="929"/>
      <c r="U35" s="929"/>
      <c r="V35" s="929"/>
    </row>
    <row r="36" spans="2:22">
      <c r="T36" s="929"/>
      <c r="U36" s="929"/>
      <c r="V36" s="929"/>
    </row>
    <row r="37" spans="2:22">
      <c r="T37" s="929"/>
      <c r="U37" s="929"/>
      <c r="V37" s="929"/>
    </row>
    <row r="38" spans="2:22">
      <c r="T38" s="929"/>
      <c r="U38" s="929"/>
      <c r="V38" s="929"/>
    </row>
    <row r="39" spans="2:22">
      <c r="T39" s="929"/>
      <c r="U39" s="929"/>
      <c r="V39" s="929"/>
    </row>
    <row r="40" spans="2:22">
      <c r="T40" s="929"/>
      <c r="U40" s="929"/>
      <c r="V40" s="929"/>
    </row>
    <row r="41" spans="2:22">
      <c r="T41" s="929"/>
      <c r="U41" s="929"/>
      <c r="V41" s="929"/>
    </row>
    <row r="42" spans="2:22">
      <c r="T42" s="929"/>
      <c r="U42" s="929"/>
      <c r="V42" s="929"/>
    </row>
    <row r="43" spans="2:22">
      <c r="T43" s="929"/>
      <c r="U43" s="929"/>
      <c r="V43" s="929"/>
    </row>
    <row r="44" spans="2:22">
      <c r="T44" s="929"/>
      <c r="U44" s="929"/>
      <c r="V44" s="929"/>
    </row>
    <row r="45" spans="2:22">
      <c r="T45" s="929"/>
      <c r="U45" s="929"/>
      <c r="V45" s="929"/>
    </row>
    <row r="46" spans="2:22">
      <c r="T46" s="929"/>
      <c r="U46" s="929"/>
      <c r="V46" s="929"/>
    </row>
    <row r="47" spans="2:22">
      <c r="T47" s="929"/>
      <c r="U47" s="929"/>
      <c r="V47" s="929"/>
    </row>
    <row r="48" spans="2:22">
      <c r="T48" s="929"/>
      <c r="U48" s="929"/>
      <c r="V48" s="929"/>
    </row>
    <row r="49" spans="20:22">
      <c r="T49" s="929"/>
      <c r="U49" s="929"/>
      <c r="V49" s="929"/>
    </row>
    <row r="50" spans="20:22">
      <c r="T50" s="929"/>
      <c r="U50" s="929"/>
      <c r="V50" s="929"/>
    </row>
    <row r="51" spans="20:22">
      <c r="T51" s="929"/>
      <c r="U51" s="929"/>
      <c r="V51" s="929"/>
    </row>
    <row r="52" spans="20:22">
      <c r="T52" s="929"/>
      <c r="U52" s="929"/>
      <c r="V52" s="929"/>
    </row>
    <row r="53" spans="20:22">
      <c r="T53" s="929"/>
      <c r="U53" s="929"/>
      <c r="V53" s="929"/>
    </row>
    <row r="54" spans="20:22">
      <c r="T54" s="929"/>
      <c r="U54" s="929"/>
      <c r="V54" s="929"/>
    </row>
    <row r="55" spans="20:22">
      <c r="T55" s="929"/>
      <c r="U55" s="929"/>
      <c r="V55" s="929"/>
    </row>
    <row r="56" spans="20:22">
      <c r="T56" s="929"/>
      <c r="U56" s="929"/>
      <c r="V56" s="929"/>
    </row>
    <row r="57" spans="20:22">
      <c r="T57" s="929"/>
      <c r="U57" s="929"/>
      <c r="V57" s="929"/>
    </row>
    <row r="58" spans="20:22">
      <c r="T58" s="929"/>
      <c r="U58" s="929"/>
      <c r="V58" s="929"/>
    </row>
    <row r="59" spans="20:22">
      <c r="T59" s="929"/>
      <c r="U59" s="929"/>
      <c r="V59" s="929"/>
    </row>
    <row r="60" spans="20:22">
      <c r="T60" s="929"/>
      <c r="U60" s="929"/>
      <c r="V60" s="929"/>
    </row>
    <row r="61" spans="20:22">
      <c r="T61" s="929"/>
      <c r="U61" s="929"/>
      <c r="V61" s="929"/>
    </row>
    <row r="62" spans="20:22">
      <c r="T62" s="929"/>
      <c r="U62" s="929"/>
      <c r="V62" s="929"/>
    </row>
    <row r="63" spans="20:22">
      <c r="T63" s="929"/>
      <c r="U63" s="929"/>
      <c r="V63" s="929"/>
    </row>
    <row r="64" spans="20:22">
      <c r="T64" s="929"/>
      <c r="U64" s="929"/>
      <c r="V64" s="929"/>
    </row>
    <row r="65" spans="20:22">
      <c r="T65" s="929"/>
      <c r="U65" s="929"/>
      <c r="V65" s="929"/>
    </row>
    <row r="66" spans="20:22">
      <c r="T66" s="929"/>
      <c r="U66" s="929"/>
      <c r="V66" s="929"/>
    </row>
    <row r="67" spans="20:22">
      <c r="T67" s="929"/>
      <c r="U67" s="929"/>
      <c r="V67" s="929"/>
    </row>
    <row r="68" spans="20:22">
      <c r="T68" s="929"/>
      <c r="U68" s="929"/>
      <c r="V68" s="929"/>
    </row>
    <row r="69" spans="20:22">
      <c r="T69" s="929"/>
      <c r="U69" s="929"/>
      <c r="V69" s="929"/>
    </row>
    <row r="70" spans="20:22">
      <c r="T70" s="929"/>
      <c r="U70" s="929"/>
      <c r="V70" s="929"/>
    </row>
    <row r="71" spans="20:22">
      <c r="T71" s="929"/>
      <c r="U71" s="929"/>
      <c r="V71" s="929"/>
    </row>
    <row r="72" spans="20:22">
      <c r="T72" s="929"/>
      <c r="U72" s="929"/>
      <c r="V72" s="929"/>
    </row>
    <row r="73" spans="20:22">
      <c r="T73" s="929"/>
      <c r="U73" s="929"/>
      <c r="V73" s="929"/>
    </row>
    <row r="74" spans="20:22">
      <c r="T74" s="929"/>
      <c r="U74" s="929"/>
      <c r="V74" s="929"/>
    </row>
    <row r="75" spans="20:22">
      <c r="T75" s="929"/>
      <c r="U75" s="929"/>
      <c r="V75" s="929"/>
    </row>
    <row r="76" spans="20:22">
      <c r="T76" s="929"/>
      <c r="U76" s="929"/>
      <c r="V76" s="929"/>
    </row>
    <row r="77" spans="20:22">
      <c r="T77" s="929"/>
      <c r="U77" s="929"/>
      <c r="V77" s="929"/>
    </row>
    <row r="78" spans="20:22">
      <c r="T78" s="929"/>
      <c r="U78" s="929"/>
      <c r="V78" s="929"/>
    </row>
    <row r="79" spans="20:22">
      <c r="T79" s="929"/>
      <c r="U79" s="929"/>
      <c r="V79" s="929"/>
    </row>
  </sheetData>
  <hyperlinks>
    <hyperlink ref="A17" location="Inhaltsverzeichnis!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zoomScale="145" zoomScaleNormal="145" workbookViewId="0">
      <pane xSplit="1" ySplit="5" topLeftCell="B39" activePane="bottomRight" state="frozen"/>
      <selection pane="topRight"/>
      <selection pane="bottomLeft"/>
      <selection pane="bottomRight"/>
    </sheetView>
  </sheetViews>
  <sheetFormatPr baseColWidth="10" defaultRowHeight="8.25"/>
  <cols>
    <col min="1" max="1" width="13.7109375" style="1633" customWidth="1"/>
    <col min="2" max="5" width="6.42578125" style="1690" customWidth="1"/>
    <col min="6" max="15" width="6.42578125" style="1633" customWidth="1"/>
    <col min="16" max="52" width="11.42578125" style="1631"/>
    <col min="53" max="255" width="11.42578125" style="1633"/>
    <col min="256" max="256" width="0.5703125" style="1633" customWidth="1"/>
    <col min="257" max="257" width="13.7109375" style="1633" customWidth="1"/>
    <col min="258" max="258" width="8.42578125" style="1633" customWidth="1"/>
    <col min="259" max="259" width="9.28515625" style="1633" bestFit="1" customWidth="1"/>
    <col min="260" max="261" width="7.7109375" style="1633" bestFit="1" customWidth="1"/>
    <col min="262" max="262" width="8.42578125" style="1633" customWidth="1"/>
    <col min="263" max="263" width="9.28515625" style="1633" bestFit="1" customWidth="1"/>
    <col min="264" max="264" width="6.28515625" style="1633" customWidth="1"/>
    <col min="265" max="265" width="7.7109375" style="1633" bestFit="1" customWidth="1"/>
    <col min="266" max="266" width="7.85546875" style="1633" bestFit="1" customWidth="1"/>
    <col min="267" max="268" width="6.28515625" style="1633" customWidth="1"/>
    <col min="269" max="269" width="7.7109375" style="1633" bestFit="1" customWidth="1"/>
    <col min="270" max="270" width="7" style="1633" bestFit="1" customWidth="1"/>
    <col min="271" max="271" width="5.5703125" style="1633" customWidth="1"/>
    <col min="272" max="511" width="11.42578125" style="1633"/>
    <col min="512" max="512" width="0.5703125" style="1633" customWidth="1"/>
    <col min="513" max="513" width="13.7109375" style="1633" customWidth="1"/>
    <col min="514" max="514" width="8.42578125" style="1633" customWidth="1"/>
    <col min="515" max="515" width="9.28515625" style="1633" bestFit="1" customWidth="1"/>
    <col min="516" max="517" width="7.7109375" style="1633" bestFit="1" customWidth="1"/>
    <col min="518" max="518" width="8.42578125" style="1633" customWidth="1"/>
    <col min="519" max="519" width="9.28515625" style="1633" bestFit="1" customWidth="1"/>
    <col min="520" max="520" width="6.28515625" style="1633" customWidth="1"/>
    <col min="521" max="521" width="7.7109375" style="1633" bestFit="1" customWidth="1"/>
    <col min="522" max="522" width="7.85546875" style="1633" bestFit="1" customWidth="1"/>
    <col min="523" max="524" width="6.28515625" style="1633" customWidth="1"/>
    <col min="525" max="525" width="7.7109375" style="1633" bestFit="1" customWidth="1"/>
    <col min="526" max="526" width="7" style="1633" bestFit="1" customWidth="1"/>
    <col min="527" max="527" width="5.5703125" style="1633" customWidth="1"/>
    <col min="528" max="767" width="11.42578125" style="1633"/>
    <col min="768" max="768" width="0.5703125" style="1633" customWidth="1"/>
    <col min="769" max="769" width="13.7109375" style="1633" customWidth="1"/>
    <col min="770" max="770" width="8.42578125" style="1633" customWidth="1"/>
    <col min="771" max="771" width="9.28515625" style="1633" bestFit="1" customWidth="1"/>
    <col min="772" max="773" width="7.7109375" style="1633" bestFit="1" customWidth="1"/>
    <col min="774" max="774" width="8.42578125" style="1633" customWidth="1"/>
    <col min="775" max="775" width="9.28515625" style="1633" bestFit="1" customWidth="1"/>
    <col min="776" max="776" width="6.28515625" style="1633" customWidth="1"/>
    <col min="777" max="777" width="7.7109375" style="1633" bestFit="1" customWidth="1"/>
    <col min="778" max="778" width="7.85546875" style="1633" bestFit="1" customWidth="1"/>
    <col min="779" max="780" width="6.28515625" style="1633" customWidth="1"/>
    <col min="781" max="781" width="7.7109375" style="1633" bestFit="1" customWidth="1"/>
    <col min="782" max="782" width="7" style="1633" bestFit="1" customWidth="1"/>
    <col min="783" max="783" width="5.5703125" style="1633" customWidth="1"/>
    <col min="784" max="1023" width="11.42578125" style="1633"/>
    <col min="1024" max="1024" width="0.5703125" style="1633" customWidth="1"/>
    <col min="1025" max="1025" width="13.7109375" style="1633" customWidth="1"/>
    <col min="1026" max="1026" width="8.42578125" style="1633" customWidth="1"/>
    <col min="1027" max="1027" width="9.28515625" style="1633" bestFit="1" customWidth="1"/>
    <col min="1028" max="1029" width="7.7109375" style="1633" bestFit="1" customWidth="1"/>
    <col min="1030" max="1030" width="8.42578125" style="1633" customWidth="1"/>
    <col min="1031" max="1031" width="9.28515625" style="1633" bestFit="1" customWidth="1"/>
    <col min="1032" max="1032" width="6.28515625" style="1633" customWidth="1"/>
    <col min="1033" max="1033" width="7.7109375" style="1633" bestFit="1" customWidth="1"/>
    <col min="1034" max="1034" width="7.85546875" style="1633" bestFit="1" customWidth="1"/>
    <col min="1035" max="1036" width="6.28515625" style="1633" customWidth="1"/>
    <col min="1037" max="1037" width="7.7109375" style="1633" bestFit="1" customWidth="1"/>
    <col min="1038" max="1038" width="7" style="1633" bestFit="1" customWidth="1"/>
    <col min="1039" max="1039" width="5.5703125" style="1633" customWidth="1"/>
    <col min="1040" max="1279" width="11.42578125" style="1633"/>
    <col min="1280" max="1280" width="0.5703125" style="1633" customWidth="1"/>
    <col min="1281" max="1281" width="13.7109375" style="1633" customWidth="1"/>
    <col min="1282" max="1282" width="8.42578125" style="1633" customWidth="1"/>
    <col min="1283" max="1283" width="9.28515625" style="1633" bestFit="1" customWidth="1"/>
    <col min="1284" max="1285" width="7.7109375" style="1633" bestFit="1" customWidth="1"/>
    <col min="1286" max="1286" width="8.42578125" style="1633" customWidth="1"/>
    <col min="1287" max="1287" width="9.28515625" style="1633" bestFit="1" customWidth="1"/>
    <col min="1288" max="1288" width="6.28515625" style="1633" customWidth="1"/>
    <col min="1289" max="1289" width="7.7109375" style="1633" bestFit="1" customWidth="1"/>
    <col min="1290" max="1290" width="7.85546875" style="1633" bestFit="1" customWidth="1"/>
    <col min="1291" max="1292" width="6.28515625" style="1633" customWidth="1"/>
    <col min="1293" max="1293" width="7.7109375" style="1633" bestFit="1" customWidth="1"/>
    <col min="1294" max="1294" width="7" style="1633" bestFit="1" customWidth="1"/>
    <col min="1295" max="1295" width="5.5703125" style="1633" customWidth="1"/>
    <col min="1296" max="1535" width="11.42578125" style="1633"/>
    <col min="1536" max="1536" width="0.5703125" style="1633" customWidth="1"/>
    <col min="1537" max="1537" width="13.7109375" style="1633" customWidth="1"/>
    <col min="1538" max="1538" width="8.42578125" style="1633" customWidth="1"/>
    <col min="1539" max="1539" width="9.28515625" style="1633" bestFit="1" customWidth="1"/>
    <col min="1540" max="1541" width="7.7109375" style="1633" bestFit="1" customWidth="1"/>
    <col min="1542" max="1542" width="8.42578125" style="1633" customWidth="1"/>
    <col min="1543" max="1543" width="9.28515625" style="1633" bestFit="1" customWidth="1"/>
    <col min="1544" max="1544" width="6.28515625" style="1633" customWidth="1"/>
    <col min="1545" max="1545" width="7.7109375" style="1633" bestFit="1" customWidth="1"/>
    <col min="1546" max="1546" width="7.85546875" style="1633" bestFit="1" customWidth="1"/>
    <col min="1547" max="1548" width="6.28515625" style="1633" customWidth="1"/>
    <col min="1549" max="1549" width="7.7109375" style="1633" bestFit="1" customWidth="1"/>
    <col min="1550" max="1550" width="7" style="1633" bestFit="1" customWidth="1"/>
    <col min="1551" max="1551" width="5.5703125" style="1633" customWidth="1"/>
    <col min="1552" max="1791" width="11.42578125" style="1633"/>
    <col min="1792" max="1792" width="0.5703125" style="1633" customWidth="1"/>
    <col min="1793" max="1793" width="13.7109375" style="1633" customWidth="1"/>
    <col min="1794" max="1794" width="8.42578125" style="1633" customWidth="1"/>
    <col min="1795" max="1795" width="9.28515625" style="1633" bestFit="1" customWidth="1"/>
    <col min="1796" max="1797" width="7.7109375" style="1633" bestFit="1" customWidth="1"/>
    <col min="1798" max="1798" width="8.42578125" style="1633" customWidth="1"/>
    <col min="1799" max="1799" width="9.28515625" style="1633" bestFit="1" customWidth="1"/>
    <col min="1800" max="1800" width="6.28515625" style="1633" customWidth="1"/>
    <col min="1801" max="1801" width="7.7109375" style="1633" bestFit="1" customWidth="1"/>
    <col min="1802" max="1802" width="7.85546875" style="1633" bestFit="1" customWidth="1"/>
    <col min="1803" max="1804" width="6.28515625" style="1633" customWidth="1"/>
    <col min="1805" max="1805" width="7.7109375" style="1633" bestFit="1" customWidth="1"/>
    <col min="1806" max="1806" width="7" style="1633" bestFit="1" customWidth="1"/>
    <col min="1807" max="1807" width="5.5703125" style="1633" customWidth="1"/>
    <col min="1808" max="2047" width="11.42578125" style="1633"/>
    <col min="2048" max="2048" width="0.5703125" style="1633" customWidth="1"/>
    <col min="2049" max="2049" width="13.7109375" style="1633" customWidth="1"/>
    <col min="2050" max="2050" width="8.42578125" style="1633" customWidth="1"/>
    <col min="2051" max="2051" width="9.28515625" style="1633" bestFit="1" customWidth="1"/>
    <col min="2052" max="2053" width="7.7109375" style="1633" bestFit="1" customWidth="1"/>
    <col min="2054" max="2054" width="8.42578125" style="1633" customWidth="1"/>
    <col min="2055" max="2055" width="9.28515625" style="1633" bestFit="1" customWidth="1"/>
    <col min="2056" max="2056" width="6.28515625" style="1633" customWidth="1"/>
    <col min="2057" max="2057" width="7.7109375" style="1633" bestFit="1" customWidth="1"/>
    <col min="2058" max="2058" width="7.85546875" style="1633" bestFit="1" customWidth="1"/>
    <col min="2059" max="2060" width="6.28515625" style="1633" customWidth="1"/>
    <col min="2061" max="2061" width="7.7109375" style="1633" bestFit="1" customWidth="1"/>
    <col min="2062" max="2062" width="7" style="1633" bestFit="1" customWidth="1"/>
    <col min="2063" max="2063" width="5.5703125" style="1633" customWidth="1"/>
    <col min="2064" max="2303" width="11.42578125" style="1633"/>
    <col min="2304" max="2304" width="0.5703125" style="1633" customWidth="1"/>
    <col min="2305" max="2305" width="13.7109375" style="1633" customWidth="1"/>
    <col min="2306" max="2306" width="8.42578125" style="1633" customWidth="1"/>
    <col min="2307" max="2307" width="9.28515625" style="1633" bestFit="1" customWidth="1"/>
    <col min="2308" max="2309" width="7.7109375" style="1633" bestFit="1" customWidth="1"/>
    <col min="2310" max="2310" width="8.42578125" style="1633" customWidth="1"/>
    <col min="2311" max="2311" width="9.28515625" style="1633" bestFit="1" customWidth="1"/>
    <col min="2312" max="2312" width="6.28515625" style="1633" customWidth="1"/>
    <col min="2313" max="2313" width="7.7109375" style="1633" bestFit="1" customWidth="1"/>
    <col min="2314" max="2314" width="7.85546875" style="1633" bestFit="1" customWidth="1"/>
    <col min="2315" max="2316" width="6.28515625" style="1633" customWidth="1"/>
    <col min="2317" max="2317" width="7.7109375" style="1633" bestFit="1" customWidth="1"/>
    <col min="2318" max="2318" width="7" style="1633" bestFit="1" customWidth="1"/>
    <col min="2319" max="2319" width="5.5703125" style="1633" customWidth="1"/>
    <col min="2320" max="2559" width="11.42578125" style="1633"/>
    <col min="2560" max="2560" width="0.5703125" style="1633" customWidth="1"/>
    <col min="2561" max="2561" width="13.7109375" style="1633" customWidth="1"/>
    <col min="2562" max="2562" width="8.42578125" style="1633" customWidth="1"/>
    <col min="2563" max="2563" width="9.28515625" style="1633" bestFit="1" customWidth="1"/>
    <col min="2564" max="2565" width="7.7109375" style="1633" bestFit="1" customWidth="1"/>
    <col min="2566" max="2566" width="8.42578125" style="1633" customWidth="1"/>
    <col min="2567" max="2567" width="9.28515625" style="1633" bestFit="1" customWidth="1"/>
    <col min="2568" max="2568" width="6.28515625" style="1633" customWidth="1"/>
    <col min="2569" max="2569" width="7.7109375" style="1633" bestFit="1" customWidth="1"/>
    <col min="2570" max="2570" width="7.85546875" style="1633" bestFit="1" customWidth="1"/>
    <col min="2571" max="2572" width="6.28515625" style="1633" customWidth="1"/>
    <col min="2573" max="2573" width="7.7109375" style="1633" bestFit="1" customWidth="1"/>
    <col min="2574" max="2574" width="7" style="1633" bestFit="1" customWidth="1"/>
    <col min="2575" max="2575" width="5.5703125" style="1633" customWidth="1"/>
    <col min="2576" max="2815" width="11.42578125" style="1633"/>
    <col min="2816" max="2816" width="0.5703125" style="1633" customWidth="1"/>
    <col min="2817" max="2817" width="13.7109375" style="1633" customWidth="1"/>
    <col min="2818" max="2818" width="8.42578125" style="1633" customWidth="1"/>
    <col min="2819" max="2819" width="9.28515625" style="1633" bestFit="1" customWidth="1"/>
    <col min="2820" max="2821" width="7.7109375" style="1633" bestFit="1" customWidth="1"/>
    <col min="2822" max="2822" width="8.42578125" style="1633" customWidth="1"/>
    <col min="2823" max="2823" width="9.28515625" style="1633" bestFit="1" customWidth="1"/>
    <col min="2824" max="2824" width="6.28515625" style="1633" customWidth="1"/>
    <col min="2825" max="2825" width="7.7109375" style="1633" bestFit="1" customWidth="1"/>
    <col min="2826" max="2826" width="7.85546875" style="1633" bestFit="1" customWidth="1"/>
    <col min="2827" max="2828" width="6.28515625" style="1633" customWidth="1"/>
    <col min="2829" max="2829" width="7.7109375" style="1633" bestFit="1" customWidth="1"/>
    <col min="2830" max="2830" width="7" style="1633" bestFit="1" customWidth="1"/>
    <col min="2831" max="2831" width="5.5703125" style="1633" customWidth="1"/>
    <col min="2832" max="3071" width="11.42578125" style="1633"/>
    <col min="3072" max="3072" width="0.5703125" style="1633" customWidth="1"/>
    <col min="3073" max="3073" width="13.7109375" style="1633" customWidth="1"/>
    <col min="3074" max="3074" width="8.42578125" style="1633" customWidth="1"/>
    <col min="3075" max="3075" width="9.28515625" style="1633" bestFit="1" customWidth="1"/>
    <col min="3076" max="3077" width="7.7109375" style="1633" bestFit="1" customWidth="1"/>
    <col min="3078" max="3078" width="8.42578125" style="1633" customWidth="1"/>
    <col min="3079" max="3079" width="9.28515625" style="1633" bestFit="1" customWidth="1"/>
    <col min="3080" max="3080" width="6.28515625" style="1633" customWidth="1"/>
    <col min="3081" max="3081" width="7.7109375" style="1633" bestFit="1" customWidth="1"/>
    <col min="3082" max="3082" width="7.85546875" style="1633" bestFit="1" customWidth="1"/>
    <col min="3083" max="3084" width="6.28515625" style="1633" customWidth="1"/>
    <col min="3085" max="3085" width="7.7109375" style="1633" bestFit="1" customWidth="1"/>
    <col min="3086" max="3086" width="7" style="1633" bestFit="1" customWidth="1"/>
    <col min="3087" max="3087" width="5.5703125" style="1633" customWidth="1"/>
    <col min="3088" max="3327" width="11.42578125" style="1633"/>
    <col min="3328" max="3328" width="0.5703125" style="1633" customWidth="1"/>
    <col min="3329" max="3329" width="13.7109375" style="1633" customWidth="1"/>
    <col min="3330" max="3330" width="8.42578125" style="1633" customWidth="1"/>
    <col min="3331" max="3331" width="9.28515625" style="1633" bestFit="1" customWidth="1"/>
    <col min="3332" max="3333" width="7.7109375" style="1633" bestFit="1" customWidth="1"/>
    <col min="3334" max="3334" width="8.42578125" style="1633" customWidth="1"/>
    <col min="3335" max="3335" width="9.28515625" style="1633" bestFit="1" customWidth="1"/>
    <col min="3336" max="3336" width="6.28515625" style="1633" customWidth="1"/>
    <col min="3337" max="3337" width="7.7109375" style="1633" bestFit="1" customWidth="1"/>
    <col min="3338" max="3338" width="7.85546875" style="1633" bestFit="1" customWidth="1"/>
    <col min="3339" max="3340" width="6.28515625" style="1633" customWidth="1"/>
    <col min="3341" max="3341" width="7.7109375" style="1633" bestFit="1" customWidth="1"/>
    <col min="3342" max="3342" width="7" style="1633" bestFit="1" customWidth="1"/>
    <col min="3343" max="3343" width="5.5703125" style="1633" customWidth="1"/>
    <col min="3344" max="3583" width="11.42578125" style="1633"/>
    <col min="3584" max="3584" width="0.5703125" style="1633" customWidth="1"/>
    <col min="3585" max="3585" width="13.7109375" style="1633" customWidth="1"/>
    <col min="3586" max="3586" width="8.42578125" style="1633" customWidth="1"/>
    <col min="3587" max="3587" width="9.28515625" style="1633" bestFit="1" customWidth="1"/>
    <col min="3588" max="3589" width="7.7109375" style="1633" bestFit="1" customWidth="1"/>
    <col min="3590" max="3590" width="8.42578125" style="1633" customWidth="1"/>
    <col min="3591" max="3591" width="9.28515625" style="1633" bestFit="1" customWidth="1"/>
    <col min="3592" max="3592" width="6.28515625" style="1633" customWidth="1"/>
    <col min="3593" max="3593" width="7.7109375" style="1633" bestFit="1" customWidth="1"/>
    <col min="3594" max="3594" width="7.85546875" style="1633" bestFit="1" customWidth="1"/>
    <col min="3595" max="3596" width="6.28515625" style="1633" customWidth="1"/>
    <col min="3597" max="3597" width="7.7109375" style="1633" bestFit="1" customWidth="1"/>
    <col min="3598" max="3598" width="7" style="1633" bestFit="1" customWidth="1"/>
    <col min="3599" max="3599" width="5.5703125" style="1633" customWidth="1"/>
    <col min="3600" max="3839" width="11.42578125" style="1633"/>
    <col min="3840" max="3840" width="0.5703125" style="1633" customWidth="1"/>
    <col min="3841" max="3841" width="13.7109375" style="1633" customWidth="1"/>
    <col min="3842" max="3842" width="8.42578125" style="1633" customWidth="1"/>
    <col min="3843" max="3843" width="9.28515625" style="1633" bestFit="1" customWidth="1"/>
    <col min="3844" max="3845" width="7.7109375" style="1633" bestFit="1" customWidth="1"/>
    <col min="3846" max="3846" width="8.42578125" style="1633" customWidth="1"/>
    <col min="3847" max="3847" width="9.28515625" style="1633" bestFit="1" customWidth="1"/>
    <col min="3848" max="3848" width="6.28515625" style="1633" customWidth="1"/>
    <col min="3849" max="3849" width="7.7109375" style="1633" bestFit="1" customWidth="1"/>
    <col min="3850" max="3850" width="7.85546875" style="1633" bestFit="1" customWidth="1"/>
    <col min="3851" max="3852" width="6.28515625" style="1633" customWidth="1"/>
    <col min="3853" max="3853" width="7.7109375" style="1633" bestFit="1" customWidth="1"/>
    <col min="3854" max="3854" width="7" style="1633" bestFit="1" customWidth="1"/>
    <col min="3855" max="3855" width="5.5703125" style="1633" customWidth="1"/>
    <col min="3856" max="4095" width="11.42578125" style="1633"/>
    <col min="4096" max="4096" width="0.5703125" style="1633" customWidth="1"/>
    <col min="4097" max="4097" width="13.7109375" style="1633" customWidth="1"/>
    <col min="4098" max="4098" width="8.42578125" style="1633" customWidth="1"/>
    <col min="4099" max="4099" width="9.28515625" style="1633" bestFit="1" customWidth="1"/>
    <col min="4100" max="4101" width="7.7109375" style="1633" bestFit="1" customWidth="1"/>
    <col min="4102" max="4102" width="8.42578125" style="1633" customWidth="1"/>
    <col min="4103" max="4103" width="9.28515625" style="1633" bestFit="1" customWidth="1"/>
    <col min="4104" max="4104" width="6.28515625" style="1633" customWidth="1"/>
    <col min="4105" max="4105" width="7.7109375" style="1633" bestFit="1" customWidth="1"/>
    <col min="4106" max="4106" width="7.85546875" style="1633" bestFit="1" customWidth="1"/>
    <col min="4107" max="4108" width="6.28515625" style="1633" customWidth="1"/>
    <col min="4109" max="4109" width="7.7109375" style="1633" bestFit="1" customWidth="1"/>
    <col min="4110" max="4110" width="7" style="1633" bestFit="1" customWidth="1"/>
    <col min="4111" max="4111" width="5.5703125" style="1633" customWidth="1"/>
    <col min="4112" max="4351" width="11.42578125" style="1633"/>
    <col min="4352" max="4352" width="0.5703125" style="1633" customWidth="1"/>
    <col min="4353" max="4353" width="13.7109375" style="1633" customWidth="1"/>
    <col min="4354" max="4354" width="8.42578125" style="1633" customWidth="1"/>
    <col min="4355" max="4355" width="9.28515625" style="1633" bestFit="1" customWidth="1"/>
    <col min="4356" max="4357" width="7.7109375" style="1633" bestFit="1" customWidth="1"/>
    <col min="4358" max="4358" width="8.42578125" style="1633" customWidth="1"/>
    <col min="4359" max="4359" width="9.28515625" style="1633" bestFit="1" customWidth="1"/>
    <col min="4360" max="4360" width="6.28515625" style="1633" customWidth="1"/>
    <col min="4361" max="4361" width="7.7109375" style="1633" bestFit="1" customWidth="1"/>
    <col min="4362" max="4362" width="7.85546875" style="1633" bestFit="1" customWidth="1"/>
    <col min="4363" max="4364" width="6.28515625" style="1633" customWidth="1"/>
    <col min="4365" max="4365" width="7.7109375" style="1633" bestFit="1" customWidth="1"/>
    <col min="4366" max="4366" width="7" style="1633" bestFit="1" customWidth="1"/>
    <col min="4367" max="4367" width="5.5703125" style="1633" customWidth="1"/>
    <col min="4368" max="4607" width="11.42578125" style="1633"/>
    <col min="4608" max="4608" width="0.5703125" style="1633" customWidth="1"/>
    <col min="4609" max="4609" width="13.7109375" style="1633" customWidth="1"/>
    <col min="4610" max="4610" width="8.42578125" style="1633" customWidth="1"/>
    <col min="4611" max="4611" width="9.28515625" style="1633" bestFit="1" customWidth="1"/>
    <col min="4612" max="4613" width="7.7109375" style="1633" bestFit="1" customWidth="1"/>
    <col min="4614" max="4614" width="8.42578125" style="1633" customWidth="1"/>
    <col min="4615" max="4615" width="9.28515625" style="1633" bestFit="1" customWidth="1"/>
    <col min="4616" max="4616" width="6.28515625" style="1633" customWidth="1"/>
    <col min="4617" max="4617" width="7.7109375" style="1633" bestFit="1" customWidth="1"/>
    <col min="4618" max="4618" width="7.85546875" style="1633" bestFit="1" customWidth="1"/>
    <col min="4619" max="4620" width="6.28515625" style="1633" customWidth="1"/>
    <col min="4621" max="4621" width="7.7109375" style="1633" bestFit="1" customWidth="1"/>
    <col min="4622" max="4622" width="7" style="1633" bestFit="1" customWidth="1"/>
    <col min="4623" max="4623" width="5.5703125" style="1633" customWidth="1"/>
    <col min="4624" max="4863" width="11.42578125" style="1633"/>
    <col min="4864" max="4864" width="0.5703125" style="1633" customWidth="1"/>
    <col min="4865" max="4865" width="13.7109375" style="1633" customWidth="1"/>
    <col min="4866" max="4866" width="8.42578125" style="1633" customWidth="1"/>
    <col min="4867" max="4867" width="9.28515625" style="1633" bestFit="1" customWidth="1"/>
    <col min="4868" max="4869" width="7.7109375" style="1633" bestFit="1" customWidth="1"/>
    <col min="4870" max="4870" width="8.42578125" style="1633" customWidth="1"/>
    <col min="4871" max="4871" width="9.28515625" style="1633" bestFit="1" customWidth="1"/>
    <col min="4872" max="4872" width="6.28515625" style="1633" customWidth="1"/>
    <col min="4873" max="4873" width="7.7109375" style="1633" bestFit="1" customWidth="1"/>
    <col min="4874" max="4874" width="7.85546875" style="1633" bestFit="1" customWidth="1"/>
    <col min="4875" max="4876" width="6.28515625" style="1633" customWidth="1"/>
    <col min="4877" max="4877" width="7.7109375" style="1633" bestFit="1" customWidth="1"/>
    <col min="4878" max="4878" width="7" style="1633" bestFit="1" customWidth="1"/>
    <col min="4879" max="4879" width="5.5703125" style="1633" customWidth="1"/>
    <col min="4880" max="5119" width="11.42578125" style="1633"/>
    <col min="5120" max="5120" width="0.5703125" style="1633" customWidth="1"/>
    <col min="5121" max="5121" width="13.7109375" style="1633" customWidth="1"/>
    <col min="5122" max="5122" width="8.42578125" style="1633" customWidth="1"/>
    <col min="5123" max="5123" width="9.28515625" style="1633" bestFit="1" customWidth="1"/>
    <col min="5124" max="5125" width="7.7109375" style="1633" bestFit="1" customWidth="1"/>
    <col min="5126" max="5126" width="8.42578125" style="1633" customWidth="1"/>
    <col min="5127" max="5127" width="9.28515625" style="1633" bestFit="1" customWidth="1"/>
    <col min="5128" max="5128" width="6.28515625" style="1633" customWidth="1"/>
    <col min="5129" max="5129" width="7.7109375" style="1633" bestFit="1" customWidth="1"/>
    <col min="5130" max="5130" width="7.85546875" style="1633" bestFit="1" customWidth="1"/>
    <col min="5131" max="5132" width="6.28515625" style="1633" customWidth="1"/>
    <col min="5133" max="5133" width="7.7109375" style="1633" bestFit="1" customWidth="1"/>
    <col min="5134" max="5134" width="7" style="1633" bestFit="1" customWidth="1"/>
    <col min="5135" max="5135" width="5.5703125" style="1633" customWidth="1"/>
    <col min="5136" max="5375" width="11.42578125" style="1633"/>
    <col min="5376" max="5376" width="0.5703125" style="1633" customWidth="1"/>
    <col min="5377" max="5377" width="13.7109375" style="1633" customWidth="1"/>
    <col min="5378" max="5378" width="8.42578125" style="1633" customWidth="1"/>
    <col min="5379" max="5379" width="9.28515625" style="1633" bestFit="1" customWidth="1"/>
    <col min="5380" max="5381" width="7.7109375" style="1633" bestFit="1" customWidth="1"/>
    <col min="5382" max="5382" width="8.42578125" style="1633" customWidth="1"/>
    <col min="5383" max="5383" width="9.28515625" style="1633" bestFit="1" customWidth="1"/>
    <col min="5384" max="5384" width="6.28515625" style="1633" customWidth="1"/>
    <col min="5385" max="5385" width="7.7109375" style="1633" bestFit="1" customWidth="1"/>
    <col min="5386" max="5386" width="7.85546875" style="1633" bestFit="1" customWidth="1"/>
    <col min="5387" max="5388" width="6.28515625" style="1633" customWidth="1"/>
    <col min="5389" max="5389" width="7.7109375" style="1633" bestFit="1" customWidth="1"/>
    <col min="5390" max="5390" width="7" style="1633" bestFit="1" customWidth="1"/>
    <col min="5391" max="5391" width="5.5703125" style="1633" customWidth="1"/>
    <col min="5392" max="5631" width="11.42578125" style="1633"/>
    <col min="5632" max="5632" width="0.5703125" style="1633" customWidth="1"/>
    <col min="5633" max="5633" width="13.7109375" style="1633" customWidth="1"/>
    <col min="5634" max="5634" width="8.42578125" style="1633" customWidth="1"/>
    <col min="5635" max="5635" width="9.28515625" style="1633" bestFit="1" customWidth="1"/>
    <col min="5636" max="5637" width="7.7109375" style="1633" bestFit="1" customWidth="1"/>
    <col min="5638" max="5638" width="8.42578125" style="1633" customWidth="1"/>
    <col min="5639" max="5639" width="9.28515625" style="1633" bestFit="1" customWidth="1"/>
    <col min="5640" max="5640" width="6.28515625" style="1633" customWidth="1"/>
    <col min="5641" max="5641" width="7.7109375" style="1633" bestFit="1" customWidth="1"/>
    <col min="5642" max="5642" width="7.85546875" style="1633" bestFit="1" customWidth="1"/>
    <col min="5643" max="5644" width="6.28515625" style="1633" customWidth="1"/>
    <col min="5645" max="5645" width="7.7109375" style="1633" bestFit="1" customWidth="1"/>
    <col min="5646" max="5646" width="7" style="1633" bestFit="1" customWidth="1"/>
    <col min="5647" max="5647" width="5.5703125" style="1633" customWidth="1"/>
    <col min="5648" max="5887" width="11.42578125" style="1633"/>
    <col min="5888" max="5888" width="0.5703125" style="1633" customWidth="1"/>
    <col min="5889" max="5889" width="13.7109375" style="1633" customWidth="1"/>
    <col min="5890" max="5890" width="8.42578125" style="1633" customWidth="1"/>
    <col min="5891" max="5891" width="9.28515625" style="1633" bestFit="1" customWidth="1"/>
    <col min="5892" max="5893" width="7.7109375" style="1633" bestFit="1" customWidth="1"/>
    <col min="5894" max="5894" width="8.42578125" style="1633" customWidth="1"/>
    <col min="5895" max="5895" width="9.28515625" style="1633" bestFit="1" customWidth="1"/>
    <col min="5896" max="5896" width="6.28515625" style="1633" customWidth="1"/>
    <col min="5897" max="5897" width="7.7109375" style="1633" bestFit="1" customWidth="1"/>
    <col min="5898" max="5898" width="7.85546875" style="1633" bestFit="1" customWidth="1"/>
    <col min="5899" max="5900" width="6.28515625" style="1633" customWidth="1"/>
    <col min="5901" max="5901" width="7.7109375" style="1633" bestFit="1" customWidth="1"/>
    <col min="5902" max="5902" width="7" style="1633" bestFit="1" customWidth="1"/>
    <col min="5903" max="5903" width="5.5703125" style="1633" customWidth="1"/>
    <col min="5904" max="6143" width="11.42578125" style="1633"/>
    <col min="6144" max="6144" width="0.5703125" style="1633" customWidth="1"/>
    <col min="6145" max="6145" width="13.7109375" style="1633" customWidth="1"/>
    <col min="6146" max="6146" width="8.42578125" style="1633" customWidth="1"/>
    <col min="6147" max="6147" width="9.28515625" style="1633" bestFit="1" customWidth="1"/>
    <col min="6148" max="6149" width="7.7109375" style="1633" bestFit="1" customWidth="1"/>
    <col min="6150" max="6150" width="8.42578125" style="1633" customWidth="1"/>
    <col min="6151" max="6151" width="9.28515625" style="1633" bestFit="1" customWidth="1"/>
    <col min="6152" max="6152" width="6.28515625" style="1633" customWidth="1"/>
    <col min="6153" max="6153" width="7.7109375" style="1633" bestFit="1" customWidth="1"/>
    <col min="6154" max="6154" width="7.85546875" style="1633" bestFit="1" customWidth="1"/>
    <col min="6155" max="6156" width="6.28515625" style="1633" customWidth="1"/>
    <col min="6157" max="6157" width="7.7109375" style="1633" bestFit="1" customWidth="1"/>
    <col min="6158" max="6158" width="7" style="1633" bestFit="1" customWidth="1"/>
    <col min="6159" max="6159" width="5.5703125" style="1633" customWidth="1"/>
    <col min="6160" max="6399" width="11.42578125" style="1633"/>
    <col min="6400" max="6400" width="0.5703125" style="1633" customWidth="1"/>
    <col min="6401" max="6401" width="13.7109375" style="1633" customWidth="1"/>
    <col min="6402" max="6402" width="8.42578125" style="1633" customWidth="1"/>
    <col min="6403" max="6403" width="9.28515625" style="1633" bestFit="1" customWidth="1"/>
    <col min="6404" max="6405" width="7.7109375" style="1633" bestFit="1" customWidth="1"/>
    <col min="6406" max="6406" width="8.42578125" style="1633" customWidth="1"/>
    <col min="6407" max="6407" width="9.28515625" style="1633" bestFit="1" customWidth="1"/>
    <col min="6408" max="6408" width="6.28515625" style="1633" customWidth="1"/>
    <col min="6409" max="6409" width="7.7109375" style="1633" bestFit="1" customWidth="1"/>
    <col min="6410" max="6410" width="7.85546875" style="1633" bestFit="1" customWidth="1"/>
    <col min="6411" max="6412" width="6.28515625" style="1633" customWidth="1"/>
    <col min="6413" max="6413" width="7.7109375" style="1633" bestFit="1" customWidth="1"/>
    <col min="6414" max="6414" width="7" style="1633" bestFit="1" customWidth="1"/>
    <col min="6415" max="6415" width="5.5703125" style="1633" customWidth="1"/>
    <col min="6416" max="6655" width="11.42578125" style="1633"/>
    <col min="6656" max="6656" width="0.5703125" style="1633" customWidth="1"/>
    <col min="6657" max="6657" width="13.7109375" style="1633" customWidth="1"/>
    <col min="6658" max="6658" width="8.42578125" style="1633" customWidth="1"/>
    <col min="6659" max="6659" width="9.28515625" style="1633" bestFit="1" customWidth="1"/>
    <col min="6660" max="6661" width="7.7109375" style="1633" bestFit="1" customWidth="1"/>
    <col min="6662" max="6662" width="8.42578125" style="1633" customWidth="1"/>
    <col min="6663" max="6663" width="9.28515625" style="1633" bestFit="1" customWidth="1"/>
    <col min="6664" max="6664" width="6.28515625" style="1633" customWidth="1"/>
    <col min="6665" max="6665" width="7.7109375" style="1633" bestFit="1" customWidth="1"/>
    <col min="6666" max="6666" width="7.85546875" style="1633" bestFit="1" customWidth="1"/>
    <col min="6667" max="6668" width="6.28515625" style="1633" customWidth="1"/>
    <col min="6669" max="6669" width="7.7109375" style="1633" bestFit="1" customWidth="1"/>
    <col min="6670" max="6670" width="7" style="1633" bestFit="1" customWidth="1"/>
    <col min="6671" max="6671" width="5.5703125" style="1633" customWidth="1"/>
    <col min="6672" max="6911" width="11.42578125" style="1633"/>
    <col min="6912" max="6912" width="0.5703125" style="1633" customWidth="1"/>
    <col min="6913" max="6913" width="13.7109375" style="1633" customWidth="1"/>
    <col min="6914" max="6914" width="8.42578125" style="1633" customWidth="1"/>
    <col min="6915" max="6915" width="9.28515625" style="1633" bestFit="1" customWidth="1"/>
    <col min="6916" max="6917" width="7.7109375" style="1633" bestFit="1" customWidth="1"/>
    <col min="6918" max="6918" width="8.42578125" style="1633" customWidth="1"/>
    <col min="6919" max="6919" width="9.28515625" style="1633" bestFit="1" customWidth="1"/>
    <col min="6920" max="6920" width="6.28515625" style="1633" customWidth="1"/>
    <col min="6921" max="6921" width="7.7109375" style="1633" bestFit="1" customWidth="1"/>
    <col min="6922" max="6922" width="7.85546875" style="1633" bestFit="1" customWidth="1"/>
    <col min="6923" max="6924" width="6.28515625" style="1633" customWidth="1"/>
    <col min="6925" max="6925" width="7.7109375" style="1633" bestFit="1" customWidth="1"/>
    <col min="6926" max="6926" width="7" style="1633" bestFit="1" customWidth="1"/>
    <col min="6927" max="6927" width="5.5703125" style="1633" customWidth="1"/>
    <col min="6928" max="7167" width="11.42578125" style="1633"/>
    <col min="7168" max="7168" width="0.5703125" style="1633" customWidth="1"/>
    <col min="7169" max="7169" width="13.7109375" style="1633" customWidth="1"/>
    <col min="7170" max="7170" width="8.42578125" style="1633" customWidth="1"/>
    <col min="7171" max="7171" width="9.28515625" style="1633" bestFit="1" customWidth="1"/>
    <col min="7172" max="7173" width="7.7109375" style="1633" bestFit="1" customWidth="1"/>
    <col min="7174" max="7174" width="8.42578125" style="1633" customWidth="1"/>
    <col min="7175" max="7175" width="9.28515625" style="1633" bestFit="1" customWidth="1"/>
    <col min="7176" max="7176" width="6.28515625" style="1633" customWidth="1"/>
    <col min="7177" max="7177" width="7.7109375" style="1633" bestFit="1" customWidth="1"/>
    <col min="7178" max="7178" width="7.85546875" style="1633" bestFit="1" customWidth="1"/>
    <col min="7179" max="7180" width="6.28515625" style="1633" customWidth="1"/>
    <col min="7181" max="7181" width="7.7109375" style="1633" bestFit="1" customWidth="1"/>
    <col min="7182" max="7182" width="7" style="1633" bestFit="1" customWidth="1"/>
    <col min="7183" max="7183" width="5.5703125" style="1633" customWidth="1"/>
    <col min="7184" max="7423" width="11.42578125" style="1633"/>
    <col min="7424" max="7424" width="0.5703125" style="1633" customWidth="1"/>
    <col min="7425" max="7425" width="13.7109375" style="1633" customWidth="1"/>
    <col min="7426" max="7426" width="8.42578125" style="1633" customWidth="1"/>
    <col min="7427" max="7427" width="9.28515625" style="1633" bestFit="1" customWidth="1"/>
    <col min="7428" max="7429" width="7.7109375" style="1633" bestFit="1" customWidth="1"/>
    <col min="7430" max="7430" width="8.42578125" style="1633" customWidth="1"/>
    <col min="7431" max="7431" width="9.28515625" style="1633" bestFit="1" customWidth="1"/>
    <col min="7432" max="7432" width="6.28515625" style="1633" customWidth="1"/>
    <col min="7433" max="7433" width="7.7109375" style="1633" bestFit="1" customWidth="1"/>
    <col min="7434" max="7434" width="7.85546875" style="1633" bestFit="1" customWidth="1"/>
    <col min="7435" max="7436" width="6.28515625" style="1633" customWidth="1"/>
    <col min="7437" max="7437" width="7.7109375" style="1633" bestFit="1" customWidth="1"/>
    <col min="7438" max="7438" width="7" style="1633" bestFit="1" customWidth="1"/>
    <col min="7439" max="7439" width="5.5703125" style="1633" customWidth="1"/>
    <col min="7440" max="7679" width="11.42578125" style="1633"/>
    <col min="7680" max="7680" width="0.5703125" style="1633" customWidth="1"/>
    <col min="7681" max="7681" width="13.7109375" style="1633" customWidth="1"/>
    <col min="7682" max="7682" width="8.42578125" style="1633" customWidth="1"/>
    <col min="7683" max="7683" width="9.28515625" style="1633" bestFit="1" customWidth="1"/>
    <col min="7684" max="7685" width="7.7109375" style="1633" bestFit="1" customWidth="1"/>
    <col min="7686" max="7686" width="8.42578125" style="1633" customWidth="1"/>
    <col min="7687" max="7687" width="9.28515625" style="1633" bestFit="1" customWidth="1"/>
    <col min="7688" max="7688" width="6.28515625" style="1633" customWidth="1"/>
    <col min="7689" max="7689" width="7.7109375" style="1633" bestFit="1" customWidth="1"/>
    <col min="7690" max="7690" width="7.85546875" style="1633" bestFit="1" customWidth="1"/>
    <col min="7691" max="7692" width="6.28515625" style="1633" customWidth="1"/>
    <col min="7693" max="7693" width="7.7109375" style="1633" bestFit="1" customWidth="1"/>
    <col min="7694" max="7694" width="7" style="1633" bestFit="1" customWidth="1"/>
    <col min="7695" max="7695" width="5.5703125" style="1633" customWidth="1"/>
    <col min="7696" max="7935" width="11.42578125" style="1633"/>
    <col min="7936" max="7936" width="0.5703125" style="1633" customWidth="1"/>
    <col min="7937" max="7937" width="13.7109375" style="1633" customWidth="1"/>
    <col min="7938" max="7938" width="8.42578125" style="1633" customWidth="1"/>
    <col min="7939" max="7939" width="9.28515625" style="1633" bestFit="1" customWidth="1"/>
    <col min="7940" max="7941" width="7.7109375" style="1633" bestFit="1" customWidth="1"/>
    <col min="7942" max="7942" width="8.42578125" style="1633" customWidth="1"/>
    <col min="7943" max="7943" width="9.28515625" style="1633" bestFit="1" customWidth="1"/>
    <col min="7944" max="7944" width="6.28515625" style="1633" customWidth="1"/>
    <col min="7945" max="7945" width="7.7109375" style="1633" bestFit="1" customWidth="1"/>
    <col min="7946" max="7946" width="7.85546875" style="1633" bestFit="1" customWidth="1"/>
    <col min="7947" max="7948" width="6.28515625" style="1633" customWidth="1"/>
    <col min="7949" max="7949" width="7.7109375" style="1633" bestFit="1" customWidth="1"/>
    <col min="7950" max="7950" width="7" style="1633" bestFit="1" customWidth="1"/>
    <col min="7951" max="7951" width="5.5703125" style="1633" customWidth="1"/>
    <col min="7952" max="8191" width="11.42578125" style="1633"/>
    <col min="8192" max="8192" width="0.5703125" style="1633" customWidth="1"/>
    <col min="8193" max="8193" width="13.7109375" style="1633" customWidth="1"/>
    <col min="8194" max="8194" width="8.42578125" style="1633" customWidth="1"/>
    <col min="8195" max="8195" width="9.28515625" style="1633" bestFit="1" customWidth="1"/>
    <col min="8196" max="8197" width="7.7109375" style="1633" bestFit="1" customWidth="1"/>
    <col min="8198" max="8198" width="8.42578125" style="1633" customWidth="1"/>
    <col min="8199" max="8199" width="9.28515625" style="1633" bestFit="1" customWidth="1"/>
    <col min="8200" max="8200" width="6.28515625" style="1633" customWidth="1"/>
    <col min="8201" max="8201" width="7.7109375" style="1633" bestFit="1" customWidth="1"/>
    <col min="8202" max="8202" width="7.85546875" style="1633" bestFit="1" customWidth="1"/>
    <col min="8203" max="8204" width="6.28515625" style="1633" customWidth="1"/>
    <col min="8205" max="8205" width="7.7109375" style="1633" bestFit="1" customWidth="1"/>
    <col min="8206" max="8206" width="7" style="1633" bestFit="1" customWidth="1"/>
    <col min="8207" max="8207" width="5.5703125" style="1633" customWidth="1"/>
    <col min="8208" max="8447" width="11.42578125" style="1633"/>
    <col min="8448" max="8448" width="0.5703125" style="1633" customWidth="1"/>
    <col min="8449" max="8449" width="13.7109375" style="1633" customWidth="1"/>
    <col min="8450" max="8450" width="8.42578125" style="1633" customWidth="1"/>
    <col min="8451" max="8451" width="9.28515625" style="1633" bestFit="1" customWidth="1"/>
    <col min="8452" max="8453" width="7.7109375" style="1633" bestFit="1" customWidth="1"/>
    <col min="8454" max="8454" width="8.42578125" style="1633" customWidth="1"/>
    <col min="8455" max="8455" width="9.28515625" style="1633" bestFit="1" customWidth="1"/>
    <col min="8456" max="8456" width="6.28515625" style="1633" customWidth="1"/>
    <col min="8457" max="8457" width="7.7109375" style="1633" bestFit="1" customWidth="1"/>
    <col min="8458" max="8458" width="7.85546875" style="1633" bestFit="1" customWidth="1"/>
    <col min="8459" max="8460" width="6.28515625" style="1633" customWidth="1"/>
    <col min="8461" max="8461" width="7.7109375" style="1633" bestFit="1" customWidth="1"/>
    <col min="8462" max="8462" width="7" style="1633" bestFit="1" customWidth="1"/>
    <col min="8463" max="8463" width="5.5703125" style="1633" customWidth="1"/>
    <col min="8464" max="8703" width="11.42578125" style="1633"/>
    <col min="8704" max="8704" width="0.5703125" style="1633" customWidth="1"/>
    <col min="8705" max="8705" width="13.7109375" style="1633" customWidth="1"/>
    <col min="8706" max="8706" width="8.42578125" style="1633" customWidth="1"/>
    <col min="8707" max="8707" width="9.28515625" style="1633" bestFit="1" customWidth="1"/>
    <col min="8708" max="8709" width="7.7109375" style="1633" bestFit="1" customWidth="1"/>
    <col min="8710" max="8710" width="8.42578125" style="1633" customWidth="1"/>
    <col min="8711" max="8711" width="9.28515625" style="1633" bestFit="1" customWidth="1"/>
    <col min="8712" max="8712" width="6.28515625" style="1633" customWidth="1"/>
    <col min="8713" max="8713" width="7.7109375" style="1633" bestFit="1" customWidth="1"/>
    <col min="8714" max="8714" width="7.85546875" style="1633" bestFit="1" customWidth="1"/>
    <col min="8715" max="8716" width="6.28515625" style="1633" customWidth="1"/>
    <col min="8717" max="8717" width="7.7109375" style="1633" bestFit="1" customWidth="1"/>
    <col min="8718" max="8718" width="7" style="1633" bestFit="1" customWidth="1"/>
    <col min="8719" max="8719" width="5.5703125" style="1633" customWidth="1"/>
    <col min="8720" max="8959" width="11.42578125" style="1633"/>
    <col min="8960" max="8960" width="0.5703125" style="1633" customWidth="1"/>
    <col min="8961" max="8961" width="13.7109375" style="1633" customWidth="1"/>
    <col min="8962" max="8962" width="8.42578125" style="1633" customWidth="1"/>
    <col min="8963" max="8963" width="9.28515625" style="1633" bestFit="1" customWidth="1"/>
    <col min="8964" max="8965" width="7.7109375" style="1633" bestFit="1" customWidth="1"/>
    <col min="8966" max="8966" width="8.42578125" style="1633" customWidth="1"/>
    <col min="8967" max="8967" width="9.28515625" style="1633" bestFit="1" customWidth="1"/>
    <col min="8968" max="8968" width="6.28515625" style="1633" customWidth="1"/>
    <col min="8969" max="8969" width="7.7109375" style="1633" bestFit="1" customWidth="1"/>
    <col min="8970" max="8970" width="7.85546875" style="1633" bestFit="1" customWidth="1"/>
    <col min="8971" max="8972" width="6.28515625" style="1633" customWidth="1"/>
    <col min="8973" max="8973" width="7.7109375" style="1633" bestFit="1" customWidth="1"/>
    <col min="8974" max="8974" width="7" style="1633" bestFit="1" customWidth="1"/>
    <col min="8975" max="8975" width="5.5703125" style="1633" customWidth="1"/>
    <col min="8976" max="9215" width="11.42578125" style="1633"/>
    <col min="9216" max="9216" width="0.5703125" style="1633" customWidth="1"/>
    <col min="9217" max="9217" width="13.7109375" style="1633" customWidth="1"/>
    <col min="9218" max="9218" width="8.42578125" style="1633" customWidth="1"/>
    <col min="9219" max="9219" width="9.28515625" style="1633" bestFit="1" customWidth="1"/>
    <col min="9220" max="9221" width="7.7109375" style="1633" bestFit="1" customWidth="1"/>
    <col min="9222" max="9222" width="8.42578125" style="1633" customWidth="1"/>
    <col min="9223" max="9223" width="9.28515625" style="1633" bestFit="1" customWidth="1"/>
    <col min="9224" max="9224" width="6.28515625" style="1633" customWidth="1"/>
    <col min="9225" max="9225" width="7.7109375" style="1633" bestFit="1" customWidth="1"/>
    <col min="9226" max="9226" width="7.85546875" style="1633" bestFit="1" customWidth="1"/>
    <col min="9227" max="9228" width="6.28515625" style="1633" customWidth="1"/>
    <col min="9229" max="9229" width="7.7109375" style="1633" bestFit="1" customWidth="1"/>
    <col min="9230" max="9230" width="7" style="1633" bestFit="1" customWidth="1"/>
    <col min="9231" max="9231" width="5.5703125" style="1633" customWidth="1"/>
    <col min="9232" max="9471" width="11.42578125" style="1633"/>
    <col min="9472" max="9472" width="0.5703125" style="1633" customWidth="1"/>
    <col min="9473" max="9473" width="13.7109375" style="1633" customWidth="1"/>
    <col min="9474" max="9474" width="8.42578125" style="1633" customWidth="1"/>
    <col min="9475" max="9475" width="9.28515625" style="1633" bestFit="1" customWidth="1"/>
    <col min="9476" max="9477" width="7.7109375" style="1633" bestFit="1" customWidth="1"/>
    <col min="9478" max="9478" width="8.42578125" style="1633" customWidth="1"/>
    <col min="9479" max="9479" width="9.28515625" style="1633" bestFit="1" customWidth="1"/>
    <col min="9480" max="9480" width="6.28515625" style="1633" customWidth="1"/>
    <col min="9481" max="9481" width="7.7109375" style="1633" bestFit="1" customWidth="1"/>
    <col min="9482" max="9482" width="7.85546875" style="1633" bestFit="1" customWidth="1"/>
    <col min="9483" max="9484" width="6.28515625" style="1633" customWidth="1"/>
    <col min="9485" max="9485" width="7.7109375" style="1633" bestFit="1" customWidth="1"/>
    <col min="9486" max="9486" width="7" style="1633" bestFit="1" customWidth="1"/>
    <col min="9487" max="9487" width="5.5703125" style="1633" customWidth="1"/>
    <col min="9488" max="9727" width="11.42578125" style="1633"/>
    <col min="9728" max="9728" width="0.5703125" style="1633" customWidth="1"/>
    <col min="9729" max="9729" width="13.7109375" style="1633" customWidth="1"/>
    <col min="9730" max="9730" width="8.42578125" style="1633" customWidth="1"/>
    <col min="9731" max="9731" width="9.28515625" style="1633" bestFit="1" customWidth="1"/>
    <col min="9732" max="9733" width="7.7109375" style="1633" bestFit="1" customWidth="1"/>
    <col min="9734" max="9734" width="8.42578125" style="1633" customWidth="1"/>
    <col min="9735" max="9735" width="9.28515625" style="1633" bestFit="1" customWidth="1"/>
    <col min="9736" max="9736" width="6.28515625" style="1633" customWidth="1"/>
    <col min="9737" max="9737" width="7.7109375" style="1633" bestFit="1" customWidth="1"/>
    <col min="9738" max="9738" width="7.85546875" style="1633" bestFit="1" customWidth="1"/>
    <col min="9739" max="9740" width="6.28515625" style="1633" customWidth="1"/>
    <col min="9741" max="9741" width="7.7109375" style="1633" bestFit="1" customWidth="1"/>
    <col min="9742" max="9742" width="7" style="1633" bestFit="1" customWidth="1"/>
    <col min="9743" max="9743" width="5.5703125" style="1633" customWidth="1"/>
    <col min="9744" max="9983" width="11.42578125" style="1633"/>
    <col min="9984" max="9984" width="0.5703125" style="1633" customWidth="1"/>
    <col min="9985" max="9985" width="13.7109375" style="1633" customWidth="1"/>
    <col min="9986" max="9986" width="8.42578125" style="1633" customWidth="1"/>
    <col min="9987" max="9987" width="9.28515625" style="1633" bestFit="1" customWidth="1"/>
    <col min="9988" max="9989" width="7.7109375" style="1633" bestFit="1" customWidth="1"/>
    <col min="9990" max="9990" width="8.42578125" style="1633" customWidth="1"/>
    <col min="9991" max="9991" width="9.28515625" style="1633" bestFit="1" customWidth="1"/>
    <col min="9992" max="9992" width="6.28515625" style="1633" customWidth="1"/>
    <col min="9993" max="9993" width="7.7109375" style="1633" bestFit="1" customWidth="1"/>
    <col min="9994" max="9994" width="7.85546875" style="1633" bestFit="1" customWidth="1"/>
    <col min="9995" max="9996" width="6.28515625" style="1633" customWidth="1"/>
    <col min="9997" max="9997" width="7.7109375" style="1633" bestFit="1" customWidth="1"/>
    <col min="9998" max="9998" width="7" style="1633" bestFit="1" customWidth="1"/>
    <col min="9999" max="9999" width="5.5703125" style="1633" customWidth="1"/>
    <col min="10000" max="10239" width="11.42578125" style="1633"/>
    <col min="10240" max="10240" width="0.5703125" style="1633" customWidth="1"/>
    <col min="10241" max="10241" width="13.7109375" style="1633" customWidth="1"/>
    <col min="10242" max="10242" width="8.42578125" style="1633" customWidth="1"/>
    <col min="10243" max="10243" width="9.28515625" style="1633" bestFit="1" customWidth="1"/>
    <col min="10244" max="10245" width="7.7109375" style="1633" bestFit="1" customWidth="1"/>
    <col min="10246" max="10246" width="8.42578125" style="1633" customWidth="1"/>
    <col min="10247" max="10247" width="9.28515625" style="1633" bestFit="1" customWidth="1"/>
    <col min="10248" max="10248" width="6.28515625" style="1633" customWidth="1"/>
    <col min="10249" max="10249" width="7.7109375" style="1633" bestFit="1" customWidth="1"/>
    <col min="10250" max="10250" width="7.85546875" style="1633" bestFit="1" customWidth="1"/>
    <col min="10251" max="10252" width="6.28515625" style="1633" customWidth="1"/>
    <col min="10253" max="10253" width="7.7109375" style="1633" bestFit="1" customWidth="1"/>
    <col min="10254" max="10254" width="7" style="1633" bestFit="1" customWidth="1"/>
    <col min="10255" max="10255" width="5.5703125" style="1633" customWidth="1"/>
    <col min="10256" max="10495" width="11.42578125" style="1633"/>
    <col min="10496" max="10496" width="0.5703125" style="1633" customWidth="1"/>
    <col min="10497" max="10497" width="13.7109375" style="1633" customWidth="1"/>
    <col min="10498" max="10498" width="8.42578125" style="1633" customWidth="1"/>
    <col min="10499" max="10499" width="9.28515625" style="1633" bestFit="1" customWidth="1"/>
    <col min="10500" max="10501" width="7.7109375" style="1633" bestFit="1" customWidth="1"/>
    <col min="10502" max="10502" width="8.42578125" style="1633" customWidth="1"/>
    <col min="10503" max="10503" width="9.28515625" style="1633" bestFit="1" customWidth="1"/>
    <col min="10504" max="10504" width="6.28515625" style="1633" customWidth="1"/>
    <col min="10505" max="10505" width="7.7109375" style="1633" bestFit="1" customWidth="1"/>
    <col min="10506" max="10506" width="7.85546875" style="1633" bestFit="1" customWidth="1"/>
    <col min="10507" max="10508" width="6.28515625" style="1633" customWidth="1"/>
    <col min="10509" max="10509" width="7.7109375" style="1633" bestFit="1" customWidth="1"/>
    <col min="10510" max="10510" width="7" style="1633" bestFit="1" customWidth="1"/>
    <col min="10511" max="10511" width="5.5703125" style="1633" customWidth="1"/>
    <col min="10512" max="10751" width="11.42578125" style="1633"/>
    <col min="10752" max="10752" width="0.5703125" style="1633" customWidth="1"/>
    <col min="10753" max="10753" width="13.7109375" style="1633" customWidth="1"/>
    <col min="10754" max="10754" width="8.42578125" style="1633" customWidth="1"/>
    <col min="10755" max="10755" width="9.28515625" style="1633" bestFit="1" customWidth="1"/>
    <col min="10756" max="10757" width="7.7109375" style="1633" bestFit="1" customWidth="1"/>
    <col min="10758" max="10758" width="8.42578125" style="1633" customWidth="1"/>
    <col min="10759" max="10759" width="9.28515625" style="1633" bestFit="1" customWidth="1"/>
    <col min="10760" max="10760" width="6.28515625" style="1633" customWidth="1"/>
    <col min="10761" max="10761" width="7.7109375" style="1633" bestFit="1" customWidth="1"/>
    <col min="10762" max="10762" width="7.85546875" style="1633" bestFit="1" customWidth="1"/>
    <col min="10763" max="10764" width="6.28515625" style="1633" customWidth="1"/>
    <col min="10765" max="10765" width="7.7109375" style="1633" bestFit="1" customWidth="1"/>
    <col min="10766" max="10766" width="7" style="1633" bestFit="1" customWidth="1"/>
    <col min="10767" max="10767" width="5.5703125" style="1633" customWidth="1"/>
    <col min="10768" max="11007" width="11.42578125" style="1633"/>
    <col min="11008" max="11008" width="0.5703125" style="1633" customWidth="1"/>
    <col min="11009" max="11009" width="13.7109375" style="1633" customWidth="1"/>
    <col min="11010" max="11010" width="8.42578125" style="1633" customWidth="1"/>
    <col min="11011" max="11011" width="9.28515625" style="1633" bestFit="1" customWidth="1"/>
    <col min="11012" max="11013" width="7.7109375" style="1633" bestFit="1" customWidth="1"/>
    <col min="11014" max="11014" width="8.42578125" style="1633" customWidth="1"/>
    <col min="11015" max="11015" width="9.28515625" style="1633" bestFit="1" customWidth="1"/>
    <col min="11016" max="11016" width="6.28515625" style="1633" customWidth="1"/>
    <col min="11017" max="11017" width="7.7109375" style="1633" bestFit="1" customWidth="1"/>
    <col min="11018" max="11018" width="7.85546875" style="1633" bestFit="1" customWidth="1"/>
    <col min="11019" max="11020" width="6.28515625" style="1633" customWidth="1"/>
    <col min="11021" max="11021" width="7.7109375" style="1633" bestFit="1" customWidth="1"/>
    <col min="11022" max="11022" width="7" style="1633" bestFit="1" customWidth="1"/>
    <col min="11023" max="11023" width="5.5703125" style="1633" customWidth="1"/>
    <col min="11024" max="11263" width="11.42578125" style="1633"/>
    <col min="11264" max="11264" width="0.5703125" style="1633" customWidth="1"/>
    <col min="11265" max="11265" width="13.7109375" style="1633" customWidth="1"/>
    <col min="11266" max="11266" width="8.42578125" style="1633" customWidth="1"/>
    <col min="11267" max="11267" width="9.28515625" style="1633" bestFit="1" customWidth="1"/>
    <col min="11268" max="11269" width="7.7109375" style="1633" bestFit="1" customWidth="1"/>
    <col min="11270" max="11270" width="8.42578125" style="1633" customWidth="1"/>
    <col min="11271" max="11271" width="9.28515625" style="1633" bestFit="1" customWidth="1"/>
    <col min="11272" max="11272" width="6.28515625" style="1633" customWidth="1"/>
    <col min="11273" max="11273" width="7.7109375" style="1633" bestFit="1" customWidth="1"/>
    <col min="11274" max="11274" width="7.85546875" style="1633" bestFit="1" customWidth="1"/>
    <col min="11275" max="11276" width="6.28515625" style="1633" customWidth="1"/>
    <col min="11277" max="11277" width="7.7109375" style="1633" bestFit="1" customWidth="1"/>
    <col min="11278" max="11278" width="7" style="1633" bestFit="1" customWidth="1"/>
    <col min="11279" max="11279" width="5.5703125" style="1633" customWidth="1"/>
    <col min="11280" max="11519" width="11.42578125" style="1633"/>
    <col min="11520" max="11520" width="0.5703125" style="1633" customWidth="1"/>
    <col min="11521" max="11521" width="13.7109375" style="1633" customWidth="1"/>
    <col min="11522" max="11522" width="8.42578125" style="1633" customWidth="1"/>
    <col min="11523" max="11523" width="9.28515625" style="1633" bestFit="1" customWidth="1"/>
    <col min="11524" max="11525" width="7.7109375" style="1633" bestFit="1" customWidth="1"/>
    <col min="11526" max="11526" width="8.42578125" style="1633" customWidth="1"/>
    <col min="11527" max="11527" width="9.28515625" style="1633" bestFit="1" customWidth="1"/>
    <col min="11528" max="11528" width="6.28515625" style="1633" customWidth="1"/>
    <col min="11529" max="11529" width="7.7109375" style="1633" bestFit="1" customWidth="1"/>
    <col min="11530" max="11530" width="7.85546875" style="1633" bestFit="1" customWidth="1"/>
    <col min="11531" max="11532" width="6.28515625" style="1633" customWidth="1"/>
    <col min="11533" max="11533" width="7.7109375" style="1633" bestFit="1" customWidth="1"/>
    <col min="11534" max="11534" width="7" style="1633" bestFit="1" customWidth="1"/>
    <col min="11535" max="11535" width="5.5703125" style="1633" customWidth="1"/>
    <col min="11536" max="11775" width="11.42578125" style="1633"/>
    <col min="11776" max="11776" width="0.5703125" style="1633" customWidth="1"/>
    <col min="11777" max="11777" width="13.7109375" style="1633" customWidth="1"/>
    <col min="11778" max="11778" width="8.42578125" style="1633" customWidth="1"/>
    <col min="11779" max="11779" width="9.28515625" style="1633" bestFit="1" customWidth="1"/>
    <col min="11780" max="11781" width="7.7109375" style="1633" bestFit="1" customWidth="1"/>
    <col min="11782" max="11782" width="8.42578125" style="1633" customWidth="1"/>
    <col min="11783" max="11783" width="9.28515625" style="1633" bestFit="1" customWidth="1"/>
    <col min="11784" max="11784" width="6.28515625" style="1633" customWidth="1"/>
    <col min="11785" max="11785" width="7.7109375" style="1633" bestFit="1" customWidth="1"/>
    <col min="11786" max="11786" width="7.85546875" style="1633" bestFit="1" customWidth="1"/>
    <col min="11787" max="11788" width="6.28515625" style="1633" customWidth="1"/>
    <col min="11789" max="11789" width="7.7109375" style="1633" bestFit="1" customWidth="1"/>
    <col min="11790" max="11790" width="7" style="1633" bestFit="1" customWidth="1"/>
    <col min="11791" max="11791" width="5.5703125" style="1633" customWidth="1"/>
    <col min="11792" max="12031" width="11.42578125" style="1633"/>
    <col min="12032" max="12032" width="0.5703125" style="1633" customWidth="1"/>
    <col min="12033" max="12033" width="13.7109375" style="1633" customWidth="1"/>
    <col min="12034" max="12034" width="8.42578125" style="1633" customWidth="1"/>
    <col min="12035" max="12035" width="9.28515625" style="1633" bestFit="1" customWidth="1"/>
    <col min="12036" max="12037" width="7.7109375" style="1633" bestFit="1" customWidth="1"/>
    <col min="12038" max="12038" width="8.42578125" style="1633" customWidth="1"/>
    <col min="12039" max="12039" width="9.28515625" style="1633" bestFit="1" customWidth="1"/>
    <col min="12040" max="12040" width="6.28515625" style="1633" customWidth="1"/>
    <col min="12041" max="12041" width="7.7109375" style="1633" bestFit="1" customWidth="1"/>
    <col min="12042" max="12042" width="7.85546875" style="1633" bestFit="1" customWidth="1"/>
    <col min="12043" max="12044" width="6.28515625" style="1633" customWidth="1"/>
    <col min="12045" max="12045" width="7.7109375" style="1633" bestFit="1" customWidth="1"/>
    <col min="12046" max="12046" width="7" style="1633" bestFit="1" customWidth="1"/>
    <col min="12047" max="12047" width="5.5703125" style="1633" customWidth="1"/>
    <col min="12048" max="12287" width="11.42578125" style="1633"/>
    <col min="12288" max="12288" width="0.5703125" style="1633" customWidth="1"/>
    <col min="12289" max="12289" width="13.7109375" style="1633" customWidth="1"/>
    <col min="12290" max="12290" width="8.42578125" style="1633" customWidth="1"/>
    <col min="12291" max="12291" width="9.28515625" style="1633" bestFit="1" customWidth="1"/>
    <col min="12292" max="12293" width="7.7109375" style="1633" bestFit="1" customWidth="1"/>
    <col min="12294" max="12294" width="8.42578125" style="1633" customWidth="1"/>
    <col min="12295" max="12295" width="9.28515625" style="1633" bestFit="1" customWidth="1"/>
    <col min="12296" max="12296" width="6.28515625" style="1633" customWidth="1"/>
    <col min="12297" max="12297" width="7.7109375" style="1633" bestFit="1" customWidth="1"/>
    <col min="12298" max="12298" width="7.85546875" style="1633" bestFit="1" customWidth="1"/>
    <col min="12299" max="12300" width="6.28515625" style="1633" customWidth="1"/>
    <col min="12301" max="12301" width="7.7109375" style="1633" bestFit="1" customWidth="1"/>
    <col min="12302" max="12302" width="7" style="1633" bestFit="1" customWidth="1"/>
    <col min="12303" max="12303" width="5.5703125" style="1633" customWidth="1"/>
    <col min="12304" max="12543" width="11.42578125" style="1633"/>
    <col min="12544" max="12544" width="0.5703125" style="1633" customWidth="1"/>
    <col min="12545" max="12545" width="13.7109375" style="1633" customWidth="1"/>
    <col min="12546" max="12546" width="8.42578125" style="1633" customWidth="1"/>
    <col min="12547" max="12547" width="9.28515625" style="1633" bestFit="1" customWidth="1"/>
    <col min="12548" max="12549" width="7.7109375" style="1633" bestFit="1" customWidth="1"/>
    <col min="12550" max="12550" width="8.42578125" style="1633" customWidth="1"/>
    <col min="12551" max="12551" width="9.28515625" style="1633" bestFit="1" customWidth="1"/>
    <col min="12552" max="12552" width="6.28515625" style="1633" customWidth="1"/>
    <col min="12553" max="12553" width="7.7109375" style="1633" bestFit="1" customWidth="1"/>
    <col min="12554" max="12554" width="7.85546875" style="1633" bestFit="1" customWidth="1"/>
    <col min="12555" max="12556" width="6.28515625" style="1633" customWidth="1"/>
    <col min="12557" max="12557" width="7.7109375" style="1633" bestFit="1" customWidth="1"/>
    <col min="12558" max="12558" width="7" style="1633" bestFit="1" customWidth="1"/>
    <col min="12559" max="12559" width="5.5703125" style="1633" customWidth="1"/>
    <col min="12560" max="12799" width="11.42578125" style="1633"/>
    <col min="12800" max="12800" width="0.5703125" style="1633" customWidth="1"/>
    <col min="12801" max="12801" width="13.7109375" style="1633" customWidth="1"/>
    <col min="12802" max="12802" width="8.42578125" style="1633" customWidth="1"/>
    <col min="12803" max="12803" width="9.28515625" style="1633" bestFit="1" customWidth="1"/>
    <col min="12804" max="12805" width="7.7109375" style="1633" bestFit="1" customWidth="1"/>
    <col min="12806" max="12806" width="8.42578125" style="1633" customWidth="1"/>
    <col min="12807" max="12807" width="9.28515625" style="1633" bestFit="1" customWidth="1"/>
    <col min="12808" max="12808" width="6.28515625" style="1633" customWidth="1"/>
    <col min="12809" max="12809" width="7.7109375" style="1633" bestFit="1" customWidth="1"/>
    <col min="12810" max="12810" width="7.85546875" style="1633" bestFit="1" customWidth="1"/>
    <col min="12811" max="12812" width="6.28515625" style="1633" customWidth="1"/>
    <col min="12813" max="12813" width="7.7109375" style="1633" bestFit="1" customWidth="1"/>
    <col min="12814" max="12814" width="7" style="1633" bestFit="1" customWidth="1"/>
    <col min="12815" max="12815" width="5.5703125" style="1633" customWidth="1"/>
    <col min="12816" max="13055" width="11.42578125" style="1633"/>
    <col min="13056" max="13056" width="0.5703125" style="1633" customWidth="1"/>
    <col min="13057" max="13057" width="13.7109375" style="1633" customWidth="1"/>
    <col min="13058" max="13058" width="8.42578125" style="1633" customWidth="1"/>
    <col min="13059" max="13059" width="9.28515625" style="1633" bestFit="1" customWidth="1"/>
    <col min="13060" max="13061" width="7.7109375" style="1633" bestFit="1" customWidth="1"/>
    <col min="13062" max="13062" width="8.42578125" style="1633" customWidth="1"/>
    <col min="13063" max="13063" width="9.28515625" style="1633" bestFit="1" customWidth="1"/>
    <col min="13064" max="13064" width="6.28515625" style="1633" customWidth="1"/>
    <col min="13065" max="13065" width="7.7109375" style="1633" bestFit="1" customWidth="1"/>
    <col min="13066" max="13066" width="7.85546875" style="1633" bestFit="1" customWidth="1"/>
    <col min="13067" max="13068" width="6.28515625" style="1633" customWidth="1"/>
    <col min="13069" max="13069" width="7.7109375" style="1633" bestFit="1" customWidth="1"/>
    <col min="13070" max="13070" width="7" style="1633" bestFit="1" customWidth="1"/>
    <col min="13071" max="13071" width="5.5703125" style="1633" customWidth="1"/>
    <col min="13072" max="13311" width="11.42578125" style="1633"/>
    <col min="13312" max="13312" width="0.5703125" style="1633" customWidth="1"/>
    <col min="13313" max="13313" width="13.7109375" style="1633" customWidth="1"/>
    <col min="13314" max="13314" width="8.42578125" style="1633" customWidth="1"/>
    <col min="13315" max="13315" width="9.28515625" style="1633" bestFit="1" customWidth="1"/>
    <col min="13316" max="13317" width="7.7109375" style="1633" bestFit="1" customWidth="1"/>
    <col min="13318" max="13318" width="8.42578125" style="1633" customWidth="1"/>
    <col min="13319" max="13319" width="9.28515625" style="1633" bestFit="1" customWidth="1"/>
    <col min="13320" max="13320" width="6.28515625" style="1633" customWidth="1"/>
    <col min="13321" max="13321" width="7.7109375" style="1633" bestFit="1" customWidth="1"/>
    <col min="13322" max="13322" width="7.85546875" style="1633" bestFit="1" customWidth="1"/>
    <col min="13323" max="13324" width="6.28515625" style="1633" customWidth="1"/>
    <col min="13325" max="13325" width="7.7109375" style="1633" bestFit="1" customWidth="1"/>
    <col min="13326" max="13326" width="7" style="1633" bestFit="1" customWidth="1"/>
    <col min="13327" max="13327" width="5.5703125" style="1633" customWidth="1"/>
    <col min="13328" max="13567" width="11.42578125" style="1633"/>
    <col min="13568" max="13568" width="0.5703125" style="1633" customWidth="1"/>
    <col min="13569" max="13569" width="13.7109375" style="1633" customWidth="1"/>
    <col min="13570" max="13570" width="8.42578125" style="1633" customWidth="1"/>
    <col min="13571" max="13571" width="9.28515625" style="1633" bestFit="1" customWidth="1"/>
    <col min="13572" max="13573" width="7.7109375" style="1633" bestFit="1" customWidth="1"/>
    <col min="13574" max="13574" width="8.42578125" style="1633" customWidth="1"/>
    <col min="13575" max="13575" width="9.28515625" style="1633" bestFit="1" customWidth="1"/>
    <col min="13576" max="13576" width="6.28515625" style="1633" customWidth="1"/>
    <col min="13577" max="13577" width="7.7109375" style="1633" bestFit="1" customWidth="1"/>
    <col min="13578" max="13578" width="7.85546875" style="1633" bestFit="1" customWidth="1"/>
    <col min="13579" max="13580" width="6.28515625" style="1633" customWidth="1"/>
    <col min="13581" max="13581" width="7.7109375" style="1633" bestFit="1" customWidth="1"/>
    <col min="13582" max="13582" width="7" style="1633" bestFit="1" customWidth="1"/>
    <col min="13583" max="13583" width="5.5703125" style="1633" customWidth="1"/>
    <col min="13584" max="13823" width="11.42578125" style="1633"/>
    <col min="13824" max="13824" width="0.5703125" style="1633" customWidth="1"/>
    <col min="13825" max="13825" width="13.7109375" style="1633" customWidth="1"/>
    <col min="13826" max="13826" width="8.42578125" style="1633" customWidth="1"/>
    <col min="13827" max="13827" width="9.28515625" style="1633" bestFit="1" customWidth="1"/>
    <col min="13828" max="13829" width="7.7109375" style="1633" bestFit="1" customWidth="1"/>
    <col min="13830" max="13830" width="8.42578125" style="1633" customWidth="1"/>
    <col min="13831" max="13831" width="9.28515625" style="1633" bestFit="1" customWidth="1"/>
    <col min="13832" max="13832" width="6.28515625" style="1633" customWidth="1"/>
    <col min="13833" max="13833" width="7.7109375" style="1633" bestFit="1" customWidth="1"/>
    <col min="13834" max="13834" width="7.85546875" style="1633" bestFit="1" customWidth="1"/>
    <col min="13835" max="13836" width="6.28515625" style="1633" customWidth="1"/>
    <col min="13837" max="13837" width="7.7109375" style="1633" bestFit="1" customWidth="1"/>
    <col min="13838" max="13838" width="7" style="1633" bestFit="1" customWidth="1"/>
    <col min="13839" max="13839" width="5.5703125" style="1633" customWidth="1"/>
    <col min="13840" max="14079" width="11.42578125" style="1633"/>
    <col min="14080" max="14080" width="0.5703125" style="1633" customWidth="1"/>
    <col min="14081" max="14081" width="13.7109375" style="1633" customWidth="1"/>
    <col min="14082" max="14082" width="8.42578125" style="1633" customWidth="1"/>
    <col min="14083" max="14083" width="9.28515625" style="1633" bestFit="1" customWidth="1"/>
    <col min="14084" max="14085" width="7.7109375" style="1633" bestFit="1" customWidth="1"/>
    <col min="14086" max="14086" width="8.42578125" style="1633" customWidth="1"/>
    <col min="14087" max="14087" width="9.28515625" style="1633" bestFit="1" customWidth="1"/>
    <col min="14088" max="14088" width="6.28515625" style="1633" customWidth="1"/>
    <col min="14089" max="14089" width="7.7109375" style="1633" bestFit="1" customWidth="1"/>
    <col min="14090" max="14090" width="7.85546875" style="1633" bestFit="1" customWidth="1"/>
    <col min="14091" max="14092" width="6.28515625" style="1633" customWidth="1"/>
    <col min="14093" max="14093" width="7.7109375" style="1633" bestFit="1" customWidth="1"/>
    <col min="14094" max="14094" width="7" style="1633" bestFit="1" customWidth="1"/>
    <col min="14095" max="14095" width="5.5703125" style="1633" customWidth="1"/>
    <col min="14096" max="14335" width="11.42578125" style="1633"/>
    <col min="14336" max="14336" width="0.5703125" style="1633" customWidth="1"/>
    <col min="14337" max="14337" width="13.7109375" style="1633" customWidth="1"/>
    <col min="14338" max="14338" width="8.42578125" style="1633" customWidth="1"/>
    <col min="14339" max="14339" width="9.28515625" style="1633" bestFit="1" customWidth="1"/>
    <col min="14340" max="14341" width="7.7109375" style="1633" bestFit="1" customWidth="1"/>
    <col min="14342" max="14342" width="8.42578125" style="1633" customWidth="1"/>
    <col min="14343" max="14343" width="9.28515625" style="1633" bestFit="1" customWidth="1"/>
    <col min="14344" max="14344" width="6.28515625" style="1633" customWidth="1"/>
    <col min="14345" max="14345" width="7.7109375" style="1633" bestFit="1" customWidth="1"/>
    <col min="14346" max="14346" width="7.85546875" style="1633" bestFit="1" customWidth="1"/>
    <col min="14347" max="14348" width="6.28515625" style="1633" customWidth="1"/>
    <col min="14349" max="14349" width="7.7109375" style="1633" bestFit="1" customWidth="1"/>
    <col min="14350" max="14350" width="7" style="1633" bestFit="1" customWidth="1"/>
    <col min="14351" max="14351" width="5.5703125" style="1633" customWidth="1"/>
    <col min="14352" max="14591" width="11.42578125" style="1633"/>
    <col min="14592" max="14592" width="0.5703125" style="1633" customWidth="1"/>
    <col min="14593" max="14593" width="13.7109375" style="1633" customWidth="1"/>
    <col min="14594" max="14594" width="8.42578125" style="1633" customWidth="1"/>
    <col min="14595" max="14595" width="9.28515625" style="1633" bestFit="1" customWidth="1"/>
    <col min="14596" max="14597" width="7.7109375" style="1633" bestFit="1" customWidth="1"/>
    <col min="14598" max="14598" width="8.42578125" style="1633" customWidth="1"/>
    <col min="14599" max="14599" width="9.28515625" style="1633" bestFit="1" customWidth="1"/>
    <col min="14600" max="14600" width="6.28515625" style="1633" customWidth="1"/>
    <col min="14601" max="14601" width="7.7109375" style="1633" bestFit="1" customWidth="1"/>
    <col min="14602" max="14602" width="7.85546875" style="1633" bestFit="1" customWidth="1"/>
    <col min="14603" max="14604" width="6.28515625" style="1633" customWidth="1"/>
    <col min="14605" max="14605" width="7.7109375" style="1633" bestFit="1" customWidth="1"/>
    <col min="14606" max="14606" width="7" style="1633" bestFit="1" customWidth="1"/>
    <col min="14607" max="14607" width="5.5703125" style="1633" customWidth="1"/>
    <col min="14608" max="14847" width="11.42578125" style="1633"/>
    <col min="14848" max="14848" width="0.5703125" style="1633" customWidth="1"/>
    <col min="14849" max="14849" width="13.7109375" style="1633" customWidth="1"/>
    <col min="14850" max="14850" width="8.42578125" style="1633" customWidth="1"/>
    <col min="14851" max="14851" width="9.28515625" style="1633" bestFit="1" customWidth="1"/>
    <col min="14852" max="14853" width="7.7109375" style="1633" bestFit="1" customWidth="1"/>
    <col min="14854" max="14854" width="8.42578125" style="1633" customWidth="1"/>
    <col min="14855" max="14855" width="9.28515625" style="1633" bestFit="1" customWidth="1"/>
    <col min="14856" max="14856" width="6.28515625" style="1633" customWidth="1"/>
    <col min="14857" max="14857" width="7.7109375" style="1633" bestFit="1" customWidth="1"/>
    <col min="14858" max="14858" width="7.85546875" style="1633" bestFit="1" customWidth="1"/>
    <col min="14859" max="14860" width="6.28515625" style="1633" customWidth="1"/>
    <col min="14861" max="14861" width="7.7109375" style="1633" bestFit="1" customWidth="1"/>
    <col min="14862" max="14862" width="7" style="1633" bestFit="1" customWidth="1"/>
    <col min="14863" max="14863" width="5.5703125" style="1633" customWidth="1"/>
    <col min="14864" max="15103" width="11.42578125" style="1633"/>
    <col min="15104" max="15104" width="0.5703125" style="1633" customWidth="1"/>
    <col min="15105" max="15105" width="13.7109375" style="1633" customWidth="1"/>
    <col min="15106" max="15106" width="8.42578125" style="1633" customWidth="1"/>
    <col min="15107" max="15107" width="9.28515625" style="1633" bestFit="1" customWidth="1"/>
    <col min="15108" max="15109" width="7.7109375" style="1633" bestFit="1" customWidth="1"/>
    <col min="15110" max="15110" width="8.42578125" style="1633" customWidth="1"/>
    <col min="15111" max="15111" width="9.28515625" style="1633" bestFit="1" customWidth="1"/>
    <col min="15112" max="15112" width="6.28515625" style="1633" customWidth="1"/>
    <col min="15113" max="15113" width="7.7109375" style="1633" bestFit="1" customWidth="1"/>
    <col min="15114" max="15114" width="7.85546875" style="1633" bestFit="1" customWidth="1"/>
    <col min="15115" max="15116" width="6.28515625" style="1633" customWidth="1"/>
    <col min="15117" max="15117" width="7.7109375" style="1633" bestFit="1" customWidth="1"/>
    <col min="15118" max="15118" width="7" style="1633" bestFit="1" customWidth="1"/>
    <col min="15119" max="15119" width="5.5703125" style="1633" customWidth="1"/>
    <col min="15120" max="15359" width="11.42578125" style="1633"/>
    <col min="15360" max="15360" width="0.5703125" style="1633" customWidth="1"/>
    <col min="15361" max="15361" width="13.7109375" style="1633" customWidth="1"/>
    <col min="15362" max="15362" width="8.42578125" style="1633" customWidth="1"/>
    <col min="15363" max="15363" width="9.28515625" style="1633" bestFit="1" customWidth="1"/>
    <col min="15364" max="15365" width="7.7109375" style="1633" bestFit="1" customWidth="1"/>
    <col min="15366" max="15366" width="8.42578125" style="1633" customWidth="1"/>
    <col min="15367" max="15367" width="9.28515625" style="1633" bestFit="1" customWidth="1"/>
    <col min="15368" max="15368" width="6.28515625" style="1633" customWidth="1"/>
    <col min="15369" max="15369" width="7.7109375" style="1633" bestFit="1" customWidth="1"/>
    <col min="15370" max="15370" width="7.85546875" style="1633" bestFit="1" customWidth="1"/>
    <col min="15371" max="15372" width="6.28515625" style="1633" customWidth="1"/>
    <col min="15373" max="15373" width="7.7109375" style="1633" bestFit="1" customWidth="1"/>
    <col min="15374" max="15374" width="7" style="1633" bestFit="1" customWidth="1"/>
    <col min="15375" max="15375" width="5.5703125" style="1633" customWidth="1"/>
    <col min="15376" max="15615" width="11.42578125" style="1633"/>
    <col min="15616" max="15616" width="0.5703125" style="1633" customWidth="1"/>
    <col min="15617" max="15617" width="13.7109375" style="1633" customWidth="1"/>
    <col min="15618" max="15618" width="8.42578125" style="1633" customWidth="1"/>
    <col min="15619" max="15619" width="9.28515625" style="1633" bestFit="1" customWidth="1"/>
    <col min="15620" max="15621" width="7.7109375" style="1633" bestFit="1" customWidth="1"/>
    <col min="15622" max="15622" width="8.42578125" style="1633" customWidth="1"/>
    <col min="15623" max="15623" width="9.28515625" style="1633" bestFit="1" customWidth="1"/>
    <col min="15624" max="15624" width="6.28515625" style="1633" customWidth="1"/>
    <col min="15625" max="15625" width="7.7109375" style="1633" bestFit="1" customWidth="1"/>
    <col min="15626" max="15626" width="7.85546875" style="1633" bestFit="1" customWidth="1"/>
    <col min="15627" max="15628" width="6.28515625" style="1633" customWidth="1"/>
    <col min="15629" max="15629" width="7.7109375" style="1633" bestFit="1" customWidth="1"/>
    <col min="15630" max="15630" width="7" style="1633" bestFit="1" customWidth="1"/>
    <col min="15631" max="15631" width="5.5703125" style="1633" customWidth="1"/>
    <col min="15632" max="15871" width="11.42578125" style="1633"/>
    <col min="15872" max="15872" width="0.5703125" style="1633" customWidth="1"/>
    <col min="15873" max="15873" width="13.7109375" style="1633" customWidth="1"/>
    <col min="15874" max="15874" width="8.42578125" style="1633" customWidth="1"/>
    <col min="15875" max="15875" width="9.28515625" style="1633" bestFit="1" customWidth="1"/>
    <col min="15876" max="15877" width="7.7109375" style="1633" bestFit="1" customWidth="1"/>
    <col min="15878" max="15878" width="8.42578125" style="1633" customWidth="1"/>
    <col min="15879" max="15879" width="9.28515625" style="1633" bestFit="1" customWidth="1"/>
    <col min="15880" max="15880" width="6.28515625" style="1633" customWidth="1"/>
    <col min="15881" max="15881" width="7.7109375" style="1633" bestFit="1" customWidth="1"/>
    <col min="15882" max="15882" width="7.85546875" style="1633" bestFit="1" customWidth="1"/>
    <col min="15883" max="15884" width="6.28515625" style="1633" customWidth="1"/>
    <col min="15885" max="15885" width="7.7109375" style="1633" bestFit="1" customWidth="1"/>
    <col min="15886" max="15886" width="7" style="1633" bestFit="1" customWidth="1"/>
    <col min="15887" max="15887" width="5.5703125" style="1633" customWidth="1"/>
    <col min="15888" max="16127" width="11.42578125" style="1633"/>
    <col min="16128" max="16128" width="0.5703125" style="1633" customWidth="1"/>
    <col min="16129" max="16129" width="13.7109375" style="1633" customWidth="1"/>
    <col min="16130" max="16130" width="8.42578125" style="1633" customWidth="1"/>
    <col min="16131" max="16131" width="9.28515625" style="1633" bestFit="1" customWidth="1"/>
    <col min="16132" max="16133" width="7.7109375" style="1633" bestFit="1" customWidth="1"/>
    <col min="16134" max="16134" width="8.42578125" style="1633" customWidth="1"/>
    <col min="16135" max="16135" width="9.28515625" style="1633" bestFit="1" customWidth="1"/>
    <col min="16136" max="16136" width="6.28515625" style="1633" customWidth="1"/>
    <col min="16137" max="16137" width="7.7109375" style="1633" bestFit="1" customWidth="1"/>
    <col min="16138" max="16138" width="7.85546875" style="1633" bestFit="1" customWidth="1"/>
    <col min="16139" max="16140" width="6.28515625" style="1633" customWidth="1"/>
    <col min="16141" max="16141" width="7.7109375" style="1633" bestFit="1" customWidth="1"/>
    <col min="16142" max="16142" width="7" style="1633" bestFit="1" customWidth="1"/>
    <col min="16143" max="16143" width="5.5703125" style="1633" customWidth="1"/>
    <col min="16144" max="16384" width="11.42578125" style="1633"/>
  </cols>
  <sheetData>
    <row r="1" spans="1:52" ht="16.5">
      <c r="A1" s="1628" t="s">
        <v>1908</v>
      </c>
      <c r="B1" s="1629"/>
      <c r="C1" s="1629"/>
      <c r="D1" s="1629"/>
      <c r="E1" s="1629"/>
      <c r="F1" s="1630"/>
      <c r="G1" s="1630"/>
      <c r="H1" s="1630"/>
      <c r="I1" s="1630"/>
      <c r="J1" s="1630"/>
      <c r="K1" s="1630"/>
      <c r="L1" s="1630"/>
      <c r="M1" s="1630"/>
      <c r="N1" s="1630"/>
      <c r="O1" s="1630"/>
      <c r="S1" s="1632"/>
      <c r="T1" s="1632"/>
      <c r="U1" s="1632"/>
      <c r="V1" s="1632"/>
    </row>
    <row r="2" spans="1:52" s="1638" customFormat="1" ht="11.25" customHeight="1">
      <c r="A2" s="1634" t="s">
        <v>254</v>
      </c>
      <c r="B2" s="1629"/>
      <c r="C2" s="1629"/>
      <c r="D2" s="1629"/>
      <c r="E2" s="1629"/>
      <c r="F2" s="1630"/>
      <c r="G2" s="1630"/>
      <c r="H2" s="1630"/>
      <c r="I2" s="1630"/>
      <c r="J2" s="1630"/>
      <c r="K2" s="1630"/>
      <c r="L2" s="1630"/>
      <c r="M2" s="1630"/>
      <c r="N2" s="1630"/>
      <c r="O2" s="1630"/>
      <c r="P2" s="1635"/>
      <c r="Q2" s="1635"/>
      <c r="R2" s="1635"/>
      <c r="S2" s="995">
        <v>12</v>
      </c>
      <c r="T2" s="991">
        <v>1</v>
      </c>
      <c r="U2" s="1636" t="s">
        <v>1909</v>
      </c>
      <c r="V2" s="1637"/>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row>
    <row r="3" spans="1:52" ht="17.25" customHeight="1">
      <c r="A3" s="1634" t="s">
        <v>1910</v>
      </c>
      <c r="B3" s="1629"/>
      <c r="C3" s="1629"/>
      <c r="D3" s="1629"/>
      <c r="E3" s="1629"/>
      <c r="F3" s="1630"/>
      <c r="G3" s="1630"/>
      <c r="H3" s="1630"/>
      <c r="I3" s="1630"/>
      <c r="J3" s="1630"/>
      <c r="K3" s="1630"/>
      <c r="L3" s="1630"/>
      <c r="M3" s="1630"/>
      <c r="N3" s="1630"/>
      <c r="O3" s="1630"/>
      <c r="S3" s="995" t="s">
        <v>1911</v>
      </c>
      <c r="T3" s="991">
        <v>2</v>
      </c>
      <c r="U3" s="1636" t="s">
        <v>1912</v>
      </c>
      <c r="V3" s="1632"/>
    </row>
    <row r="4" spans="1:52" ht="22.5" customHeight="1">
      <c r="A4" s="2569" t="s">
        <v>128</v>
      </c>
      <c r="B4" s="1639" t="s">
        <v>1913</v>
      </c>
      <c r="C4" s="1640"/>
      <c r="D4" s="2571" t="s">
        <v>1914</v>
      </c>
      <c r="E4" s="2572"/>
      <c r="F4" s="1641" t="s">
        <v>1915</v>
      </c>
      <c r="G4" s="1641"/>
      <c r="H4" s="1642"/>
      <c r="I4" s="1641" t="s">
        <v>1913</v>
      </c>
      <c r="J4" s="1643"/>
      <c r="K4" s="1641" t="s">
        <v>1914</v>
      </c>
      <c r="L4" s="1643"/>
      <c r="M4" s="1641" t="s">
        <v>1915</v>
      </c>
      <c r="N4" s="1641"/>
      <c r="O4" s="1644"/>
      <c r="P4" s="1645"/>
      <c r="R4" s="1646"/>
      <c r="S4" s="995"/>
      <c r="T4" s="991">
        <v>3</v>
      </c>
      <c r="U4" s="1636" t="s">
        <v>1916</v>
      </c>
      <c r="V4" s="1632"/>
    </row>
    <row r="5" spans="1:52" ht="28.5" customHeight="1">
      <c r="A5" s="2570"/>
      <c r="B5" s="1647">
        <v>2023</v>
      </c>
      <c r="C5" s="1647">
        <v>2024</v>
      </c>
      <c r="D5" s="1647">
        <v>2023</v>
      </c>
      <c r="E5" s="1647">
        <v>2024</v>
      </c>
      <c r="F5" s="1647">
        <v>2023</v>
      </c>
      <c r="G5" s="1647">
        <v>2024</v>
      </c>
      <c r="H5" s="1648" t="s">
        <v>1917</v>
      </c>
      <c r="I5" s="1649">
        <v>2023</v>
      </c>
      <c r="J5" s="1647">
        <v>2024</v>
      </c>
      <c r="K5" s="1647">
        <v>2023</v>
      </c>
      <c r="L5" s="1647">
        <v>2024</v>
      </c>
      <c r="M5" s="1647">
        <v>2023</v>
      </c>
      <c r="N5" s="1647">
        <v>2024</v>
      </c>
      <c r="O5" s="1650" t="s">
        <v>1917</v>
      </c>
      <c r="P5" s="1645"/>
      <c r="S5" s="1632"/>
      <c r="T5" s="991">
        <v>4</v>
      </c>
      <c r="U5" s="1636" t="s">
        <v>1918</v>
      </c>
      <c r="V5" s="1632"/>
    </row>
    <row r="6" spans="1:52" ht="12" customHeight="1">
      <c r="A6" s="1651"/>
      <c r="B6" s="1652" t="s">
        <v>1919</v>
      </c>
      <c r="C6" s="1653"/>
      <c r="D6" s="1653"/>
      <c r="E6" s="1654"/>
      <c r="F6" s="1655"/>
      <c r="G6" s="1654"/>
      <c r="H6" s="1655"/>
      <c r="I6" s="1656" t="s">
        <v>1920</v>
      </c>
      <c r="J6" s="1654"/>
      <c r="K6" s="1654"/>
      <c r="L6" s="1654"/>
      <c r="M6" s="1655"/>
      <c r="N6" s="1654"/>
      <c r="O6" s="1657"/>
      <c r="P6" s="1645"/>
      <c r="S6" s="995"/>
      <c r="T6" s="991">
        <v>5</v>
      </c>
      <c r="U6" s="1636" t="s">
        <v>1921</v>
      </c>
      <c r="V6" s="1632"/>
    </row>
    <row r="7" spans="1:52" ht="7.5" customHeight="1">
      <c r="A7" s="1658">
        <v>35065</v>
      </c>
      <c r="B7" s="1659">
        <v>88.462999999999994</v>
      </c>
      <c r="C7" s="1659">
        <v>90.733000000000004</v>
      </c>
      <c r="D7" s="1659">
        <v>0.75600000000000001</v>
      </c>
      <c r="E7" s="1659">
        <v>0.68600000000000005</v>
      </c>
      <c r="F7" s="1659">
        <v>89.218999999999994</v>
      </c>
      <c r="G7" s="1659">
        <v>91.419000000000011</v>
      </c>
      <c r="H7" s="1660">
        <v>2.4658424774992138</v>
      </c>
      <c r="I7" s="1659">
        <v>2.33</v>
      </c>
      <c r="J7" s="1659">
        <v>2.3450000000000002</v>
      </c>
      <c r="K7" s="1659">
        <v>9.2999999999999999E-2</v>
      </c>
      <c r="L7" s="1659">
        <v>0.1</v>
      </c>
      <c r="M7" s="1659">
        <v>2.423</v>
      </c>
      <c r="N7" s="1659">
        <v>2.4450000000000003</v>
      </c>
      <c r="O7" s="1660">
        <v>0.90796533223278519</v>
      </c>
      <c r="P7" s="1645"/>
      <c r="S7" s="995"/>
      <c r="T7" s="991">
        <v>6</v>
      </c>
      <c r="U7" s="1636" t="s">
        <v>1922</v>
      </c>
      <c r="V7" s="1632"/>
    </row>
    <row r="8" spans="1:52" ht="8.1" customHeight="1">
      <c r="A8" s="1658">
        <v>35096</v>
      </c>
      <c r="B8" s="1659">
        <v>75.603999999999999</v>
      </c>
      <c r="C8" s="1659">
        <v>88.998999999999995</v>
      </c>
      <c r="D8" s="1659">
        <v>0.77300000000000002</v>
      </c>
      <c r="E8" s="1659">
        <v>0.77100000000000002</v>
      </c>
      <c r="F8" s="1659">
        <v>76.376999999999995</v>
      </c>
      <c r="G8" s="1659">
        <v>89.77</v>
      </c>
      <c r="H8" s="1660">
        <v>17.535383688806849</v>
      </c>
      <c r="I8" s="1659">
        <v>2.2330000000000001</v>
      </c>
      <c r="J8" s="1659">
        <v>3.137</v>
      </c>
      <c r="K8" s="1659">
        <v>8.7999999999999995E-2</v>
      </c>
      <c r="L8" s="1659">
        <v>0.1</v>
      </c>
      <c r="M8" s="1659">
        <v>2.3210000000000002</v>
      </c>
      <c r="N8" s="1659">
        <v>3.2370000000000001</v>
      </c>
      <c r="O8" s="1660">
        <v>39.465747522619552</v>
      </c>
      <c r="P8" s="1645"/>
      <c r="S8" s="995"/>
      <c r="T8" s="991">
        <v>7</v>
      </c>
      <c r="U8" s="1636" t="s">
        <v>1923</v>
      </c>
      <c r="V8" s="1632"/>
    </row>
    <row r="9" spans="1:52" ht="8.1" customHeight="1">
      <c r="A9" s="1658">
        <v>35125</v>
      </c>
      <c r="B9" s="1659">
        <v>105.41</v>
      </c>
      <c r="C9" s="1659">
        <v>99.908000000000001</v>
      </c>
      <c r="D9" s="1659">
        <v>0.83499999999999996</v>
      </c>
      <c r="E9" s="1659">
        <v>0.78</v>
      </c>
      <c r="F9" s="1659">
        <v>106.24499999999999</v>
      </c>
      <c r="G9" s="1659">
        <v>100.688</v>
      </c>
      <c r="H9" s="1660">
        <v>-5.2303637818250204</v>
      </c>
      <c r="I9" s="1659">
        <v>3.069</v>
      </c>
      <c r="J9" s="1659">
        <v>2.7490000000000001</v>
      </c>
      <c r="K9" s="1659">
        <v>0.11899999999999999</v>
      </c>
      <c r="L9" s="1659">
        <v>0.1</v>
      </c>
      <c r="M9" s="1659">
        <v>3.1879999999999997</v>
      </c>
      <c r="N9" s="1659">
        <v>2.8490000000000002</v>
      </c>
      <c r="O9" s="1660">
        <v>-10.633626097866989</v>
      </c>
      <c r="P9" s="1645"/>
      <c r="S9" s="995"/>
      <c r="T9" s="991">
        <v>8</v>
      </c>
      <c r="U9" s="1636" t="s">
        <v>1924</v>
      </c>
      <c r="V9" s="1632"/>
    </row>
    <row r="10" spans="1:52" ht="8.1" customHeight="1">
      <c r="A10" s="1658">
        <v>35156</v>
      </c>
      <c r="B10" s="1659">
        <v>81.631</v>
      </c>
      <c r="C10" s="1659">
        <v>93</v>
      </c>
      <c r="D10" s="1659">
        <v>0.5</v>
      </c>
      <c r="E10" s="1659">
        <v>0.4</v>
      </c>
      <c r="F10" s="1659">
        <v>82.2</v>
      </c>
      <c r="G10" s="1659">
        <v>93.4</v>
      </c>
      <c r="H10" s="1660">
        <v>13.625304136253046</v>
      </c>
      <c r="I10" s="1659">
        <v>2.157</v>
      </c>
      <c r="J10" s="1659">
        <v>3.5</v>
      </c>
      <c r="K10" s="1659">
        <v>6.9000000000000006E-2</v>
      </c>
      <c r="L10" s="1659">
        <v>0</v>
      </c>
      <c r="M10" s="1659">
        <v>2.226</v>
      </c>
      <c r="N10" s="1659">
        <v>3.5</v>
      </c>
      <c r="O10" s="1660">
        <v>57.232704402515736</v>
      </c>
      <c r="P10" s="1645"/>
      <c r="S10" s="995"/>
      <c r="T10" s="991">
        <v>9</v>
      </c>
      <c r="U10" s="1636" t="s">
        <v>1925</v>
      </c>
      <c r="V10" s="1632"/>
    </row>
    <row r="11" spans="1:52" ht="8.1" customHeight="1">
      <c r="A11" s="1658">
        <v>35186</v>
      </c>
      <c r="B11" s="1659">
        <v>96.677000000000007</v>
      </c>
      <c r="C11" s="1659">
        <v>89.2</v>
      </c>
      <c r="D11" s="1659">
        <v>0.377</v>
      </c>
      <c r="E11" s="1659">
        <v>0.3</v>
      </c>
      <c r="F11" s="1659">
        <v>97.054000000000002</v>
      </c>
      <c r="G11" s="1659">
        <v>89.5</v>
      </c>
      <c r="H11" s="1660">
        <v>-7.7832958971294381</v>
      </c>
      <c r="I11" s="1659">
        <v>2.8340000000000001</v>
      </c>
      <c r="J11" s="1659">
        <v>2.5</v>
      </c>
      <c r="K11" s="1659">
        <v>4.7E-2</v>
      </c>
      <c r="L11" s="1659">
        <v>0</v>
      </c>
      <c r="M11" s="1659">
        <v>2.8810000000000002</v>
      </c>
      <c r="N11" s="1659">
        <v>2.5</v>
      </c>
      <c r="O11" s="1660">
        <v>-13.224574800416534</v>
      </c>
      <c r="P11" s="1645"/>
      <c r="S11" s="995"/>
      <c r="T11" s="991">
        <v>10</v>
      </c>
      <c r="U11" s="1636" t="s">
        <v>1926</v>
      </c>
      <c r="V11" s="1632"/>
    </row>
    <row r="12" spans="1:52" s="1631" customFormat="1" ht="8.1" customHeight="1">
      <c r="A12" s="1658">
        <v>35217</v>
      </c>
      <c r="B12" s="1659">
        <v>92.956999999999994</v>
      </c>
      <c r="C12" s="1659">
        <v>86.9</v>
      </c>
      <c r="D12" s="1659">
        <v>0.30399999999999999</v>
      </c>
      <c r="E12" s="1659">
        <v>0.3</v>
      </c>
      <c r="F12" s="1659">
        <v>93.260999999999996</v>
      </c>
      <c r="G12" s="1659">
        <v>87.2</v>
      </c>
      <c r="H12" s="1660">
        <v>-6.4989652695124356</v>
      </c>
      <c r="I12" s="1659">
        <v>2.5880000000000001</v>
      </c>
      <c r="J12" s="1659">
        <v>2.4</v>
      </c>
      <c r="K12" s="1659">
        <v>0.05</v>
      </c>
      <c r="L12" s="1659">
        <v>0</v>
      </c>
      <c r="M12" s="1659">
        <v>2.6379999999999999</v>
      </c>
      <c r="N12" s="1659">
        <v>2.4</v>
      </c>
      <c r="O12" s="1660">
        <v>-9.021986353297951</v>
      </c>
      <c r="P12" s="1645"/>
      <c r="S12" s="995"/>
      <c r="T12" s="991">
        <v>11</v>
      </c>
      <c r="U12" s="1636" t="s">
        <v>1927</v>
      </c>
      <c r="V12" s="1632"/>
    </row>
    <row r="13" spans="1:52" s="1631" customFormat="1" ht="8.1" customHeight="1">
      <c r="A13" s="1658">
        <v>35247</v>
      </c>
      <c r="B13" s="1659">
        <v>81.326999999999998</v>
      </c>
      <c r="C13" s="1659">
        <v>87.7</v>
      </c>
      <c r="D13" s="1659">
        <v>0.27300000000000002</v>
      </c>
      <c r="E13" s="1659">
        <v>0.1</v>
      </c>
      <c r="F13" s="1659">
        <v>81.599999999999994</v>
      </c>
      <c r="G13" s="1659">
        <v>87.8</v>
      </c>
      <c r="H13" s="1660">
        <v>7.5980392156862697</v>
      </c>
      <c r="I13" s="1659">
        <v>2.052</v>
      </c>
      <c r="J13" s="1659">
        <v>2.4</v>
      </c>
      <c r="K13" s="1659">
        <v>1.7999999999999999E-2</v>
      </c>
      <c r="L13" s="1659">
        <v>0</v>
      </c>
      <c r="M13" s="1659">
        <v>2.0699999999999998</v>
      </c>
      <c r="N13" s="1659">
        <v>2.4</v>
      </c>
      <c r="O13" s="1660">
        <v>15.94202898550725</v>
      </c>
      <c r="P13" s="1645"/>
      <c r="S13" s="995"/>
      <c r="T13" s="991">
        <v>12</v>
      </c>
      <c r="U13" s="1636" t="s">
        <v>1911</v>
      </c>
      <c r="V13" s="1632"/>
    </row>
    <row r="14" spans="1:52" s="1631" customFormat="1" ht="8.1" customHeight="1">
      <c r="A14" s="1658">
        <v>35278</v>
      </c>
      <c r="B14" s="1659">
        <v>92.626999999999995</v>
      </c>
      <c r="C14" s="1659">
        <v>85.3</v>
      </c>
      <c r="D14" s="1659">
        <v>0.16800000000000001</v>
      </c>
      <c r="E14" s="1659">
        <v>0.1</v>
      </c>
      <c r="F14" s="1659">
        <v>92.795000000000002</v>
      </c>
      <c r="G14" s="1659">
        <v>85.399999999999991</v>
      </c>
      <c r="H14" s="1660">
        <v>-7.9691793738886911</v>
      </c>
      <c r="I14" s="1659">
        <v>2.2999999999999998</v>
      </c>
      <c r="J14" s="1659">
        <v>2.2999999999999998</v>
      </c>
      <c r="K14" s="1659">
        <v>1.4999999999999999E-2</v>
      </c>
      <c r="L14" s="1659">
        <v>0</v>
      </c>
      <c r="M14" s="1659">
        <v>2.3149999999999999</v>
      </c>
      <c r="N14" s="1659">
        <v>2.2999999999999998</v>
      </c>
      <c r="O14" s="1660">
        <v>-0.64794816414687206</v>
      </c>
      <c r="P14" s="1645"/>
    </row>
    <row r="15" spans="1:52" s="1631" customFormat="1" ht="8.1" customHeight="1">
      <c r="A15" s="1658">
        <v>35309</v>
      </c>
      <c r="B15" s="1659">
        <v>91.790999999999997</v>
      </c>
      <c r="C15" s="1659">
        <v>89.6</v>
      </c>
      <c r="D15" s="1659">
        <v>0.23799999999999999</v>
      </c>
      <c r="E15" s="1659">
        <v>0.2</v>
      </c>
      <c r="F15" s="1659">
        <v>92.028999999999996</v>
      </c>
      <c r="G15" s="1659">
        <v>89.8</v>
      </c>
      <c r="H15" s="1660">
        <v>-2.4220626106988052</v>
      </c>
      <c r="I15" s="1659">
        <v>2.7029999999999998</v>
      </c>
      <c r="J15" s="1659">
        <v>3</v>
      </c>
      <c r="K15" s="1659">
        <v>3.9E-2</v>
      </c>
      <c r="L15" s="1659">
        <v>0</v>
      </c>
      <c r="M15" s="1659">
        <v>2.742</v>
      </c>
      <c r="N15" s="1659">
        <v>3</v>
      </c>
      <c r="O15" s="1660">
        <v>9.4091903719912384</v>
      </c>
      <c r="P15" s="1645"/>
    </row>
    <row r="16" spans="1:52" s="1631" customFormat="1" ht="8.1" customHeight="1">
      <c r="A16" s="1658">
        <v>35339</v>
      </c>
      <c r="B16" s="1659">
        <v>97.100999999999999</v>
      </c>
      <c r="C16" s="1659">
        <v>96.5</v>
      </c>
      <c r="D16" s="1659">
        <v>0.63300000000000001</v>
      </c>
      <c r="E16" s="1659">
        <v>0.6</v>
      </c>
      <c r="F16" s="1659">
        <v>97.733999999999995</v>
      </c>
      <c r="G16" s="1659">
        <v>97.1</v>
      </c>
      <c r="H16" s="1660">
        <v>-0.64869953138109171</v>
      </c>
      <c r="I16" s="1659">
        <v>3.4420000000000002</v>
      </c>
      <c r="J16" s="1659">
        <v>4</v>
      </c>
      <c r="K16" s="1659">
        <v>5.6000000000000001E-2</v>
      </c>
      <c r="L16" s="1659">
        <v>0</v>
      </c>
      <c r="M16" s="1659">
        <v>3.4980000000000002</v>
      </c>
      <c r="N16" s="1659">
        <v>4</v>
      </c>
      <c r="O16" s="1660">
        <v>14.351057747284157</v>
      </c>
      <c r="P16" s="1645"/>
    </row>
    <row r="17" spans="1:17" s="1631" customFormat="1" ht="8.1" customHeight="1">
      <c r="A17" s="1658">
        <v>35370</v>
      </c>
      <c r="B17" s="1659">
        <v>114.229</v>
      </c>
      <c r="C17" s="1659">
        <v>103.4</v>
      </c>
      <c r="D17" s="1659">
        <v>0.46700000000000003</v>
      </c>
      <c r="E17" s="1659">
        <v>1.1000000000000001</v>
      </c>
      <c r="F17" s="1659">
        <v>114.696</v>
      </c>
      <c r="G17" s="1659">
        <v>104.5</v>
      </c>
      <c r="H17" s="1660">
        <v>-8.8895863848782888</v>
      </c>
      <c r="I17" s="1659">
        <v>4.6139999999999999</v>
      </c>
      <c r="J17" s="1659">
        <v>4.5</v>
      </c>
      <c r="K17" s="1659">
        <v>0.156</v>
      </c>
      <c r="L17" s="1659">
        <v>0.1</v>
      </c>
      <c r="M17" s="1659">
        <v>4.7699999999999996</v>
      </c>
      <c r="N17" s="1659">
        <v>4.5999999999999996</v>
      </c>
      <c r="O17" s="1660">
        <v>-3.5639412997903519</v>
      </c>
      <c r="P17" s="1645"/>
    </row>
    <row r="18" spans="1:17" s="1631" customFormat="1" ht="7.5" customHeight="1">
      <c r="A18" s="1658">
        <v>35400</v>
      </c>
      <c r="B18" s="1661">
        <v>95.864000000000004</v>
      </c>
      <c r="C18" s="1662">
        <v>87.8</v>
      </c>
      <c r="D18" s="1662">
        <v>0.96199999999999997</v>
      </c>
      <c r="E18" s="1662">
        <v>0.8</v>
      </c>
      <c r="F18" s="1662">
        <v>96.826000000000008</v>
      </c>
      <c r="G18" s="1662">
        <v>88.6</v>
      </c>
      <c r="H18" s="1663">
        <v>-8.4956519942990703</v>
      </c>
      <c r="I18" s="1661">
        <v>2.4929999999999999</v>
      </c>
      <c r="J18" s="1662">
        <v>2.5</v>
      </c>
      <c r="K18" s="1662">
        <v>0.11700000000000001</v>
      </c>
      <c r="L18" s="1662">
        <v>0.1</v>
      </c>
      <c r="M18" s="1662">
        <v>2.61</v>
      </c>
      <c r="N18" s="1662">
        <v>2.6</v>
      </c>
      <c r="O18" s="1663">
        <v>-0.38314176245209941</v>
      </c>
      <c r="P18" s="1645"/>
    </row>
    <row r="19" spans="1:17" s="1631" customFormat="1" ht="12.75" customHeight="1">
      <c r="A19" s="1664" t="s">
        <v>1911</v>
      </c>
      <c r="B19" s="1665">
        <v>1113.6809999999998</v>
      </c>
      <c r="C19" s="1665">
        <v>1099.04</v>
      </c>
      <c r="D19" s="1665">
        <v>6.2859999999999996</v>
      </c>
      <c r="E19" s="1665">
        <v>6.1369999999999996</v>
      </c>
      <c r="F19" s="1665">
        <v>1120.0360000000001</v>
      </c>
      <c r="G19" s="1665">
        <v>1105.1769999999999</v>
      </c>
      <c r="H19" s="1660">
        <v>-1.3266537861283179</v>
      </c>
      <c r="I19" s="1665">
        <v>32.815000000000005</v>
      </c>
      <c r="J19" s="1665">
        <v>35.331000000000003</v>
      </c>
      <c r="K19" s="1665">
        <v>0.8670000000000001</v>
      </c>
      <c r="L19" s="1665">
        <v>0.5</v>
      </c>
      <c r="M19" s="1665">
        <v>33.682000000000002</v>
      </c>
      <c r="N19" s="1665">
        <v>35.831000000000003</v>
      </c>
      <c r="O19" s="1660">
        <v>6.3802624547235842</v>
      </c>
      <c r="P19" s="1645"/>
      <c r="Q19" s="1666"/>
    </row>
    <row r="20" spans="1:17" s="1631" customFormat="1" ht="12" customHeight="1">
      <c r="A20" s="1667"/>
      <c r="B20" s="1652" t="s">
        <v>1928</v>
      </c>
      <c r="C20" s="1652"/>
      <c r="D20" s="1652"/>
      <c r="E20" s="1654"/>
      <c r="F20" s="1654"/>
      <c r="G20" s="1668"/>
      <c r="H20" s="1669"/>
      <c r="I20" s="1668" t="s">
        <v>1929</v>
      </c>
      <c r="J20" s="1670"/>
      <c r="K20" s="1670"/>
      <c r="L20" s="1670"/>
      <c r="M20" s="1670"/>
      <c r="N20" s="1670"/>
      <c r="O20" s="1671"/>
      <c r="P20" s="1645"/>
    </row>
    <row r="21" spans="1:17" s="1631" customFormat="1" ht="8.1" customHeight="1">
      <c r="A21" s="1658">
        <v>35065</v>
      </c>
      <c r="B21" s="1659">
        <v>87.126000000000005</v>
      </c>
      <c r="C21" s="1659">
        <v>89.605999999999995</v>
      </c>
      <c r="D21" s="1659">
        <v>0.376</v>
      </c>
      <c r="E21" s="1659">
        <v>0.32500000000000001</v>
      </c>
      <c r="F21" s="1659">
        <v>87.50200000000001</v>
      </c>
      <c r="G21" s="1659">
        <v>89.930999999999997</v>
      </c>
      <c r="H21" s="1660">
        <v>2.775936550021707</v>
      </c>
      <c r="I21" s="1659">
        <v>43.081000000000003</v>
      </c>
      <c r="J21" s="1659">
        <v>45.908999999999999</v>
      </c>
      <c r="K21" s="1659">
        <v>0.90200000000000002</v>
      </c>
      <c r="L21" s="1659">
        <v>0.7</v>
      </c>
      <c r="M21" s="1659">
        <v>43.983000000000004</v>
      </c>
      <c r="N21" s="1659">
        <v>46.609000000000002</v>
      </c>
      <c r="O21" s="1660">
        <v>5.9704885978673516</v>
      </c>
      <c r="P21" s="1645"/>
    </row>
    <row r="22" spans="1:17" s="1631" customFormat="1" ht="8.1" customHeight="1">
      <c r="A22" s="1658">
        <v>35096</v>
      </c>
      <c r="B22" s="1659">
        <v>76.427999999999997</v>
      </c>
      <c r="C22" s="1659">
        <v>85.076999999999998</v>
      </c>
      <c r="D22" s="1659">
        <v>0.315</v>
      </c>
      <c r="E22" s="1659">
        <v>0.374</v>
      </c>
      <c r="F22" s="1659">
        <v>76.742999999999995</v>
      </c>
      <c r="G22" s="1659">
        <v>85.450999999999993</v>
      </c>
      <c r="H22" s="1660">
        <v>11.346963240947062</v>
      </c>
      <c r="I22" s="1659">
        <v>39.875999999999998</v>
      </c>
      <c r="J22" s="1659">
        <v>45.905999999999999</v>
      </c>
      <c r="K22" s="1659">
        <v>0.88300000000000001</v>
      </c>
      <c r="L22" s="1659">
        <v>0.7</v>
      </c>
      <c r="M22" s="1659">
        <v>40.759</v>
      </c>
      <c r="N22" s="1659">
        <v>46.606000000000002</v>
      </c>
      <c r="O22" s="1660">
        <v>14.345297971000281</v>
      </c>
      <c r="P22" s="1645"/>
    </row>
    <row r="23" spans="1:17" s="1631" customFormat="1" ht="8.1" customHeight="1">
      <c r="A23" s="1658">
        <v>35125</v>
      </c>
      <c r="B23" s="1659">
        <v>95.677000000000007</v>
      </c>
      <c r="C23" s="1659">
        <v>80.093000000000004</v>
      </c>
      <c r="D23" s="1659">
        <v>0.38200000000000001</v>
      </c>
      <c r="E23" s="1659">
        <v>0.33800000000000002</v>
      </c>
      <c r="F23" s="1659">
        <v>96.059000000000012</v>
      </c>
      <c r="G23" s="1659">
        <v>80.430999999999997</v>
      </c>
      <c r="H23" s="1660">
        <v>-16.269167907223704</v>
      </c>
      <c r="I23" s="1659">
        <v>52.790999999999997</v>
      </c>
      <c r="J23" s="1659">
        <v>46.548999999999999</v>
      </c>
      <c r="K23" s="1659">
        <v>0.96799999999999997</v>
      </c>
      <c r="L23" s="1659">
        <v>0.7</v>
      </c>
      <c r="M23" s="1659">
        <v>53.759</v>
      </c>
      <c r="N23" s="1659">
        <v>47.249000000000002</v>
      </c>
      <c r="O23" s="1660">
        <v>-12.10960025298089</v>
      </c>
      <c r="P23" s="1645"/>
    </row>
    <row r="24" spans="1:17" s="1631" customFormat="1" ht="8.1" customHeight="1">
      <c r="A24" s="1658">
        <v>35156</v>
      </c>
      <c r="B24" s="1659">
        <v>70.293000000000006</v>
      </c>
      <c r="C24" s="1659">
        <v>78.8</v>
      </c>
      <c r="D24" s="1659">
        <v>0.29699999999999999</v>
      </c>
      <c r="E24" s="1659">
        <v>0.2</v>
      </c>
      <c r="F24" s="1659">
        <v>70.59</v>
      </c>
      <c r="G24" s="1659">
        <v>79</v>
      </c>
      <c r="H24" s="1660">
        <v>11.91386881994616</v>
      </c>
      <c r="I24" s="1659">
        <v>37.738999999999997</v>
      </c>
      <c r="J24" s="1659">
        <v>49.3</v>
      </c>
      <c r="K24" s="1659">
        <v>0.57299999999999995</v>
      </c>
      <c r="L24" s="1659">
        <v>0.5</v>
      </c>
      <c r="M24" s="1659">
        <v>38.311999999999998</v>
      </c>
      <c r="N24" s="1659">
        <v>49.8</v>
      </c>
      <c r="O24" s="1660">
        <v>29.985383169764045</v>
      </c>
      <c r="P24" s="1645"/>
    </row>
    <row r="25" spans="1:17" s="1631" customFormat="1" ht="8.1" customHeight="1">
      <c r="A25" s="1658">
        <v>35186</v>
      </c>
      <c r="B25" s="1659">
        <v>70.989000000000004</v>
      </c>
      <c r="C25" s="1659">
        <v>73.7</v>
      </c>
      <c r="D25" s="1659">
        <v>0.21099999999999999</v>
      </c>
      <c r="E25" s="1659">
        <v>0.2</v>
      </c>
      <c r="F25" s="1659">
        <v>71.2</v>
      </c>
      <c r="G25" s="1659">
        <v>73.900000000000006</v>
      </c>
      <c r="H25" s="1660">
        <v>3.7921348314606806</v>
      </c>
      <c r="I25" s="1659">
        <v>44.225000000000001</v>
      </c>
      <c r="J25" s="1659">
        <v>45.5</v>
      </c>
      <c r="K25" s="1659">
        <v>0.38</v>
      </c>
      <c r="L25" s="1659">
        <v>0.3</v>
      </c>
      <c r="M25" s="1659">
        <v>44.605000000000004</v>
      </c>
      <c r="N25" s="1659">
        <v>45.8</v>
      </c>
      <c r="O25" s="1660">
        <v>2.6790718529312807</v>
      </c>
      <c r="P25" s="1645"/>
    </row>
    <row r="26" spans="1:17" s="1631" customFormat="1" ht="8.1" customHeight="1">
      <c r="A26" s="1658">
        <v>35217</v>
      </c>
      <c r="B26" s="1659">
        <v>74.540999999999997</v>
      </c>
      <c r="C26" s="1659">
        <v>67.3</v>
      </c>
      <c r="D26" s="1659">
        <v>0.19900000000000001</v>
      </c>
      <c r="E26" s="1659">
        <v>0.2</v>
      </c>
      <c r="F26" s="1659">
        <v>74.739999999999995</v>
      </c>
      <c r="G26" s="1659">
        <v>67.5</v>
      </c>
      <c r="H26" s="1660">
        <v>-9.6869146374096822</v>
      </c>
      <c r="I26" s="1659">
        <v>42.04</v>
      </c>
      <c r="J26" s="1659">
        <v>42.3</v>
      </c>
      <c r="K26" s="1659">
        <v>0.315</v>
      </c>
      <c r="L26" s="1659">
        <v>0.3</v>
      </c>
      <c r="M26" s="1659">
        <v>42.354999999999997</v>
      </c>
      <c r="N26" s="1659">
        <v>42.599999999999994</v>
      </c>
      <c r="O26" s="1660">
        <v>0.57844410341163499</v>
      </c>
      <c r="P26" s="1645"/>
    </row>
    <row r="27" spans="1:17" s="1631" customFormat="1" ht="8.1" customHeight="1">
      <c r="A27" s="1658">
        <v>35247</v>
      </c>
      <c r="B27" s="1659">
        <v>76.081999999999994</v>
      </c>
      <c r="C27" s="1659">
        <v>79</v>
      </c>
      <c r="D27" s="1659">
        <v>0.127</v>
      </c>
      <c r="E27" s="1659">
        <v>0</v>
      </c>
      <c r="F27" s="1659">
        <v>76.208999999999989</v>
      </c>
      <c r="G27" s="1659">
        <v>79</v>
      </c>
      <c r="H27" s="1660">
        <v>3.6622971040165986</v>
      </c>
      <c r="I27" s="1659">
        <v>38.521000000000001</v>
      </c>
      <c r="J27" s="1659">
        <v>43.1</v>
      </c>
      <c r="K27" s="1659">
        <v>0.17</v>
      </c>
      <c r="L27" s="1659">
        <v>0.1</v>
      </c>
      <c r="M27" s="1659">
        <v>38.691000000000003</v>
      </c>
      <c r="N27" s="1659">
        <v>43.2</v>
      </c>
      <c r="O27" s="1660">
        <v>11.653872993719471</v>
      </c>
      <c r="P27" s="1645"/>
    </row>
    <row r="28" spans="1:17" s="1631" customFormat="1" ht="8.1" customHeight="1">
      <c r="A28" s="1658">
        <v>35278</v>
      </c>
      <c r="B28" s="1659">
        <v>84.23</v>
      </c>
      <c r="C28" s="1659">
        <v>86.8</v>
      </c>
      <c r="D28" s="1659">
        <v>0.14199999999999999</v>
      </c>
      <c r="E28" s="1659">
        <v>0.1</v>
      </c>
      <c r="F28" s="1659">
        <v>84.372</v>
      </c>
      <c r="G28" s="1659">
        <v>86.899999999999991</v>
      </c>
      <c r="H28" s="1660">
        <v>2.9962546816479252</v>
      </c>
      <c r="I28" s="1659">
        <v>38.582000000000001</v>
      </c>
      <c r="J28" s="1659">
        <v>39.299999999999997</v>
      </c>
      <c r="K28" s="1659">
        <v>0.158</v>
      </c>
      <c r="L28" s="1659">
        <v>0.1</v>
      </c>
      <c r="M28" s="1659">
        <v>38.74</v>
      </c>
      <c r="N28" s="1659">
        <v>39.4</v>
      </c>
      <c r="O28" s="1660">
        <v>1.7036654620547154</v>
      </c>
      <c r="P28" s="1645"/>
    </row>
    <row r="29" spans="1:17" s="1631" customFormat="1" ht="8.1" customHeight="1">
      <c r="A29" s="1658">
        <v>35309</v>
      </c>
      <c r="B29" s="1659">
        <v>90.885999999999996</v>
      </c>
      <c r="C29" s="1659">
        <v>90.2</v>
      </c>
      <c r="D29" s="1659">
        <v>0.161</v>
      </c>
      <c r="E29" s="1659">
        <v>0.1</v>
      </c>
      <c r="F29" s="1659">
        <v>91.046999999999997</v>
      </c>
      <c r="G29" s="1659">
        <v>90.3</v>
      </c>
      <c r="H29" s="1660">
        <v>-0.8204553692049199</v>
      </c>
      <c r="I29" s="1659">
        <v>42.19</v>
      </c>
      <c r="J29" s="1659">
        <v>44.2</v>
      </c>
      <c r="K29" s="1659">
        <v>0.23300000000000001</v>
      </c>
      <c r="L29" s="1659">
        <v>0.2</v>
      </c>
      <c r="M29" s="1659">
        <v>42.422999999999995</v>
      </c>
      <c r="N29" s="1659">
        <v>44.400000000000006</v>
      </c>
      <c r="O29" s="1660">
        <v>4.6602079060886981</v>
      </c>
      <c r="P29" s="1645"/>
    </row>
    <row r="30" spans="1:17" s="1631" customFormat="1" ht="8.1" customHeight="1">
      <c r="A30" s="1658">
        <v>35339</v>
      </c>
      <c r="B30" s="1659">
        <v>96.11</v>
      </c>
      <c r="C30" s="1659">
        <v>99.5</v>
      </c>
      <c r="D30" s="1659">
        <v>0.26700000000000002</v>
      </c>
      <c r="E30" s="1659">
        <v>0.3</v>
      </c>
      <c r="F30" s="1659">
        <v>96.376999999999995</v>
      </c>
      <c r="G30" s="1659">
        <v>99.8</v>
      </c>
      <c r="H30" s="1660">
        <v>3.5516772673978236</v>
      </c>
      <c r="I30" s="1659">
        <v>47.494</v>
      </c>
      <c r="J30" s="1659">
        <v>52.3</v>
      </c>
      <c r="K30" s="1659">
        <v>0.68500000000000005</v>
      </c>
      <c r="L30" s="1659">
        <v>0.5</v>
      </c>
      <c r="M30" s="1659">
        <v>48.179000000000002</v>
      </c>
      <c r="N30" s="1659">
        <v>52.8</v>
      </c>
      <c r="O30" s="1660">
        <v>9.591315718466543</v>
      </c>
      <c r="P30" s="1645"/>
    </row>
    <row r="31" spans="1:17" s="1631" customFormat="1" ht="8.1" customHeight="1">
      <c r="A31" s="1658">
        <v>35370</v>
      </c>
      <c r="B31" s="1659">
        <v>101.227</v>
      </c>
      <c r="C31" s="1659">
        <v>97.4</v>
      </c>
      <c r="D31" s="1659">
        <v>0.56100000000000005</v>
      </c>
      <c r="E31" s="1659">
        <v>0.5</v>
      </c>
      <c r="F31" s="1659">
        <v>101.78800000000001</v>
      </c>
      <c r="G31" s="1659">
        <v>97.9</v>
      </c>
      <c r="H31" s="1660">
        <v>-3.8197036978818821</v>
      </c>
      <c r="I31" s="1659">
        <v>56.493000000000002</v>
      </c>
      <c r="J31" s="1659">
        <v>57.4</v>
      </c>
      <c r="K31" s="1659">
        <v>1.2410000000000001</v>
      </c>
      <c r="L31" s="1659">
        <v>1</v>
      </c>
      <c r="M31" s="1659">
        <v>57.734000000000002</v>
      </c>
      <c r="N31" s="1659">
        <v>58.4</v>
      </c>
      <c r="O31" s="1660">
        <v>1.1535663560466869</v>
      </c>
    </row>
    <row r="32" spans="1:17" s="1631" customFormat="1" ht="7.5" customHeight="1">
      <c r="A32" s="1658">
        <v>35400</v>
      </c>
      <c r="B32" s="1661">
        <v>82.334000000000003</v>
      </c>
      <c r="C32" s="1662">
        <v>78.5</v>
      </c>
      <c r="D32" s="1662">
        <v>0.42699999999999999</v>
      </c>
      <c r="E32" s="1662">
        <v>0.4</v>
      </c>
      <c r="F32" s="1662">
        <v>82.76100000000001</v>
      </c>
      <c r="G32" s="1662">
        <v>78.900000000000006</v>
      </c>
      <c r="H32" s="1663">
        <v>-4.6652408743248719</v>
      </c>
      <c r="I32" s="1661">
        <v>43.664999999999999</v>
      </c>
      <c r="J32" s="1659">
        <v>41.1</v>
      </c>
      <c r="K32" s="1662">
        <v>1.054</v>
      </c>
      <c r="L32" s="1662">
        <v>0.8</v>
      </c>
      <c r="M32" s="1662">
        <v>44.719000000000001</v>
      </c>
      <c r="N32" s="1662">
        <v>41.9</v>
      </c>
      <c r="O32" s="1663">
        <v>-6.3038082246919753</v>
      </c>
      <c r="P32" s="1645"/>
    </row>
    <row r="33" spans="1:52" s="1631" customFormat="1" ht="12.75" customHeight="1">
      <c r="A33" s="1664" t="s">
        <v>1911</v>
      </c>
      <c r="B33" s="1665">
        <v>1005.923</v>
      </c>
      <c r="C33" s="1665">
        <v>1005.976</v>
      </c>
      <c r="D33" s="1665">
        <v>3.4649999999999999</v>
      </c>
      <c r="E33" s="1665">
        <v>3.0369999999999999</v>
      </c>
      <c r="F33" s="1665">
        <v>1009.3879999999999</v>
      </c>
      <c r="G33" s="1665">
        <v>1009.0129999999998</v>
      </c>
      <c r="H33" s="1660">
        <v>-3.7151224306219977E-2</v>
      </c>
      <c r="I33" s="1665">
        <v>526.697</v>
      </c>
      <c r="J33" s="1672">
        <v>552.86400000000003</v>
      </c>
      <c r="K33" s="1665">
        <v>7.5619999999999994</v>
      </c>
      <c r="L33" s="1665">
        <v>5.8999999999999995</v>
      </c>
      <c r="M33" s="1665">
        <v>534.25900000000001</v>
      </c>
      <c r="N33" s="1665">
        <v>558.76400000000001</v>
      </c>
      <c r="O33" s="1660">
        <v>4.5867266625363445</v>
      </c>
      <c r="P33" s="1645"/>
    </row>
    <row r="34" spans="1:52" s="1680" customFormat="1" ht="12" customHeight="1">
      <c r="A34" s="1667"/>
      <c r="B34" s="1673" t="s">
        <v>1930</v>
      </c>
      <c r="C34" s="1674"/>
      <c r="D34" s="1674"/>
      <c r="E34" s="1674"/>
      <c r="F34" s="1675"/>
      <c r="G34" s="1675"/>
      <c r="H34" s="1676"/>
      <c r="I34" s="1677" t="s">
        <v>143</v>
      </c>
      <c r="J34" s="1675"/>
      <c r="K34" s="1675"/>
      <c r="L34" s="1675"/>
      <c r="M34" s="1675"/>
      <c r="N34" s="1675"/>
      <c r="O34" s="1676"/>
      <c r="P34" s="1678"/>
      <c r="Q34" s="1679"/>
      <c r="R34" s="1679"/>
      <c r="S34" s="1679"/>
      <c r="T34" s="1679"/>
      <c r="U34" s="1679"/>
      <c r="V34" s="1679"/>
      <c r="W34" s="1679"/>
      <c r="X34" s="1679"/>
      <c r="Y34" s="1679"/>
      <c r="Z34" s="1679"/>
      <c r="AA34" s="1679"/>
      <c r="AB34" s="1679"/>
      <c r="AC34" s="1679"/>
      <c r="AD34" s="1679"/>
      <c r="AE34" s="1679"/>
      <c r="AF34" s="1679"/>
      <c r="AG34" s="1679"/>
      <c r="AH34" s="1679"/>
      <c r="AI34" s="1679"/>
      <c r="AJ34" s="1679"/>
      <c r="AK34" s="1679"/>
      <c r="AL34" s="1679"/>
      <c r="AM34" s="1679"/>
      <c r="AN34" s="1679"/>
      <c r="AO34" s="1679"/>
      <c r="AP34" s="1679"/>
      <c r="AQ34" s="1679"/>
      <c r="AR34" s="1679"/>
      <c r="AS34" s="1679"/>
      <c r="AT34" s="1679"/>
      <c r="AU34" s="1679"/>
      <c r="AV34" s="1679"/>
      <c r="AW34" s="1679"/>
      <c r="AX34" s="1679"/>
      <c r="AY34" s="1679"/>
      <c r="AZ34" s="1679"/>
    </row>
    <row r="35" spans="1:52" s="1683" customFormat="1" ht="7.5" customHeight="1">
      <c r="A35" s="1658">
        <v>35065</v>
      </c>
      <c r="B35" s="1659">
        <v>221</v>
      </c>
      <c r="C35" s="1659">
        <v>228.59299999999999</v>
      </c>
      <c r="D35" s="1659">
        <v>2.1269999999999998</v>
      </c>
      <c r="E35" s="1659">
        <v>1.8</v>
      </c>
      <c r="F35" s="1659">
        <v>223.12700000000001</v>
      </c>
      <c r="G35" s="1659">
        <v>230.393</v>
      </c>
      <c r="H35" s="1660">
        <v>3.2564413988446006</v>
      </c>
      <c r="I35" s="1659">
        <v>23.364999999999998</v>
      </c>
      <c r="J35" s="1659">
        <v>23.521000000000001</v>
      </c>
      <c r="K35" s="1659">
        <v>0.16500000000000001</v>
      </c>
      <c r="L35" s="1659">
        <v>0.14499999999999999</v>
      </c>
      <c r="M35" s="1659">
        <v>23.529999999999998</v>
      </c>
      <c r="N35" s="1659">
        <v>23.666</v>
      </c>
      <c r="O35" s="1660">
        <v>0.57798555036125965</v>
      </c>
      <c r="P35" s="1681"/>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1682"/>
      <c r="AS35" s="1682"/>
      <c r="AT35" s="1682"/>
      <c r="AU35" s="1682"/>
      <c r="AV35" s="1682"/>
      <c r="AW35" s="1682"/>
      <c r="AX35" s="1682"/>
      <c r="AY35" s="1682"/>
      <c r="AZ35" s="1682"/>
    </row>
    <row r="36" spans="1:52" ht="8.1" customHeight="1">
      <c r="A36" s="1658">
        <v>35096</v>
      </c>
      <c r="B36" s="1659">
        <v>194.14099999999999</v>
      </c>
      <c r="C36" s="1659">
        <v>223.119</v>
      </c>
      <c r="D36" s="1659">
        <v>2.0590000000000002</v>
      </c>
      <c r="E36" s="1659">
        <v>2</v>
      </c>
      <c r="F36" s="1659">
        <v>196.2</v>
      </c>
      <c r="G36" s="1659">
        <v>225.119</v>
      </c>
      <c r="H36" s="1660">
        <v>14.739551478083591</v>
      </c>
      <c r="I36" s="1659">
        <v>23.317</v>
      </c>
      <c r="J36" s="1659">
        <v>24.021000000000001</v>
      </c>
      <c r="K36" s="1659">
        <v>0.15</v>
      </c>
      <c r="L36" s="1659">
        <v>0.156</v>
      </c>
      <c r="M36" s="1659">
        <v>23.466999999999999</v>
      </c>
      <c r="N36" s="1659">
        <v>24.177</v>
      </c>
      <c r="O36" s="1660">
        <v>3.0255252056078819</v>
      </c>
      <c r="P36" s="1645"/>
    </row>
    <row r="37" spans="1:52" ht="8.1" customHeight="1">
      <c r="A37" s="1658">
        <v>35125</v>
      </c>
      <c r="B37" s="1659">
        <v>256.947</v>
      </c>
      <c r="C37" s="1659">
        <v>229.29900000000001</v>
      </c>
      <c r="D37" s="1659">
        <v>2.3039999999999998</v>
      </c>
      <c r="E37" s="1659">
        <v>1.9</v>
      </c>
      <c r="F37" s="1659">
        <v>259.25099999999998</v>
      </c>
      <c r="G37" s="1659">
        <v>231.19900000000001</v>
      </c>
      <c r="H37" s="1660">
        <v>-10.820401849944638</v>
      </c>
      <c r="I37" s="1659">
        <v>27.741</v>
      </c>
      <c r="J37" s="1659">
        <v>25.582999999999998</v>
      </c>
      <c r="K37" s="1659">
        <v>0.16700000000000001</v>
      </c>
      <c r="L37" s="1659">
        <v>0.13900000000000001</v>
      </c>
      <c r="M37" s="1659">
        <v>27.908000000000001</v>
      </c>
      <c r="N37" s="1659">
        <v>25.721999999999998</v>
      </c>
      <c r="O37" s="1660">
        <v>-7.8328794610864394</v>
      </c>
      <c r="P37" s="1645"/>
    </row>
    <row r="38" spans="1:52" ht="8.1" customHeight="1">
      <c r="A38" s="1658">
        <v>35156</v>
      </c>
      <c r="B38" s="1659">
        <v>191.82</v>
      </c>
      <c r="C38" s="1659">
        <v>224.6</v>
      </c>
      <c r="D38" s="1659">
        <v>1.4870000000000001</v>
      </c>
      <c r="E38" s="1659">
        <v>1.3</v>
      </c>
      <c r="F38" s="1659">
        <v>193.30699999999999</v>
      </c>
      <c r="G38" s="1659">
        <v>225.9</v>
      </c>
      <c r="H38" s="1660">
        <v>16.860744825588327</v>
      </c>
      <c r="I38" s="1659">
        <v>21.893000000000001</v>
      </c>
      <c r="J38" s="1659">
        <v>25.7</v>
      </c>
      <c r="K38" s="1659">
        <v>0.17100000000000001</v>
      </c>
      <c r="L38" s="1659">
        <v>0.1</v>
      </c>
      <c r="M38" s="1659">
        <v>22.064</v>
      </c>
      <c r="N38" s="1659">
        <v>25.8</v>
      </c>
      <c r="O38" s="1660">
        <v>16.932559825960848</v>
      </c>
      <c r="P38" s="1645"/>
    </row>
    <row r="39" spans="1:52" ht="8.1" customHeight="1">
      <c r="A39" s="1658">
        <v>35186</v>
      </c>
      <c r="B39" s="1659">
        <v>214.72499999999999</v>
      </c>
      <c r="C39" s="1659">
        <v>211</v>
      </c>
      <c r="D39" s="1659">
        <v>1.0149999999999999</v>
      </c>
      <c r="E39" s="1659">
        <v>0.7</v>
      </c>
      <c r="F39" s="1659">
        <v>215.73999999999998</v>
      </c>
      <c r="G39" s="1659">
        <v>211.7</v>
      </c>
      <c r="H39" s="1660">
        <v>-1.8726244553629368</v>
      </c>
      <c r="I39" s="1659">
        <v>28.167999999999999</v>
      </c>
      <c r="J39" s="1659">
        <v>25.8</v>
      </c>
      <c r="K39" s="1659">
        <v>0.125</v>
      </c>
      <c r="L39" s="1659">
        <v>0</v>
      </c>
      <c r="M39" s="1659">
        <v>28.292999999999999</v>
      </c>
      <c r="N39" s="1659">
        <v>25.8</v>
      </c>
      <c r="O39" s="1660">
        <v>-8.8113667691655184</v>
      </c>
      <c r="P39" s="1645"/>
    </row>
    <row r="40" spans="1:52" ht="8.1" customHeight="1">
      <c r="A40" s="1658">
        <v>35217</v>
      </c>
      <c r="B40" s="1659">
        <v>212.126</v>
      </c>
      <c r="C40" s="1659">
        <v>198.9</v>
      </c>
      <c r="D40" s="1659">
        <v>0.84299999999999997</v>
      </c>
      <c r="E40" s="1659">
        <v>0.8</v>
      </c>
      <c r="F40" s="1659">
        <v>212.96899999999999</v>
      </c>
      <c r="G40" s="1659">
        <v>199.70000000000002</v>
      </c>
      <c r="H40" s="1660">
        <v>-6.230484248881285</v>
      </c>
      <c r="I40" s="1659">
        <v>24.946999999999999</v>
      </c>
      <c r="J40" s="1659">
        <v>23</v>
      </c>
      <c r="K40" s="1659">
        <v>0.10199999999999999</v>
      </c>
      <c r="L40" s="1659">
        <v>0.1</v>
      </c>
      <c r="M40" s="1659">
        <v>25.048999999999999</v>
      </c>
      <c r="N40" s="1659">
        <v>23.1</v>
      </c>
      <c r="O40" s="1660">
        <v>-7.7807497305281581</v>
      </c>
      <c r="P40" s="1645"/>
    </row>
    <row r="41" spans="1:52" ht="8.1" customHeight="1">
      <c r="A41" s="1658">
        <v>35247</v>
      </c>
      <c r="B41" s="1659">
        <v>197.982</v>
      </c>
      <c r="C41" s="1659">
        <v>212.2</v>
      </c>
      <c r="D41" s="1659">
        <v>0.58799999999999997</v>
      </c>
      <c r="E41" s="1659">
        <v>0.2</v>
      </c>
      <c r="F41" s="1659">
        <v>198.57</v>
      </c>
      <c r="G41" s="1659">
        <v>212.39999999999998</v>
      </c>
      <c r="H41" s="1660">
        <v>6.9647983079014875</v>
      </c>
      <c r="I41" s="1659">
        <v>22.8</v>
      </c>
      <c r="J41" s="1659">
        <v>23</v>
      </c>
      <c r="K41" s="1659">
        <v>0.11</v>
      </c>
      <c r="L41" s="1659">
        <v>0.1</v>
      </c>
      <c r="M41" s="1659">
        <v>22.91</v>
      </c>
      <c r="N41" s="1659">
        <v>23.1</v>
      </c>
      <c r="O41" s="1660">
        <v>0.82933216935836551</v>
      </c>
      <c r="P41" s="1645"/>
    </row>
    <row r="42" spans="1:52" ht="8.1" customHeight="1">
      <c r="A42" s="1658">
        <v>35278</v>
      </c>
      <c r="B42" s="1659">
        <v>217.739</v>
      </c>
      <c r="C42" s="1659">
        <v>213.6</v>
      </c>
      <c r="D42" s="1659">
        <v>0.48299999999999998</v>
      </c>
      <c r="E42" s="1659">
        <v>0.3</v>
      </c>
      <c r="F42" s="1659">
        <v>218.22200000000001</v>
      </c>
      <c r="G42" s="1659">
        <v>213.9</v>
      </c>
      <c r="H42" s="1660">
        <v>-1.9805519150223216</v>
      </c>
      <c r="I42" s="1659">
        <v>24.465</v>
      </c>
      <c r="J42" s="1659">
        <v>21.2</v>
      </c>
      <c r="K42" s="1659">
        <v>7.0000000000000007E-2</v>
      </c>
      <c r="L42" s="1659">
        <v>0.1</v>
      </c>
      <c r="M42" s="1659">
        <v>24.535</v>
      </c>
      <c r="N42" s="1659">
        <v>21.3</v>
      </c>
      <c r="O42" s="1660">
        <v>-13.185245567556548</v>
      </c>
      <c r="P42" s="1645"/>
    </row>
    <row r="43" spans="1:52" ht="8.1" customHeight="1">
      <c r="A43" s="1658">
        <v>35309</v>
      </c>
      <c r="B43" s="1659">
        <v>227.57</v>
      </c>
      <c r="C43" s="1659">
        <v>227</v>
      </c>
      <c r="D43" s="1659">
        <v>0.67100000000000004</v>
      </c>
      <c r="E43" s="1659">
        <v>0.6</v>
      </c>
      <c r="F43" s="1659">
        <v>228.24099999999999</v>
      </c>
      <c r="G43" s="1659">
        <v>227.6</v>
      </c>
      <c r="H43" s="1660">
        <v>-0.2808434943765592</v>
      </c>
      <c r="I43" s="1659">
        <v>24.861999999999998</v>
      </c>
      <c r="J43" s="1659">
        <v>24.4</v>
      </c>
      <c r="K43" s="1659">
        <v>9.2999999999999999E-2</v>
      </c>
      <c r="L43" s="1659">
        <v>0.1</v>
      </c>
      <c r="M43" s="1659">
        <v>24.954999999999998</v>
      </c>
      <c r="N43" s="1659">
        <v>24.5</v>
      </c>
      <c r="O43" s="1660">
        <v>-1.8232819074333717</v>
      </c>
      <c r="P43" s="1645"/>
    </row>
    <row r="44" spans="1:52" ht="8.1" customHeight="1">
      <c r="A44" s="1658">
        <v>35339</v>
      </c>
      <c r="B44" s="1659">
        <v>271.65699999999998</v>
      </c>
      <c r="C44" s="1659">
        <v>252.4</v>
      </c>
      <c r="D44" s="1659">
        <v>1.8859999999999999</v>
      </c>
      <c r="E44" s="1659">
        <v>1.4</v>
      </c>
      <c r="F44" s="1659">
        <v>273.54300000000001</v>
      </c>
      <c r="G44" s="1659">
        <v>253.8</v>
      </c>
      <c r="H44" s="1660">
        <v>-7.2175124203507242</v>
      </c>
      <c r="I44" s="1659">
        <v>25.876999999999999</v>
      </c>
      <c r="J44" s="1659">
        <v>23.3</v>
      </c>
      <c r="K44" s="1659">
        <v>0.157</v>
      </c>
      <c r="L44" s="1659">
        <v>0.1</v>
      </c>
      <c r="M44" s="1659">
        <v>26.033999999999999</v>
      </c>
      <c r="N44" s="1659">
        <v>23.400000000000002</v>
      </c>
      <c r="O44" s="1660">
        <v>-10.117538603364817</v>
      </c>
      <c r="P44" s="1645"/>
    </row>
    <row r="45" spans="1:52" ht="8.1" customHeight="1">
      <c r="A45" s="1658">
        <v>35370</v>
      </c>
      <c r="B45" s="1659">
        <v>276.56299999999999</v>
      </c>
      <c r="C45" s="1659">
        <v>262.7</v>
      </c>
      <c r="D45" s="1659">
        <v>3.1259999999999999</v>
      </c>
      <c r="E45" s="1659">
        <v>2.8</v>
      </c>
      <c r="F45" s="1659">
        <v>279.68899999999996</v>
      </c>
      <c r="G45" s="1659">
        <v>265.5</v>
      </c>
      <c r="H45" s="1660">
        <v>-5.0731348032993617</v>
      </c>
      <c r="I45" s="1659">
        <v>24.876000000000001</v>
      </c>
      <c r="J45" s="1659">
        <v>25</v>
      </c>
      <c r="K45" s="1659">
        <v>0.2</v>
      </c>
      <c r="L45" s="1659">
        <v>0.2</v>
      </c>
      <c r="M45" s="1659">
        <v>25.076000000000001</v>
      </c>
      <c r="N45" s="1659">
        <v>25.2</v>
      </c>
      <c r="O45" s="1660">
        <v>0.49449672994097416</v>
      </c>
      <c r="P45" s="1645"/>
    </row>
    <row r="46" spans="1:52" ht="7.5" customHeight="1">
      <c r="A46" s="1658">
        <v>35400</v>
      </c>
      <c r="B46" s="1661">
        <v>224.35599999999999</v>
      </c>
      <c r="C46" s="1662">
        <v>211.3</v>
      </c>
      <c r="D46" s="1662">
        <v>2.56</v>
      </c>
      <c r="E46" s="1662">
        <v>2.2000000000000002</v>
      </c>
      <c r="F46" s="1662">
        <v>226.916</v>
      </c>
      <c r="G46" s="1662">
        <v>213.5</v>
      </c>
      <c r="H46" s="1663">
        <v>-5.9123199774365869</v>
      </c>
      <c r="I46" s="1661">
        <v>24.542000000000002</v>
      </c>
      <c r="J46" s="1659">
        <v>23.5</v>
      </c>
      <c r="K46" s="1662">
        <v>0.17799999999999999</v>
      </c>
      <c r="L46" s="1662">
        <v>0.1</v>
      </c>
      <c r="M46" s="1662">
        <v>24.720000000000002</v>
      </c>
      <c r="N46" s="1659">
        <v>23.6</v>
      </c>
      <c r="O46" s="1663">
        <v>-4.5307443365695814</v>
      </c>
      <c r="P46" s="1645"/>
    </row>
    <row r="47" spans="1:52" ht="12.75" customHeight="1">
      <c r="A47" s="1664" t="s">
        <v>1911</v>
      </c>
      <c r="B47" s="1665">
        <v>2706.6260000000002</v>
      </c>
      <c r="C47" s="1665">
        <v>2694.7109999999998</v>
      </c>
      <c r="D47" s="1665">
        <v>19.148999999999997</v>
      </c>
      <c r="E47" s="1665">
        <v>16</v>
      </c>
      <c r="F47" s="1665">
        <v>2725.7750000000001</v>
      </c>
      <c r="G47" s="1665">
        <v>2710.7110000000002</v>
      </c>
      <c r="H47" s="1660">
        <v>-0.55265016371489617</v>
      </c>
      <c r="I47" s="1665">
        <v>296.85300000000007</v>
      </c>
      <c r="J47" s="1672">
        <v>288.02499999999998</v>
      </c>
      <c r="K47" s="1665">
        <v>1.6879999999999999</v>
      </c>
      <c r="L47" s="1665">
        <v>1.34</v>
      </c>
      <c r="M47" s="1665">
        <v>298.54100000000005</v>
      </c>
      <c r="N47" s="1672">
        <v>289.36500000000001</v>
      </c>
      <c r="O47" s="1660">
        <v>-3.0736146793907904</v>
      </c>
      <c r="P47" s="1645"/>
    </row>
    <row r="48" spans="1:52" s="1680" customFormat="1" ht="12.75" customHeight="1">
      <c r="A48" s="1667"/>
      <c r="B48" s="1673" t="s">
        <v>142</v>
      </c>
      <c r="C48" s="1674"/>
      <c r="D48" s="1674"/>
      <c r="E48" s="1674"/>
      <c r="F48" s="1675"/>
      <c r="G48" s="1675"/>
      <c r="H48" s="1684"/>
      <c r="I48" s="1677" t="s">
        <v>1931</v>
      </c>
      <c r="J48" s="1675"/>
      <c r="K48" s="1675"/>
      <c r="L48" s="1675"/>
      <c r="M48" s="1675"/>
      <c r="N48" s="1675"/>
      <c r="O48" s="1684"/>
      <c r="P48" s="1678"/>
      <c r="Q48" s="1679"/>
      <c r="R48" s="1679"/>
      <c r="S48" s="1679"/>
      <c r="T48" s="1679"/>
      <c r="U48" s="1679"/>
      <c r="V48" s="1679"/>
      <c r="W48" s="1679"/>
      <c r="X48" s="1679"/>
      <c r="Y48" s="1679"/>
      <c r="Z48" s="1679"/>
      <c r="AA48" s="1679"/>
      <c r="AB48" s="1679"/>
      <c r="AC48" s="1679"/>
      <c r="AD48" s="1679"/>
      <c r="AE48" s="1679"/>
      <c r="AF48" s="1679"/>
      <c r="AG48" s="1679"/>
      <c r="AH48" s="1679"/>
      <c r="AI48" s="1679"/>
      <c r="AJ48" s="1679"/>
      <c r="AK48" s="1679"/>
      <c r="AL48" s="1679"/>
      <c r="AM48" s="1679"/>
      <c r="AN48" s="1679"/>
      <c r="AO48" s="1679"/>
      <c r="AP48" s="1679"/>
      <c r="AQ48" s="1679"/>
      <c r="AR48" s="1679"/>
      <c r="AS48" s="1679"/>
      <c r="AT48" s="1679"/>
      <c r="AU48" s="1679"/>
      <c r="AV48" s="1679"/>
      <c r="AW48" s="1679"/>
      <c r="AX48" s="1679"/>
      <c r="AY48" s="1679"/>
      <c r="AZ48" s="1679"/>
    </row>
    <row r="49" spans="1:52" s="1683" customFormat="1" ht="7.5" customHeight="1">
      <c r="A49" s="1658">
        <v>35065</v>
      </c>
      <c r="B49" s="1659">
        <v>3787.09</v>
      </c>
      <c r="C49" s="1659">
        <v>3926.3229999999999</v>
      </c>
      <c r="D49" s="1659">
        <v>7.7919999999999998</v>
      </c>
      <c r="E49" s="1659">
        <v>6.1580000000000004</v>
      </c>
      <c r="F49" s="1659">
        <v>3794.8820000000001</v>
      </c>
      <c r="G49" s="1659">
        <v>3932.4809999999998</v>
      </c>
      <c r="H49" s="1660">
        <v>3.6259098438370385</v>
      </c>
      <c r="I49" s="1659">
        <v>72.935999999999993</v>
      </c>
      <c r="J49" s="1659">
        <v>76.951000000000008</v>
      </c>
      <c r="K49" s="1659">
        <v>29.413</v>
      </c>
      <c r="L49" s="1659">
        <v>25.026</v>
      </c>
      <c r="M49" s="1659">
        <v>102.34899999999999</v>
      </c>
      <c r="N49" s="1659">
        <v>101.977</v>
      </c>
      <c r="O49" s="1660">
        <v>-0.36346227124836039</v>
      </c>
      <c r="P49" s="1645"/>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2"/>
      <c r="AX49" s="1682"/>
      <c r="AY49" s="1682"/>
      <c r="AZ49" s="1682"/>
    </row>
    <row r="50" spans="1:52" ht="8.1" customHeight="1">
      <c r="A50" s="1658">
        <v>35096</v>
      </c>
      <c r="B50" s="1659">
        <v>3370.0410000000002</v>
      </c>
      <c r="C50" s="1659">
        <v>3584.0549999999998</v>
      </c>
      <c r="D50" s="1659">
        <v>6.6710000000000003</v>
      </c>
      <c r="E50" s="1659">
        <v>5.58</v>
      </c>
      <c r="F50" s="1659">
        <v>3376.712</v>
      </c>
      <c r="G50" s="1659">
        <v>3589.6349999999998</v>
      </c>
      <c r="H50" s="1660">
        <v>6.3056310398991622</v>
      </c>
      <c r="I50" s="1659">
        <v>67.897999999999996</v>
      </c>
      <c r="J50" s="1659">
        <v>82.029000000000011</v>
      </c>
      <c r="K50" s="1659">
        <v>22.558</v>
      </c>
      <c r="L50" s="1659">
        <v>20.225000000000001</v>
      </c>
      <c r="M50" s="1659">
        <v>90.455999999999989</v>
      </c>
      <c r="N50" s="1659">
        <v>102.25400000000002</v>
      </c>
      <c r="O50" s="1660">
        <v>13.042805341823694</v>
      </c>
      <c r="P50" s="1645"/>
      <c r="Q50" s="1682"/>
      <c r="R50" s="1682"/>
      <c r="X50" s="1685"/>
      <c r="Y50" s="1685"/>
      <c r="Z50" s="1685"/>
      <c r="AA50" s="1685"/>
      <c r="AB50" s="1685"/>
      <c r="AC50" s="1685"/>
      <c r="AD50" s="1685"/>
      <c r="AE50" s="1685"/>
      <c r="AF50" s="1685"/>
      <c r="AG50" s="1685"/>
      <c r="AH50" s="1685"/>
      <c r="AI50" s="1685"/>
    </row>
    <row r="51" spans="1:52" ht="8.1" customHeight="1">
      <c r="A51" s="1658">
        <v>35125</v>
      </c>
      <c r="B51" s="1659">
        <v>3938.377</v>
      </c>
      <c r="C51" s="1659">
        <v>3497.5889999999999</v>
      </c>
      <c r="D51" s="1659">
        <v>5.6909999999999998</v>
      </c>
      <c r="E51" s="1659">
        <v>4.8390000000000004</v>
      </c>
      <c r="F51" s="1659">
        <v>3944.0679999999998</v>
      </c>
      <c r="G51" s="1659">
        <v>3502.4279999999999</v>
      </c>
      <c r="H51" s="1660">
        <v>-11.197575701027462</v>
      </c>
      <c r="I51" s="1659">
        <v>110.726</v>
      </c>
      <c r="J51" s="1659">
        <v>138.72099999999998</v>
      </c>
      <c r="K51" s="1659">
        <v>31.69</v>
      </c>
      <c r="L51" s="1659">
        <v>27.593</v>
      </c>
      <c r="M51" s="1659">
        <v>142.416</v>
      </c>
      <c r="N51" s="1659">
        <v>166.31399999999996</v>
      </c>
      <c r="O51" s="1660">
        <v>16.78041793056957</v>
      </c>
      <c r="P51" s="1645"/>
      <c r="Q51" s="1682"/>
      <c r="R51" s="1682"/>
      <c r="X51" s="1685"/>
      <c r="Y51" s="1685"/>
      <c r="Z51" s="1685"/>
      <c r="AA51" s="1685"/>
      <c r="AB51" s="1685"/>
      <c r="AC51" s="1685"/>
      <c r="AD51" s="1685"/>
      <c r="AE51" s="1685"/>
      <c r="AF51" s="1685"/>
      <c r="AG51" s="1685"/>
      <c r="AH51" s="1685"/>
      <c r="AI51" s="1685"/>
    </row>
    <row r="52" spans="1:52" s="1631" customFormat="1" ht="8.1" customHeight="1">
      <c r="A52" s="1658">
        <v>35156</v>
      </c>
      <c r="B52" s="1659">
        <v>3426.2950000000001</v>
      </c>
      <c r="C52" s="1659">
        <v>3706.5</v>
      </c>
      <c r="D52" s="1659">
        <v>3.444</v>
      </c>
      <c r="E52" s="1659">
        <v>2.4</v>
      </c>
      <c r="F52" s="1659">
        <v>3429.739</v>
      </c>
      <c r="G52" s="1659">
        <v>3708.9</v>
      </c>
      <c r="H52" s="1660">
        <v>8.1394240203117576</v>
      </c>
      <c r="I52" s="1659">
        <v>115.27200000000001</v>
      </c>
      <c r="J52" s="1659">
        <v>97.7</v>
      </c>
      <c r="K52" s="1659">
        <v>31.645</v>
      </c>
      <c r="L52" s="1659">
        <v>26.6</v>
      </c>
      <c r="M52" s="1659">
        <v>146.917</v>
      </c>
      <c r="N52" s="1659">
        <v>124.30000000000001</v>
      </c>
      <c r="O52" s="1660">
        <v>-15.394406365498881</v>
      </c>
      <c r="P52" s="1645"/>
      <c r="Q52" s="1682"/>
      <c r="R52" s="1682"/>
      <c r="X52" s="1685"/>
      <c r="Y52" s="1685"/>
      <c r="Z52" s="1685"/>
      <c r="AA52" s="1685"/>
      <c r="AB52" s="1685"/>
      <c r="AC52" s="1685"/>
      <c r="AD52" s="1685"/>
      <c r="AE52" s="1685"/>
      <c r="AF52" s="1685"/>
      <c r="AG52" s="1685"/>
      <c r="AH52" s="1685"/>
      <c r="AI52" s="1685"/>
    </row>
    <row r="53" spans="1:52" s="1631" customFormat="1" ht="8.1" customHeight="1">
      <c r="A53" s="1658">
        <v>35186</v>
      </c>
      <c r="B53" s="1659">
        <v>3463.9389999999999</v>
      </c>
      <c r="C53" s="1659">
        <v>3583</v>
      </c>
      <c r="D53" s="1659">
        <v>1.9039999999999999</v>
      </c>
      <c r="E53" s="1659">
        <v>1.4</v>
      </c>
      <c r="F53" s="1659">
        <v>3465.8429999999998</v>
      </c>
      <c r="G53" s="1659">
        <v>3584.4</v>
      </c>
      <c r="H53" s="1660">
        <v>3.4207262129300142</v>
      </c>
      <c r="I53" s="1659">
        <v>92.841000000000008</v>
      </c>
      <c r="J53" s="1659">
        <v>104.8</v>
      </c>
      <c r="K53" s="1659">
        <v>22.814999999999998</v>
      </c>
      <c r="L53" s="1659">
        <v>19.100000000000001</v>
      </c>
      <c r="M53" s="1659">
        <v>115.65600000000001</v>
      </c>
      <c r="N53" s="1659">
        <v>123.9</v>
      </c>
      <c r="O53" s="1660">
        <v>7.128034862004573</v>
      </c>
      <c r="P53" s="1645"/>
      <c r="Q53" s="1682"/>
      <c r="R53" s="1682"/>
      <c r="X53" s="1685"/>
      <c r="Y53" s="1685"/>
      <c r="Z53" s="1685"/>
      <c r="AA53" s="1685"/>
      <c r="AB53" s="1685"/>
      <c r="AC53" s="1685"/>
      <c r="AD53" s="1685"/>
      <c r="AE53" s="1685"/>
      <c r="AF53" s="1685"/>
      <c r="AG53" s="1685"/>
      <c r="AH53" s="1685"/>
      <c r="AI53" s="1685"/>
    </row>
    <row r="54" spans="1:52" s="1631" customFormat="1" ht="8.1" customHeight="1">
      <c r="A54" s="1658">
        <v>35217</v>
      </c>
      <c r="B54" s="1659">
        <v>3617.39</v>
      </c>
      <c r="C54" s="1659">
        <v>3443.5</v>
      </c>
      <c r="D54" s="1659">
        <v>1.804</v>
      </c>
      <c r="E54" s="1659">
        <v>1.1000000000000001</v>
      </c>
      <c r="F54" s="1659">
        <v>3619.194</v>
      </c>
      <c r="G54" s="1659">
        <v>3444.6</v>
      </c>
      <c r="H54" s="1660">
        <v>-4.8241127720702437</v>
      </c>
      <c r="I54" s="1659">
        <v>124.411</v>
      </c>
      <c r="J54" s="1659">
        <v>124.7</v>
      </c>
      <c r="K54" s="1659">
        <v>19.927</v>
      </c>
      <c r="L54" s="1659">
        <v>14.7</v>
      </c>
      <c r="M54" s="1659">
        <v>144.33799999999999</v>
      </c>
      <c r="N54" s="1659">
        <v>139.4</v>
      </c>
      <c r="O54" s="1660">
        <v>-3.4211364990508364</v>
      </c>
      <c r="P54" s="1645"/>
      <c r="Q54" s="1682"/>
      <c r="R54" s="1682"/>
      <c r="X54" s="1685"/>
      <c r="Y54" s="1685"/>
      <c r="Z54" s="1685"/>
      <c r="AA54" s="1685"/>
      <c r="AB54" s="1685"/>
      <c r="AC54" s="1685"/>
      <c r="AD54" s="1685"/>
      <c r="AE54" s="1685"/>
      <c r="AF54" s="1685"/>
      <c r="AG54" s="1685"/>
      <c r="AH54" s="1685"/>
      <c r="AI54" s="1685"/>
    </row>
    <row r="55" spans="1:52" s="1631" customFormat="1" ht="8.1" customHeight="1">
      <c r="A55" s="1658">
        <v>35247</v>
      </c>
      <c r="B55" s="1659">
        <v>3482.8960000000002</v>
      </c>
      <c r="C55" s="1659">
        <v>3784.2</v>
      </c>
      <c r="D55" s="1659">
        <v>1.2929999999999999</v>
      </c>
      <c r="E55" s="1659">
        <v>0.8</v>
      </c>
      <c r="F55" s="1659">
        <v>3484.1890000000003</v>
      </c>
      <c r="G55" s="1659">
        <v>3785</v>
      </c>
      <c r="H55" s="1660">
        <v>8.6336016788985717</v>
      </c>
      <c r="I55" s="1659">
        <v>79.150000000000006</v>
      </c>
      <c r="J55" s="1659">
        <v>78.599999999999994</v>
      </c>
      <c r="K55" s="1659">
        <v>29.217000000000002</v>
      </c>
      <c r="L55" s="1659">
        <v>24.5</v>
      </c>
      <c r="M55" s="1659">
        <v>108.367</v>
      </c>
      <c r="N55" s="1659">
        <v>103.1</v>
      </c>
      <c r="O55" s="1660">
        <v>-4.8603357110559635</v>
      </c>
      <c r="P55" s="1645"/>
      <c r="Q55" s="1682"/>
      <c r="R55" s="1682"/>
      <c r="X55" s="1685"/>
      <c r="Y55" s="1685"/>
      <c r="Z55" s="1685"/>
      <c r="AA55" s="1685"/>
      <c r="AB55" s="1685"/>
      <c r="AC55" s="1685"/>
      <c r="AD55" s="1685"/>
      <c r="AE55" s="1685"/>
      <c r="AF55" s="1685"/>
      <c r="AG55" s="1685"/>
      <c r="AH55" s="1685"/>
      <c r="AI55" s="1685"/>
    </row>
    <row r="56" spans="1:52" s="1631" customFormat="1" ht="8.1" customHeight="1">
      <c r="A56" s="1658">
        <v>35278</v>
      </c>
      <c r="B56" s="1659">
        <v>3768.241</v>
      </c>
      <c r="C56" s="1659">
        <v>3731.2</v>
      </c>
      <c r="D56" s="1659">
        <v>1.099</v>
      </c>
      <c r="E56" s="1659">
        <v>0.7</v>
      </c>
      <c r="F56" s="1659">
        <v>3769.34</v>
      </c>
      <c r="G56" s="1659">
        <v>3731.8999999999996</v>
      </c>
      <c r="H56" s="1660">
        <v>-0.99327733767716753</v>
      </c>
      <c r="I56" s="1659">
        <v>76.120999999999995</v>
      </c>
      <c r="J56" s="1659">
        <v>69.8</v>
      </c>
      <c r="K56" s="1659">
        <v>24.706</v>
      </c>
      <c r="L56" s="1659">
        <v>16.3</v>
      </c>
      <c r="M56" s="1659">
        <v>100.827</v>
      </c>
      <c r="N56" s="1659">
        <v>86.1</v>
      </c>
      <c r="O56" s="1660">
        <v>-14.606206670832222</v>
      </c>
      <c r="P56" s="1645"/>
      <c r="Q56" s="1682"/>
      <c r="R56" s="1682"/>
      <c r="X56" s="1685"/>
      <c r="Y56" s="1685"/>
      <c r="Z56" s="1685"/>
      <c r="AA56" s="1685"/>
      <c r="AB56" s="1685"/>
      <c r="AC56" s="1685"/>
      <c r="AD56" s="1685"/>
      <c r="AE56" s="1685"/>
      <c r="AF56" s="1685"/>
      <c r="AG56" s="1685"/>
      <c r="AH56" s="1685"/>
      <c r="AI56" s="1685"/>
    </row>
    <row r="57" spans="1:52" s="1631" customFormat="1" ht="8.1" customHeight="1">
      <c r="A57" s="1658">
        <v>35309</v>
      </c>
      <c r="B57" s="1659">
        <v>3669.7840000000001</v>
      </c>
      <c r="C57" s="1659">
        <v>3741.4</v>
      </c>
      <c r="D57" s="1659">
        <v>1.446</v>
      </c>
      <c r="E57" s="1659">
        <v>1.1000000000000001</v>
      </c>
      <c r="F57" s="1659">
        <v>3671.23</v>
      </c>
      <c r="G57" s="1659">
        <v>3742.5</v>
      </c>
      <c r="H57" s="1660">
        <v>1.9413112226692508</v>
      </c>
      <c r="I57" s="1659">
        <v>83.090999999999994</v>
      </c>
      <c r="J57" s="1659">
        <v>73.8</v>
      </c>
      <c r="K57" s="1659">
        <v>28.256</v>
      </c>
      <c r="L57" s="1659">
        <v>24</v>
      </c>
      <c r="M57" s="1659">
        <v>111.34699999999999</v>
      </c>
      <c r="N57" s="1659">
        <v>97.8</v>
      </c>
      <c r="O57" s="1660">
        <v>-12.166470582952392</v>
      </c>
      <c r="P57" s="1645"/>
      <c r="Q57" s="1682"/>
      <c r="R57" s="1682"/>
      <c r="X57" s="1685"/>
      <c r="Y57" s="1685"/>
      <c r="Z57" s="1685"/>
      <c r="AA57" s="1685"/>
      <c r="AB57" s="1685"/>
      <c r="AC57" s="1685"/>
      <c r="AD57" s="1685"/>
      <c r="AE57" s="1685"/>
      <c r="AF57" s="1685"/>
      <c r="AG57" s="1685"/>
      <c r="AH57" s="1685"/>
      <c r="AI57" s="1685"/>
    </row>
    <row r="58" spans="1:52" s="1631" customFormat="1" ht="8.1" customHeight="1">
      <c r="A58" s="1658">
        <v>35339</v>
      </c>
      <c r="B58" s="1659">
        <v>3737.1709999999998</v>
      </c>
      <c r="C58" s="1659">
        <v>3912.6</v>
      </c>
      <c r="D58" s="1659">
        <v>3.2370000000000001</v>
      </c>
      <c r="E58" s="1659">
        <v>2.7</v>
      </c>
      <c r="F58" s="1659">
        <v>3740.4079999999999</v>
      </c>
      <c r="G58" s="1659">
        <v>3915.2999999999997</v>
      </c>
      <c r="H58" s="1660">
        <v>4.6757466030443728</v>
      </c>
      <c r="I58" s="1659">
        <v>81.362000000000009</v>
      </c>
      <c r="J58" s="1659">
        <v>73.099999999999994</v>
      </c>
      <c r="K58" s="1659">
        <v>50.68</v>
      </c>
      <c r="L58" s="1659">
        <v>41.1</v>
      </c>
      <c r="M58" s="1659">
        <v>132.042</v>
      </c>
      <c r="N58" s="1659">
        <v>114.19999999999999</v>
      </c>
      <c r="O58" s="1660">
        <v>-13.512367277078518</v>
      </c>
      <c r="P58" s="1645"/>
      <c r="X58" s="1685"/>
      <c r="Y58" s="1685"/>
      <c r="Z58" s="1685"/>
      <c r="AA58" s="1685"/>
      <c r="AB58" s="1685"/>
      <c r="AC58" s="1685"/>
      <c r="AD58" s="1685"/>
      <c r="AE58" s="1685"/>
      <c r="AF58" s="1685"/>
      <c r="AG58" s="1685"/>
      <c r="AH58" s="1685"/>
      <c r="AI58" s="1685"/>
    </row>
    <row r="59" spans="1:52" s="1631" customFormat="1" ht="8.1" customHeight="1">
      <c r="A59" s="1658">
        <v>35370</v>
      </c>
      <c r="B59" s="1659">
        <v>3989.134</v>
      </c>
      <c r="C59" s="1659">
        <v>3964.1</v>
      </c>
      <c r="D59" s="1659">
        <v>6.9050000000000002</v>
      </c>
      <c r="E59" s="1659">
        <v>6.4</v>
      </c>
      <c r="F59" s="1659">
        <v>3996.0390000000002</v>
      </c>
      <c r="G59" s="1659">
        <v>3970.5</v>
      </c>
      <c r="H59" s="1660">
        <v>-0.63910787657478485</v>
      </c>
      <c r="I59" s="1659">
        <v>91.304000000000002</v>
      </c>
      <c r="J59" s="1659">
        <v>73.5</v>
      </c>
      <c r="K59" s="1659">
        <v>65.582999999999998</v>
      </c>
      <c r="L59" s="1659">
        <v>61.8</v>
      </c>
      <c r="M59" s="1659">
        <v>156.887</v>
      </c>
      <c r="N59" s="1659">
        <v>135.30000000000001</v>
      </c>
      <c r="O59" s="1660">
        <v>-13.759584924181089</v>
      </c>
      <c r="P59" s="1645"/>
      <c r="X59" s="1685"/>
      <c r="Y59" s="1685"/>
      <c r="Z59" s="1685"/>
      <c r="AA59" s="1685"/>
      <c r="AB59" s="1685"/>
      <c r="AC59" s="1685"/>
      <c r="AD59" s="1685"/>
      <c r="AE59" s="1685"/>
      <c r="AF59" s="1685"/>
      <c r="AG59" s="1685"/>
      <c r="AH59" s="1685"/>
      <c r="AI59" s="1685"/>
    </row>
    <row r="60" spans="1:52" s="1631" customFormat="1" ht="7.5" customHeight="1">
      <c r="A60" s="1658">
        <v>35400</v>
      </c>
      <c r="B60" s="1661">
        <v>3573.3</v>
      </c>
      <c r="C60" s="1659">
        <v>3515.2</v>
      </c>
      <c r="D60" s="1662">
        <v>6.7229999999999999</v>
      </c>
      <c r="E60" s="1662">
        <v>5.6</v>
      </c>
      <c r="F60" s="1662">
        <v>3580.0230000000001</v>
      </c>
      <c r="G60" s="1659">
        <v>3520.8</v>
      </c>
      <c r="H60" s="1663">
        <v>-1.6542631150693765</v>
      </c>
      <c r="I60" s="1661">
        <v>100.029</v>
      </c>
      <c r="J60" s="1662">
        <v>86</v>
      </c>
      <c r="K60" s="1662">
        <v>61.556000000000004</v>
      </c>
      <c r="L60" s="1662">
        <v>55.2</v>
      </c>
      <c r="M60" s="1662">
        <v>161.58500000000001</v>
      </c>
      <c r="N60" s="1659">
        <v>141.30000000000001</v>
      </c>
      <c r="O60" s="1663">
        <v>-12.553764272673817</v>
      </c>
      <c r="P60" s="1645"/>
      <c r="X60" s="1685"/>
      <c r="Y60" s="1685"/>
      <c r="Z60" s="1685"/>
      <c r="AA60" s="1685"/>
      <c r="AB60" s="1685"/>
      <c r="AC60" s="1685"/>
      <c r="AD60" s="1685"/>
      <c r="AE60" s="1685"/>
      <c r="AF60" s="1685"/>
      <c r="AG60" s="1685"/>
      <c r="AH60" s="1685"/>
      <c r="AI60" s="1685"/>
    </row>
    <row r="61" spans="1:52" s="1631" customFormat="1" ht="12.75" customHeight="1">
      <c r="A61" s="1686" t="s">
        <v>1911</v>
      </c>
      <c r="B61" s="1687">
        <v>43823.658000000003</v>
      </c>
      <c r="C61" s="1688">
        <v>44389.666999999994</v>
      </c>
      <c r="D61" s="1687">
        <v>48.009</v>
      </c>
      <c r="E61" s="1687">
        <v>38.777000000000001</v>
      </c>
      <c r="F61" s="1687">
        <v>43871.667000000001</v>
      </c>
      <c r="G61" s="1688">
        <v>44428.444000000003</v>
      </c>
      <c r="H61" s="1689">
        <v>1.269103815909256</v>
      </c>
      <c r="I61" s="1687">
        <v>1095.1410000000001</v>
      </c>
      <c r="J61" s="1687">
        <v>1079.701</v>
      </c>
      <c r="K61" s="1687">
        <v>418.04599999999999</v>
      </c>
      <c r="L61" s="1687">
        <v>356.14400000000001</v>
      </c>
      <c r="M61" s="1687">
        <v>1513.1869999999999</v>
      </c>
      <c r="N61" s="1688">
        <v>1435.9449999999999</v>
      </c>
      <c r="O61" s="1689">
        <v>-5.104590509963403</v>
      </c>
      <c r="P61" s="1645"/>
    </row>
    <row r="62" spans="1:52" s="1631" customFormat="1" ht="11.25" customHeight="1">
      <c r="A62" s="1631" t="s">
        <v>1932</v>
      </c>
      <c r="B62" s="1690"/>
      <c r="C62" s="1690"/>
      <c r="D62" s="1690"/>
      <c r="E62" s="1690"/>
      <c r="F62" s="1691"/>
      <c r="G62" s="1633"/>
      <c r="H62" s="1633"/>
      <c r="I62" s="1633"/>
      <c r="J62" s="1633"/>
      <c r="K62" s="1633"/>
      <c r="L62" s="1633"/>
      <c r="M62" s="1633"/>
      <c r="N62" s="1633"/>
      <c r="O62" s="1633"/>
    </row>
    <row r="63" spans="1:52" s="1631" customFormat="1">
      <c r="A63" s="1692" t="s">
        <v>1933</v>
      </c>
      <c r="B63" s="1690"/>
      <c r="C63" s="1690"/>
      <c r="D63" s="1690"/>
      <c r="E63" s="1690"/>
      <c r="F63" s="1691"/>
      <c r="G63" s="1633"/>
      <c r="H63" s="1633"/>
      <c r="I63" s="1633"/>
      <c r="J63" s="1633"/>
      <c r="K63" s="1633"/>
      <c r="L63" s="1633"/>
      <c r="M63" s="1633"/>
      <c r="N63" s="1633"/>
    </row>
    <row r="64" spans="1:52" s="1631" customFormat="1" ht="9.75" customHeight="1">
      <c r="A64" s="130" t="s">
        <v>9</v>
      </c>
      <c r="B64" s="1690"/>
      <c r="C64" s="1690"/>
      <c r="D64" s="1690"/>
      <c r="E64" s="1690"/>
      <c r="F64" s="1693"/>
      <c r="G64" s="1633"/>
      <c r="H64" s="1633"/>
      <c r="I64" s="1633"/>
      <c r="J64" s="1633"/>
      <c r="K64" s="1633"/>
      <c r="L64" s="1633"/>
      <c r="M64" s="1633"/>
      <c r="N64" s="1633"/>
      <c r="O64" s="1633"/>
    </row>
    <row r="65" spans="2:15" s="1631" customFormat="1">
      <c r="B65" s="1690"/>
      <c r="C65" s="1690"/>
      <c r="D65" s="1690"/>
      <c r="E65" s="1690"/>
      <c r="F65" s="1693"/>
      <c r="G65" s="1690"/>
      <c r="H65" s="1633"/>
      <c r="I65" s="1633"/>
      <c r="J65" s="1633"/>
      <c r="K65" s="1633"/>
      <c r="L65" s="1633"/>
      <c r="M65" s="1633"/>
      <c r="N65" s="1633"/>
      <c r="O65" s="1633"/>
    </row>
    <row r="66" spans="2:15" s="1631" customFormat="1">
      <c r="B66" s="1690"/>
      <c r="C66" s="1690"/>
      <c r="D66" s="1690"/>
      <c r="E66" s="1690"/>
      <c r="F66" s="1693"/>
      <c r="G66" s="1633"/>
      <c r="H66" s="1633"/>
      <c r="I66" s="1633"/>
      <c r="J66" s="1633"/>
      <c r="K66" s="1633"/>
      <c r="L66" s="1633"/>
      <c r="M66" s="1633"/>
      <c r="N66" s="1633"/>
      <c r="O66" s="1633"/>
    </row>
    <row r="67" spans="2:15" s="1631" customFormat="1">
      <c r="B67" s="1690"/>
      <c r="C67" s="1690"/>
      <c r="D67" s="1690"/>
      <c r="E67" s="1690"/>
      <c r="F67" s="1693"/>
      <c r="G67" s="1633"/>
      <c r="H67" s="1633"/>
      <c r="I67" s="1633"/>
      <c r="J67" s="1633"/>
      <c r="K67" s="1633"/>
      <c r="L67" s="1633"/>
      <c r="M67" s="1633"/>
      <c r="N67" s="1633"/>
      <c r="O67" s="1633"/>
    </row>
    <row r="68" spans="2:15" s="1631" customFormat="1">
      <c r="B68" s="1690"/>
      <c r="C68" s="1690"/>
      <c r="D68" s="1690"/>
      <c r="E68" s="1690"/>
      <c r="F68" s="1693"/>
      <c r="G68" s="1633"/>
      <c r="H68" s="1633"/>
      <c r="I68" s="1633"/>
      <c r="J68" s="1633"/>
      <c r="K68" s="1633"/>
      <c r="L68" s="1633"/>
      <c r="M68" s="1633"/>
      <c r="N68" s="1633"/>
      <c r="O68" s="1633"/>
    </row>
    <row r="69" spans="2:15" s="1631" customFormat="1">
      <c r="B69" s="1690"/>
      <c r="C69" s="1690"/>
      <c r="D69" s="1690"/>
      <c r="E69" s="1690"/>
      <c r="F69" s="1633"/>
      <c r="G69" s="1633"/>
      <c r="H69" s="1633"/>
      <c r="I69" s="1633"/>
      <c r="J69" s="1633"/>
      <c r="K69" s="1633"/>
      <c r="L69" s="1633"/>
      <c r="M69" s="1633"/>
      <c r="N69" s="1633"/>
      <c r="O69" s="1633"/>
    </row>
    <row r="70" spans="2:15" s="1631" customFormat="1">
      <c r="B70" s="1690"/>
      <c r="C70" s="1690"/>
      <c r="D70" s="1690"/>
      <c r="E70" s="1690"/>
      <c r="F70" s="1694"/>
      <c r="G70" s="1633"/>
      <c r="H70" s="1633"/>
      <c r="I70" s="1633"/>
      <c r="J70" s="1633"/>
      <c r="K70" s="1633"/>
      <c r="L70" s="1633"/>
      <c r="M70" s="1633"/>
      <c r="N70" s="1633"/>
      <c r="O70" s="1633"/>
    </row>
    <row r="71" spans="2:15" s="1631" customFormat="1">
      <c r="B71" s="1690"/>
      <c r="C71" s="1690"/>
      <c r="D71" s="1690"/>
      <c r="E71" s="1690"/>
      <c r="F71" s="1694"/>
      <c r="G71" s="1633"/>
      <c r="H71" s="1633"/>
      <c r="I71" s="1633"/>
      <c r="J71" s="1633"/>
      <c r="K71" s="1633"/>
      <c r="L71" s="1633"/>
      <c r="M71" s="1633"/>
      <c r="N71" s="1633"/>
      <c r="O71" s="1633"/>
    </row>
    <row r="72" spans="2:15" s="1631" customFormat="1">
      <c r="B72" s="1690"/>
      <c r="C72" s="1690"/>
      <c r="D72" s="1690"/>
      <c r="E72" s="1690"/>
      <c r="F72" s="1694"/>
      <c r="G72" s="1633"/>
      <c r="H72" s="1633"/>
      <c r="I72" s="1633"/>
      <c r="J72" s="1633"/>
      <c r="K72" s="1633"/>
      <c r="L72" s="1633"/>
      <c r="M72" s="1633"/>
      <c r="N72" s="1633"/>
      <c r="O72" s="1633"/>
    </row>
    <row r="73" spans="2:15" s="1631" customFormat="1">
      <c r="B73" s="1690"/>
      <c r="C73" s="1690"/>
      <c r="D73" s="1690"/>
      <c r="E73" s="1690"/>
      <c r="F73" s="1694"/>
      <c r="G73" s="1633"/>
      <c r="H73" s="1633"/>
      <c r="I73" s="1633"/>
      <c r="J73" s="1633"/>
      <c r="K73" s="1633"/>
      <c r="L73" s="1633"/>
      <c r="M73" s="1633"/>
      <c r="N73" s="1633"/>
      <c r="O73" s="1633"/>
    </row>
    <row r="74" spans="2:15" s="1631" customFormat="1">
      <c r="B74" s="1690"/>
      <c r="C74" s="1690"/>
      <c r="D74" s="1690"/>
      <c r="E74" s="1690"/>
      <c r="F74" s="1694"/>
      <c r="G74" s="1633"/>
      <c r="H74" s="1633"/>
      <c r="I74" s="1633"/>
      <c r="J74" s="1633"/>
      <c r="K74" s="1633"/>
      <c r="L74" s="1633"/>
      <c r="M74" s="1633"/>
      <c r="N74" s="1633"/>
      <c r="O74" s="1633"/>
    </row>
    <row r="75" spans="2:15" s="1631" customFormat="1">
      <c r="B75" s="1690"/>
      <c r="C75" s="1690"/>
      <c r="D75" s="1690"/>
      <c r="E75" s="1690"/>
      <c r="F75" s="1694"/>
      <c r="G75" s="1633"/>
      <c r="H75" s="1633"/>
      <c r="I75" s="1633"/>
      <c r="J75" s="1633"/>
      <c r="K75" s="1633"/>
      <c r="L75" s="1633"/>
      <c r="M75" s="1633"/>
      <c r="N75" s="1633"/>
      <c r="O75" s="1633"/>
    </row>
    <row r="76" spans="2:15" s="1631" customFormat="1">
      <c r="B76" s="1690"/>
      <c r="C76" s="1690"/>
      <c r="D76" s="1690"/>
      <c r="E76" s="1690"/>
      <c r="F76" s="1694"/>
      <c r="G76" s="1633"/>
      <c r="H76" s="1633"/>
      <c r="I76" s="1633"/>
      <c r="J76" s="1633"/>
      <c r="K76" s="1633"/>
      <c r="L76" s="1633"/>
      <c r="M76" s="1633"/>
      <c r="N76" s="1633"/>
      <c r="O76" s="1633"/>
    </row>
    <row r="77" spans="2:15" s="1631" customFormat="1">
      <c r="B77" s="1690"/>
      <c r="C77" s="1690"/>
      <c r="D77" s="1690"/>
      <c r="E77" s="1694"/>
      <c r="F77" s="1694"/>
      <c r="G77" s="1633"/>
      <c r="H77" s="1633"/>
      <c r="I77" s="1633"/>
      <c r="J77" s="1633"/>
      <c r="K77" s="1633"/>
      <c r="L77" s="1633"/>
      <c r="M77" s="1633"/>
      <c r="N77" s="1633"/>
      <c r="O77" s="1633"/>
    </row>
    <row r="78" spans="2:15">
      <c r="F78" s="1694"/>
    </row>
    <row r="79" spans="2:15">
      <c r="F79" s="1694"/>
    </row>
  </sheetData>
  <mergeCells count="2">
    <mergeCell ref="A4:A5"/>
    <mergeCell ref="D4:E4"/>
  </mergeCells>
  <hyperlinks>
    <hyperlink ref="A64" location="Inhaltsverzeichnis!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showGridLines="0" zoomScale="145" zoomScaleNormal="145" workbookViewId="0"/>
  </sheetViews>
  <sheetFormatPr baseColWidth="10" defaultRowHeight="16.5"/>
  <cols>
    <col min="1" max="1" width="12" style="1707" customWidth="1"/>
    <col min="2" max="9" width="9.28515625" style="1707" customWidth="1"/>
    <col min="10" max="13" width="5.42578125" style="378" customWidth="1"/>
    <col min="14" max="16384" width="11.42578125" style="1707"/>
  </cols>
  <sheetData>
    <row r="1" spans="1:13" s="1697" customFormat="1" ht="15.75" customHeight="1">
      <c r="A1" s="1695" t="s">
        <v>1934</v>
      </c>
      <c r="B1" s="1696"/>
      <c r="C1" s="1696"/>
      <c r="D1" s="1696"/>
      <c r="E1" s="1696"/>
      <c r="F1" s="1696"/>
      <c r="G1" s="1696"/>
      <c r="H1" s="1696"/>
      <c r="I1" s="1696"/>
      <c r="J1" s="378"/>
      <c r="K1" s="378"/>
      <c r="L1" s="378"/>
      <c r="M1" s="378"/>
    </row>
    <row r="2" spans="1:13" s="1701" customFormat="1" ht="12.75" customHeight="1">
      <c r="A2" s="1698" t="s">
        <v>1935</v>
      </c>
      <c r="B2" s="1699"/>
      <c r="C2" s="1699"/>
      <c r="D2" s="1699"/>
      <c r="E2" s="1699"/>
      <c r="F2" s="1699"/>
      <c r="G2" s="1699"/>
      <c r="H2" s="1699"/>
      <c r="I2" s="1700"/>
      <c r="J2" s="378"/>
      <c r="K2" s="378"/>
      <c r="L2" s="378"/>
      <c r="M2" s="378"/>
    </row>
    <row r="3" spans="1:13" s="1701" customFormat="1" ht="11.25" customHeight="1">
      <c r="A3" s="1698" t="s">
        <v>1936</v>
      </c>
      <c r="B3" s="1699"/>
      <c r="C3" s="1699"/>
      <c r="D3" s="1699"/>
      <c r="E3" s="1699"/>
      <c r="F3" s="1699"/>
      <c r="G3" s="1699"/>
      <c r="H3" s="1699"/>
      <c r="I3" s="1700"/>
      <c r="J3" s="378"/>
      <c r="K3" s="378"/>
      <c r="L3" s="378"/>
      <c r="M3" s="378"/>
    </row>
    <row r="4" spans="1:13" ht="17.100000000000001" customHeight="1">
      <c r="A4" s="2573" t="s">
        <v>128</v>
      </c>
      <c r="B4" s="1702" t="s">
        <v>1937</v>
      </c>
      <c r="C4" s="1703"/>
      <c r="D4" s="1704" t="s">
        <v>143</v>
      </c>
      <c r="E4" s="1703"/>
      <c r="F4" s="1704" t="s">
        <v>142</v>
      </c>
      <c r="G4" s="1703"/>
      <c r="H4" s="1704" t="s">
        <v>1938</v>
      </c>
      <c r="I4" s="1705"/>
      <c r="L4" s="1706"/>
    </row>
    <row r="5" spans="1:13" ht="17.100000000000001" customHeight="1">
      <c r="A5" s="2574"/>
      <c r="B5" s="1708">
        <v>2023</v>
      </c>
      <c r="C5" s="1709">
        <v>2024</v>
      </c>
      <c r="D5" s="1710">
        <v>2023</v>
      </c>
      <c r="E5" s="1711">
        <v>2024</v>
      </c>
      <c r="F5" s="1709">
        <v>2023</v>
      </c>
      <c r="G5" s="1711">
        <v>2024</v>
      </c>
      <c r="H5" s="1709">
        <v>2023</v>
      </c>
      <c r="I5" s="1712">
        <v>2024</v>
      </c>
    </row>
    <row r="6" spans="1:13" ht="8.25" customHeight="1">
      <c r="A6" s="1713">
        <v>35065</v>
      </c>
      <c r="B6" s="1714">
        <v>351.76</v>
      </c>
      <c r="C6" s="1715">
        <v>353.67</v>
      </c>
      <c r="D6" s="1715">
        <v>147.22999999999999</v>
      </c>
      <c r="E6" s="1715">
        <v>154.29</v>
      </c>
      <c r="F6" s="1715">
        <v>95.94</v>
      </c>
      <c r="G6" s="1715">
        <v>96.44</v>
      </c>
      <c r="H6" s="1715">
        <v>20.32</v>
      </c>
      <c r="I6" s="1716">
        <v>21.84</v>
      </c>
    </row>
    <row r="7" spans="1:13" ht="8.25" customHeight="1">
      <c r="A7" s="1713">
        <v>35096</v>
      </c>
      <c r="B7" s="1714">
        <v>351.78</v>
      </c>
      <c r="C7" s="1715">
        <v>354.04</v>
      </c>
      <c r="D7" s="1715">
        <v>145.91</v>
      </c>
      <c r="E7" s="1715">
        <v>154.21</v>
      </c>
      <c r="F7" s="1715">
        <v>95.86</v>
      </c>
      <c r="G7" s="1715">
        <v>95.85</v>
      </c>
      <c r="H7" s="1715">
        <v>20.55</v>
      </c>
      <c r="I7" s="1716">
        <v>20.48</v>
      </c>
    </row>
    <row r="8" spans="1:13" ht="8.25" customHeight="1">
      <c r="A8" s="1713">
        <v>35125</v>
      </c>
      <c r="B8" s="1714">
        <v>355.72</v>
      </c>
      <c r="C8" s="1715">
        <v>354.22</v>
      </c>
      <c r="D8" s="1715">
        <v>146.91</v>
      </c>
      <c r="E8" s="1715">
        <v>153.52000000000001</v>
      </c>
      <c r="F8" s="1715">
        <v>96.12</v>
      </c>
      <c r="G8" s="1715">
        <v>95.83</v>
      </c>
      <c r="H8" s="1715">
        <v>20.54</v>
      </c>
      <c r="I8" s="1716">
        <v>19.88</v>
      </c>
    </row>
    <row r="9" spans="1:13" ht="8.25" customHeight="1">
      <c r="A9" s="1713">
        <v>35156</v>
      </c>
      <c r="B9" s="1714">
        <v>356.43</v>
      </c>
      <c r="C9" s="1715">
        <v>360.12</v>
      </c>
      <c r="D9" s="1715">
        <v>150.41</v>
      </c>
      <c r="E9" s="1715">
        <v>156.80000000000001</v>
      </c>
      <c r="F9" s="1715">
        <v>96.01</v>
      </c>
      <c r="G9" s="1715">
        <v>96.3</v>
      </c>
      <c r="H9" s="1715">
        <v>20.32</v>
      </c>
      <c r="I9" s="1716">
        <v>19.899999999999999</v>
      </c>
    </row>
    <row r="10" spans="1:13" ht="8.25" customHeight="1">
      <c r="A10" s="1713">
        <v>35186</v>
      </c>
      <c r="B10" s="1714">
        <v>359.1</v>
      </c>
      <c r="C10" s="1715">
        <v>357.34</v>
      </c>
      <c r="D10" s="1715">
        <v>150.43</v>
      </c>
      <c r="E10" s="1715">
        <v>158.36000000000001</v>
      </c>
      <c r="F10" s="1715">
        <v>96.28</v>
      </c>
      <c r="G10" s="1715">
        <v>95.85</v>
      </c>
      <c r="H10" s="1715">
        <v>20.329999999999998</v>
      </c>
      <c r="I10" s="1716">
        <v>20.28</v>
      </c>
    </row>
    <row r="11" spans="1:13" ht="8.25" customHeight="1">
      <c r="A11" s="1713">
        <v>35217</v>
      </c>
      <c r="B11" s="1714">
        <v>354.53</v>
      </c>
      <c r="C11" s="1715">
        <v>357.15</v>
      </c>
      <c r="D11" s="1715">
        <v>152.84</v>
      </c>
      <c r="E11" s="1715">
        <v>156.19999999999999</v>
      </c>
      <c r="F11" s="1715">
        <v>95.85</v>
      </c>
      <c r="G11" s="1715">
        <v>95.58</v>
      </c>
      <c r="H11" s="1715">
        <v>20.11</v>
      </c>
      <c r="I11" s="1716">
        <v>20.260000000000002</v>
      </c>
    </row>
    <row r="12" spans="1:13" ht="8.25" customHeight="1">
      <c r="A12" s="1713">
        <v>35247</v>
      </c>
      <c r="B12" s="1714">
        <v>350.59</v>
      </c>
      <c r="C12" s="1715">
        <v>355.03</v>
      </c>
      <c r="D12" s="1715">
        <v>156.35</v>
      </c>
      <c r="E12" s="1715">
        <v>156.1</v>
      </c>
      <c r="F12" s="1715">
        <v>95.48</v>
      </c>
      <c r="G12" s="1715">
        <v>95.5</v>
      </c>
      <c r="H12" s="1715">
        <v>19.55</v>
      </c>
      <c r="I12" s="1716">
        <v>21.34</v>
      </c>
    </row>
    <row r="13" spans="1:13" ht="8.25" customHeight="1">
      <c r="A13" s="1713">
        <v>35278</v>
      </c>
      <c r="B13" s="1714">
        <v>351.13</v>
      </c>
      <c r="C13" s="1715">
        <v>351</v>
      </c>
      <c r="D13" s="1715">
        <v>156.05000000000001</v>
      </c>
      <c r="E13" s="1715">
        <v>159.1</v>
      </c>
      <c r="F13" s="1715">
        <v>96.22</v>
      </c>
      <c r="G13" s="1715">
        <v>95.4</v>
      </c>
      <c r="H13" s="1715">
        <v>20.059999999999999</v>
      </c>
      <c r="I13" s="1716">
        <v>21.3</v>
      </c>
    </row>
    <row r="14" spans="1:13" ht="8.25" customHeight="1">
      <c r="A14" s="1713">
        <v>35309</v>
      </c>
      <c r="B14" s="1714">
        <v>348.56</v>
      </c>
      <c r="C14" s="1715">
        <v>349.4</v>
      </c>
      <c r="D14" s="1715">
        <v>152.96</v>
      </c>
      <c r="E14" s="1715">
        <v>156.44</v>
      </c>
      <c r="F14" s="1715">
        <v>95.95</v>
      </c>
      <c r="G14" s="1715">
        <v>98.85</v>
      </c>
      <c r="H14" s="1715">
        <v>20.18</v>
      </c>
      <c r="I14" s="1716">
        <v>21.28</v>
      </c>
    </row>
    <row r="15" spans="1:13" ht="8.25" customHeight="1">
      <c r="A15" s="1713">
        <v>35339</v>
      </c>
      <c r="B15" s="1714">
        <v>348.91</v>
      </c>
      <c r="C15" s="1715">
        <v>349.24</v>
      </c>
      <c r="D15" s="1715">
        <v>154.88999999999999</v>
      </c>
      <c r="E15" s="1715">
        <v>153.53</v>
      </c>
      <c r="F15" s="1715">
        <v>96.59</v>
      </c>
      <c r="G15" s="1715">
        <v>96.62</v>
      </c>
      <c r="H15" s="1715">
        <v>20.309999999999999</v>
      </c>
      <c r="I15" s="1716">
        <v>20.77</v>
      </c>
    </row>
    <row r="16" spans="1:13" ht="8.25" customHeight="1">
      <c r="A16" s="1713">
        <v>35370</v>
      </c>
      <c r="B16" s="1714">
        <v>351.63</v>
      </c>
      <c r="C16" s="1715">
        <v>352.72</v>
      </c>
      <c r="D16" s="1715">
        <v>152.69999999999999</v>
      </c>
      <c r="E16" s="1715">
        <v>155.34399999999999</v>
      </c>
      <c r="F16" s="1715">
        <v>96.7</v>
      </c>
      <c r="G16" s="1715">
        <v>96.995000000000005</v>
      </c>
      <c r="H16" s="1715">
        <v>20.440000000000001</v>
      </c>
      <c r="I16" s="1716">
        <v>20.489000000000001</v>
      </c>
    </row>
    <row r="17" spans="1:13" ht="12.75" customHeight="1">
      <c r="A17" s="1713">
        <v>35400</v>
      </c>
      <c r="B17" s="1714">
        <v>355.05</v>
      </c>
      <c r="C17" s="1717">
        <v>357.1</v>
      </c>
      <c r="D17" s="1715">
        <v>150.05000000000001</v>
      </c>
      <c r="E17" s="1717">
        <v>152.4</v>
      </c>
      <c r="F17" s="1715">
        <v>95.88</v>
      </c>
      <c r="G17" s="1717">
        <v>96.1</v>
      </c>
      <c r="H17" s="1715">
        <v>20.059999999999999</v>
      </c>
      <c r="I17" s="1718">
        <v>19.600000000000001</v>
      </c>
    </row>
    <row r="18" spans="1:13" s="1722" customFormat="1" ht="8.25" customHeight="1">
      <c r="A18" s="1719" t="s">
        <v>1939</v>
      </c>
      <c r="B18" s="1720">
        <v>352.93249999999995</v>
      </c>
      <c r="C18" s="1720">
        <v>354.25250000000005</v>
      </c>
      <c r="D18" s="1720">
        <v>151.39416666666668</v>
      </c>
      <c r="E18" s="1720">
        <v>155.52449999999999</v>
      </c>
      <c r="F18" s="1720">
        <v>96.073333333333338</v>
      </c>
      <c r="G18" s="1720">
        <v>96.276250000000005</v>
      </c>
      <c r="H18" s="1720">
        <v>20.230833333333333</v>
      </c>
      <c r="I18" s="1721">
        <v>20.61825</v>
      </c>
      <c r="J18" s="378"/>
      <c r="K18" s="378"/>
      <c r="L18" s="378"/>
      <c r="M18" s="378"/>
    </row>
    <row r="19" spans="1:13" ht="12.75" customHeight="1">
      <c r="A19" s="1707" t="s">
        <v>1940</v>
      </c>
    </row>
    <row r="20" spans="1:13" ht="9.75" customHeight="1">
      <c r="A20" s="1723" t="s">
        <v>1941</v>
      </c>
    </row>
    <row r="21" spans="1:13">
      <c r="A21" s="130" t="s">
        <v>9</v>
      </c>
      <c r="C21" s="1724"/>
    </row>
    <row r="22" spans="1:13">
      <c r="B22" s="1725"/>
      <c r="C22" s="1724"/>
      <c r="D22" s="1725"/>
      <c r="E22" s="1725"/>
      <c r="F22" s="1725"/>
      <c r="H22" s="1725"/>
    </row>
    <row r="23" spans="1:13">
      <c r="B23" s="1725"/>
      <c r="C23" s="1724"/>
    </row>
    <row r="73" spans="1:9">
      <c r="A73" s="378"/>
      <c r="B73" s="378"/>
      <c r="C73" s="378"/>
      <c r="D73" s="378"/>
      <c r="E73" s="378"/>
      <c r="F73" s="378"/>
      <c r="G73" s="378"/>
      <c r="H73" s="378"/>
      <c r="I73" s="378"/>
    </row>
    <row r="74" spans="1:9">
      <c r="A74" s="378"/>
      <c r="B74" s="378"/>
      <c r="C74" s="378"/>
      <c r="D74" s="378"/>
      <c r="E74" s="378"/>
      <c r="F74" s="378"/>
      <c r="G74" s="378"/>
      <c r="H74" s="378"/>
      <c r="I74" s="378"/>
    </row>
    <row r="75" spans="1:9">
      <c r="A75" s="378"/>
      <c r="B75" s="378"/>
      <c r="C75" s="378"/>
      <c r="D75" s="378"/>
      <c r="E75" s="378"/>
      <c r="F75" s="378"/>
      <c r="G75" s="378"/>
      <c r="H75" s="378"/>
      <c r="I75" s="378"/>
    </row>
    <row r="76" spans="1:9">
      <c r="A76" s="378"/>
      <c r="B76" s="378"/>
      <c r="C76" s="378"/>
      <c r="D76" s="378"/>
      <c r="E76" s="378"/>
      <c r="F76" s="378"/>
      <c r="G76" s="378"/>
      <c r="H76" s="378"/>
      <c r="I76" s="378"/>
    </row>
    <row r="77" spans="1:9">
      <c r="A77" s="378"/>
      <c r="B77" s="378"/>
      <c r="C77" s="378"/>
      <c r="D77" s="378"/>
      <c r="E77" s="378"/>
      <c r="F77" s="378"/>
      <c r="G77" s="378"/>
      <c r="H77" s="378"/>
      <c r="I77" s="378"/>
    </row>
    <row r="78" spans="1:9">
      <c r="A78" s="378"/>
      <c r="B78" s="378"/>
      <c r="C78" s="378"/>
      <c r="D78" s="378"/>
      <c r="E78" s="378"/>
      <c r="F78" s="378"/>
      <c r="G78" s="378"/>
      <c r="H78" s="378"/>
      <c r="I78" s="378"/>
    </row>
    <row r="79" spans="1:9">
      <c r="A79" s="378"/>
      <c r="B79" s="378"/>
      <c r="C79" s="378"/>
      <c r="D79" s="378"/>
      <c r="E79" s="378"/>
      <c r="F79" s="378"/>
      <c r="G79" s="378"/>
      <c r="H79" s="378"/>
      <c r="I79" s="378"/>
    </row>
    <row r="80" spans="1:9">
      <c r="A80" s="378"/>
      <c r="B80" s="378"/>
      <c r="C80" s="378"/>
      <c r="D80" s="378"/>
      <c r="E80" s="378"/>
      <c r="F80" s="378"/>
      <c r="G80" s="378"/>
      <c r="H80" s="378"/>
      <c r="I80" s="378"/>
    </row>
    <row r="81" spans="1:9">
      <c r="A81" s="378"/>
      <c r="B81" s="378"/>
      <c r="C81" s="378"/>
      <c r="D81" s="378"/>
      <c r="E81" s="378"/>
      <c r="F81" s="378"/>
      <c r="G81" s="378"/>
      <c r="H81" s="378"/>
      <c r="I81" s="378"/>
    </row>
    <row r="82" spans="1:9">
      <c r="A82" s="378"/>
      <c r="B82" s="378"/>
      <c r="C82" s="378"/>
      <c r="D82" s="378"/>
      <c r="E82" s="378"/>
      <c r="F82" s="378"/>
      <c r="G82" s="378"/>
      <c r="H82" s="378"/>
      <c r="I82" s="378"/>
    </row>
    <row r="83" spans="1:9">
      <c r="A83" s="378"/>
      <c r="B83" s="378"/>
      <c r="C83" s="378"/>
      <c r="D83" s="378"/>
      <c r="E83" s="378"/>
      <c r="F83" s="378"/>
      <c r="G83" s="378"/>
      <c r="H83" s="378"/>
      <c r="I83" s="378"/>
    </row>
    <row r="84" spans="1:9">
      <c r="A84" s="378"/>
      <c r="B84" s="378"/>
      <c r="C84" s="378"/>
      <c r="D84" s="378"/>
      <c r="E84" s="378"/>
      <c r="F84" s="378"/>
      <c r="G84" s="378"/>
      <c r="H84" s="378"/>
      <c r="I84" s="378"/>
    </row>
    <row r="85" spans="1:9">
      <c r="A85" s="378"/>
      <c r="B85" s="378"/>
      <c r="C85" s="378"/>
      <c r="D85" s="378"/>
      <c r="E85" s="378"/>
      <c r="F85" s="378"/>
      <c r="G85" s="378"/>
      <c r="H85" s="378"/>
      <c r="I85" s="378"/>
    </row>
    <row r="86" spans="1:9">
      <c r="A86" s="378"/>
      <c r="B86" s="378"/>
      <c r="C86" s="378"/>
      <c r="D86" s="378"/>
      <c r="E86" s="378"/>
      <c r="F86" s="378"/>
      <c r="G86" s="378"/>
      <c r="H86" s="378"/>
      <c r="I86" s="378"/>
    </row>
    <row r="87" spans="1:9">
      <c r="A87" s="378"/>
      <c r="B87" s="378"/>
      <c r="C87" s="378"/>
      <c r="D87" s="378"/>
      <c r="E87" s="378"/>
      <c r="F87" s="378"/>
      <c r="G87" s="378"/>
      <c r="H87" s="378"/>
      <c r="I87" s="378"/>
    </row>
    <row r="88" spans="1:9">
      <c r="A88" s="378"/>
      <c r="B88" s="378"/>
      <c r="C88" s="378"/>
      <c r="D88" s="378"/>
      <c r="E88" s="378"/>
      <c r="F88" s="378"/>
      <c r="G88" s="378"/>
      <c r="H88" s="378"/>
      <c r="I88" s="378"/>
    </row>
    <row r="89" spans="1:9">
      <c r="A89" s="378"/>
      <c r="B89" s="378"/>
      <c r="C89" s="378"/>
      <c r="D89" s="378"/>
      <c r="E89" s="378"/>
      <c r="F89" s="378"/>
      <c r="G89" s="378"/>
      <c r="H89" s="378"/>
      <c r="I89" s="378"/>
    </row>
    <row r="90" spans="1:9">
      <c r="A90" s="378"/>
      <c r="B90" s="378"/>
      <c r="C90" s="378"/>
      <c r="D90" s="378"/>
      <c r="E90" s="378"/>
      <c r="F90" s="378"/>
      <c r="G90" s="378"/>
      <c r="H90" s="378"/>
      <c r="I90" s="378"/>
    </row>
    <row r="91" spans="1:9">
      <c r="A91" s="378"/>
      <c r="B91" s="378"/>
      <c r="C91" s="378"/>
      <c r="D91" s="378"/>
      <c r="E91" s="378"/>
      <c r="F91" s="378"/>
      <c r="G91" s="378"/>
      <c r="H91" s="378"/>
      <c r="I91" s="378"/>
    </row>
    <row r="92" spans="1:9">
      <c r="A92" s="378"/>
      <c r="B92" s="378"/>
      <c r="C92" s="378"/>
      <c r="D92" s="378"/>
      <c r="E92" s="378"/>
      <c r="F92" s="378"/>
      <c r="G92" s="378"/>
      <c r="H92" s="378"/>
      <c r="I92" s="378"/>
    </row>
    <row r="93" spans="1:9">
      <c r="A93" s="378"/>
      <c r="B93" s="378"/>
      <c r="C93" s="378"/>
      <c r="D93" s="378"/>
      <c r="E93" s="378"/>
      <c r="F93" s="378"/>
      <c r="G93" s="378"/>
      <c r="H93" s="378"/>
      <c r="I93" s="378"/>
    </row>
    <row r="94" spans="1:9">
      <c r="A94" s="378"/>
      <c r="B94" s="378"/>
      <c r="C94" s="378"/>
      <c r="D94" s="378"/>
      <c r="E94" s="378"/>
      <c r="F94" s="378"/>
      <c r="G94" s="378"/>
      <c r="H94" s="378"/>
      <c r="I94" s="378"/>
    </row>
    <row r="95" spans="1:9">
      <c r="A95" s="378"/>
      <c r="B95" s="378"/>
      <c r="C95" s="378"/>
      <c r="D95" s="378"/>
      <c r="E95" s="378"/>
      <c r="F95" s="378"/>
      <c r="G95" s="378"/>
      <c r="H95" s="378"/>
      <c r="I95" s="378"/>
    </row>
    <row r="96" spans="1:9">
      <c r="A96" s="378"/>
      <c r="B96" s="378"/>
      <c r="C96" s="378"/>
      <c r="D96" s="378"/>
      <c r="E96" s="378"/>
      <c r="F96" s="378"/>
      <c r="G96" s="378"/>
      <c r="H96" s="378"/>
      <c r="I96" s="378"/>
    </row>
    <row r="97" spans="1:9">
      <c r="A97" s="378"/>
      <c r="B97" s="378"/>
      <c r="C97" s="378"/>
      <c r="D97" s="378"/>
      <c r="E97" s="378"/>
      <c r="F97" s="378"/>
      <c r="G97" s="378"/>
      <c r="H97" s="378"/>
      <c r="I97" s="378"/>
    </row>
    <row r="98" spans="1:9">
      <c r="A98" s="378"/>
      <c r="B98" s="378"/>
      <c r="C98" s="378"/>
      <c r="D98" s="378"/>
      <c r="E98" s="378"/>
      <c r="F98" s="378"/>
      <c r="G98" s="378"/>
      <c r="H98" s="378"/>
      <c r="I98" s="378"/>
    </row>
    <row r="99" spans="1:9">
      <c r="A99" s="378"/>
      <c r="B99" s="378"/>
      <c r="C99" s="378"/>
      <c r="D99" s="378"/>
      <c r="E99" s="378"/>
      <c r="F99" s="378"/>
      <c r="G99" s="378"/>
      <c r="H99" s="378"/>
      <c r="I99" s="378"/>
    </row>
    <row r="100" spans="1:9">
      <c r="A100" s="378"/>
      <c r="B100" s="378"/>
      <c r="C100" s="378"/>
      <c r="D100" s="378"/>
      <c r="E100" s="378"/>
      <c r="F100" s="378"/>
      <c r="G100" s="378"/>
      <c r="H100" s="378"/>
      <c r="I100" s="378"/>
    </row>
    <row r="101" spans="1:9">
      <c r="A101" s="378"/>
      <c r="B101" s="378"/>
      <c r="C101" s="378"/>
      <c r="D101" s="378"/>
      <c r="E101" s="378"/>
      <c r="F101" s="378"/>
      <c r="G101" s="378"/>
      <c r="H101" s="378"/>
      <c r="I101" s="378"/>
    </row>
    <row r="102" spans="1:9">
      <c r="A102" s="378"/>
      <c r="B102" s="378"/>
      <c r="C102" s="378"/>
      <c r="D102" s="378"/>
      <c r="E102" s="378"/>
      <c r="F102" s="378"/>
      <c r="G102" s="378"/>
      <c r="H102" s="378"/>
      <c r="I102" s="378"/>
    </row>
    <row r="103" spans="1:9">
      <c r="A103" s="378"/>
      <c r="B103" s="378"/>
      <c r="C103" s="378"/>
      <c r="D103" s="378"/>
      <c r="E103" s="378"/>
      <c r="F103" s="378"/>
      <c r="G103" s="378"/>
      <c r="H103" s="378"/>
      <c r="I103" s="378"/>
    </row>
    <row r="104" spans="1:9">
      <c r="A104" s="378"/>
      <c r="B104" s="378"/>
      <c r="C104" s="378"/>
      <c r="D104" s="378"/>
      <c r="E104" s="378"/>
      <c r="F104" s="378"/>
      <c r="G104" s="378"/>
      <c r="H104" s="378"/>
      <c r="I104" s="378"/>
    </row>
    <row r="105" spans="1:9">
      <c r="A105" s="378"/>
      <c r="B105" s="378"/>
      <c r="C105" s="378"/>
      <c r="D105" s="378"/>
      <c r="E105" s="378"/>
      <c r="F105" s="378"/>
      <c r="G105" s="378"/>
      <c r="H105" s="378"/>
      <c r="I105" s="378"/>
    </row>
    <row r="106" spans="1:9">
      <c r="A106" s="378"/>
      <c r="B106" s="378"/>
      <c r="C106" s="378"/>
      <c r="D106" s="378"/>
      <c r="E106" s="378"/>
      <c r="F106" s="378"/>
      <c r="G106" s="378"/>
      <c r="H106" s="378"/>
      <c r="I106" s="378"/>
    </row>
    <row r="107" spans="1:9">
      <c r="A107" s="378"/>
      <c r="B107" s="378"/>
      <c r="C107" s="378"/>
      <c r="D107" s="378"/>
      <c r="E107" s="378"/>
      <c r="F107" s="378"/>
      <c r="G107" s="378"/>
      <c r="H107" s="378"/>
      <c r="I107" s="378"/>
    </row>
    <row r="108" spans="1:9">
      <c r="A108" s="378"/>
      <c r="B108" s="378"/>
      <c r="C108" s="378"/>
      <c r="D108" s="378"/>
      <c r="E108" s="378"/>
      <c r="F108" s="378"/>
      <c r="G108" s="378"/>
      <c r="H108" s="378"/>
      <c r="I108" s="378"/>
    </row>
    <row r="109" spans="1:9">
      <c r="A109" s="378"/>
      <c r="B109" s="378"/>
      <c r="C109" s="378"/>
      <c r="D109" s="378"/>
      <c r="E109" s="378"/>
      <c r="F109" s="378"/>
      <c r="G109" s="378"/>
      <c r="H109" s="378"/>
      <c r="I109" s="378"/>
    </row>
    <row r="110" spans="1:9">
      <c r="A110" s="378"/>
      <c r="B110" s="378"/>
      <c r="C110" s="378"/>
      <c r="D110" s="378"/>
      <c r="E110" s="378"/>
      <c r="F110" s="378"/>
      <c r="G110" s="378"/>
      <c r="H110" s="378"/>
      <c r="I110" s="378"/>
    </row>
    <row r="111" spans="1:9">
      <c r="A111" s="378"/>
      <c r="B111" s="378"/>
      <c r="C111" s="378"/>
      <c r="D111" s="378"/>
      <c r="E111" s="378"/>
      <c r="F111" s="378"/>
      <c r="G111" s="378"/>
      <c r="H111" s="378"/>
      <c r="I111" s="378"/>
    </row>
    <row r="112" spans="1:9">
      <c r="A112" s="378"/>
      <c r="B112" s="378"/>
      <c r="C112" s="378"/>
      <c r="D112" s="378"/>
      <c r="E112" s="378"/>
      <c r="F112" s="378"/>
      <c r="G112" s="378"/>
      <c r="H112" s="378"/>
      <c r="I112" s="378"/>
    </row>
    <row r="113" spans="1:64">
      <c r="A113" s="378"/>
      <c r="B113" s="378"/>
      <c r="C113" s="378"/>
      <c r="D113" s="378"/>
      <c r="E113" s="378"/>
      <c r="F113" s="378"/>
      <c r="G113" s="378"/>
      <c r="H113" s="378"/>
      <c r="I113" s="378"/>
    </row>
    <row r="114" spans="1:64">
      <c r="A114" s="378"/>
      <c r="B114" s="378"/>
      <c r="C114" s="378"/>
      <c r="D114" s="378"/>
      <c r="E114" s="378"/>
      <c r="F114" s="378"/>
      <c r="G114" s="378"/>
      <c r="H114" s="378"/>
      <c r="I114" s="378"/>
    </row>
    <row r="115" spans="1:64">
      <c r="A115" s="378"/>
      <c r="B115" s="378"/>
      <c r="C115" s="378"/>
      <c r="D115" s="378"/>
      <c r="E115" s="378"/>
      <c r="F115" s="378"/>
      <c r="G115" s="378"/>
      <c r="H115" s="378"/>
      <c r="I115" s="378"/>
    </row>
    <row r="116" spans="1:64">
      <c r="A116" s="378"/>
      <c r="B116" s="378"/>
      <c r="C116" s="378"/>
      <c r="D116" s="378"/>
      <c r="E116" s="378"/>
      <c r="F116" s="378"/>
      <c r="G116" s="378"/>
      <c r="H116" s="378"/>
      <c r="I116" s="378"/>
    </row>
    <row r="117" spans="1:64">
      <c r="A117" s="378"/>
      <c r="B117" s="378"/>
      <c r="C117" s="378"/>
      <c r="D117" s="378"/>
      <c r="E117" s="378"/>
      <c r="F117" s="378"/>
      <c r="G117" s="378"/>
      <c r="H117" s="378"/>
      <c r="I117" s="378"/>
    </row>
    <row r="118" spans="1:64">
      <c r="A118" s="378"/>
      <c r="B118" s="378"/>
      <c r="C118" s="378"/>
      <c r="D118" s="378"/>
      <c r="E118" s="378"/>
      <c r="F118" s="378"/>
      <c r="G118" s="378"/>
      <c r="H118" s="378"/>
      <c r="I118" s="378"/>
    </row>
    <row r="119" spans="1:64">
      <c r="A119" s="378"/>
      <c r="B119" s="378"/>
      <c r="C119" s="378"/>
      <c r="D119" s="378"/>
      <c r="E119" s="378"/>
      <c r="F119" s="378"/>
      <c r="G119" s="378"/>
      <c r="H119" s="378"/>
      <c r="I119" s="378"/>
    </row>
    <row r="120" spans="1:64">
      <c r="A120" s="378"/>
      <c r="B120" s="378"/>
      <c r="C120" s="378"/>
      <c r="D120" s="378"/>
      <c r="E120" s="378"/>
      <c r="F120" s="378"/>
      <c r="G120" s="378"/>
      <c r="H120" s="378"/>
      <c r="I120" s="378"/>
    </row>
    <row r="121" spans="1:64">
      <c r="A121" s="378"/>
      <c r="B121" s="378"/>
      <c r="C121" s="378"/>
      <c r="D121" s="378"/>
      <c r="E121" s="378"/>
      <c r="F121" s="378"/>
      <c r="G121" s="378"/>
      <c r="H121" s="378"/>
      <c r="I121" s="378"/>
    </row>
    <row r="122" spans="1:64">
      <c r="A122" s="378"/>
      <c r="B122" s="378"/>
      <c r="C122" s="378"/>
      <c r="D122" s="378"/>
      <c r="E122" s="378"/>
      <c r="F122" s="378"/>
      <c r="G122" s="378"/>
      <c r="H122" s="378"/>
      <c r="I122" s="378"/>
    </row>
    <row r="123" spans="1:64">
      <c r="A123" s="378"/>
      <c r="B123" s="378"/>
      <c r="C123" s="378"/>
      <c r="D123" s="378"/>
      <c r="E123" s="378"/>
      <c r="F123" s="378"/>
      <c r="G123" s="378"/>
      <c r="H123" s="378"/>
      <c r="I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c r="BA123" s="378"/>
      <c r="BB123" s="378"/>
      <c r="BC123" s="378"/>
      <c r="BD123" s="378"/>
      <c r="BE123" s="378"/>
      <c r="BF123" s="378"/>
      <c r="BG123" s="378"/>
      <c r="BH123" s="378"/>
      <c r="BI123" s="378"/>
      <c r="BJ123" s="378"/>
      <c r="BK123" s="378"/>
      <c r="BL123" s="378"/>
    </row>
    <row r="124" spans="1:64">
      <c r="A124" s="378"/>
      <c r="B124" s="378"/>
      <c r="C124" s="378"/>
      <c r="D124" s="378"/>
      <c r="E124" s="378"/>
      <c r="F124" s="378"/>
      <c r="G124" s="378"/>
      <c r="H124" s="378"/>
      <c r="I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c r="BA124" s="378"/>
      <c r="BB124" s="378"/>
      <c r="BC124" s="378"/>
      <c r="BD124" s="378"/>
      <c r="BE124" s="378"/>
      <c r="BF124" s="378"/>
      <c r="BG124" s="378"/>
      <c r="BH124" s="378"/>
      <c r="BI124" s="378"/>
      <c r="BJ124" s="378"/>
      <c r="BK124" s="378"/>
      <c r="BL124" s="378"/>
    </row>
    <row r="125" spans="1:64">
      <c r="A125" s="378"/>
      <c r="B125" s="378"/>
      <c r="C125" s="378"/>
      <c r="D125" s="378"/>
      <c r="E125" s="378"/>
      <c r="F125" s="378"/>
      <c r="G125" s="378"/>
      <c r="H125" s="378"/>
      <c r="I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8"/>
      <c r="BB125" s="378"/>
      <c r="BC125" s="378"/>
      <c r="BD125" s="378"/>
      <c r="BE125" s="378"/>
      <c r="BF125" s="378"/>
      <c r="BG125" s="378"/>
      <c r="BH125" s="378"/>
      <c r="BI125" s="378"/>
      <c r="BJ125" s="378"/>
      <c r="BK125" s="378"/>
      <c r="BL125" s="378"/>
    </row>
    <row r="126" spans="1:64">
      <c r="A126" s="378"/>
      <c r="B126" s="378"/>
      <c r="C126" s="378"/>
      <c r="D126" s="378"/>
      <c r="E126" s="378"/>
      <c r="F126" s="378"/>
      <c r="G126" s="378"/>
      <c r="H126" s="378"/>
      <c r="I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row>
    <row r="127" spans="1:64">
      <c r="A127" s="378"/>
      <c r="B127" s="378"/>
      <c r="C127" s="378"/>
      <c r="D127" s="378"/>
      <c r="E127" s="378"/>
      <c r="F127" s="378"/>
      <c r="G127" s="378"/>
      <c r="H127" s="378"/>
      <c r="I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c r="AY127" s="378"/>
      <c r="AZ127" s="378"/>
      <c r="BA127" s="378"/>
      <c r="BB127" s="378"/>
      <c r="BC127" s="378"/>
      <c r="BD127" s="378"/>
      <c r="BE127" s="378"/>
      <c r="BF127" s="378"/>
      <c r="BG127" s="378"/>
      <c r="BH127" s="378"/>
      <c r="BI127" s="378"/>
      <c r="BJ127" s="378"/>
      <c r="BK127" s="378"/>
      <c r="BL127" s="378"/>
    </row>
    <row r="128" spans="1:64">
      <c r="A128" s="378"/>
      <c r="B128" s="378"/>
      <c r="C128" s="378"/>
      <c r="D128" s="378"/>
      <c r="E128" s="378"/>
      <c r="F128" s="378"/>
      <c r="G128" s="378"/>
      <c r="H128" s="378"/>
      <c r="I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c r="AY128" s="378"/>
      <c r="AZ128" s="378"/>
      <c r="BA128" s="378"/>
      <c r="BB128" s="378"/>
      <c r="BC128" s="378"/>
      <c r="BD128" s="378"/>
      <c r="BE128" s="378"/>
      <c r="BF128" s="378"/>
      <c r="BG128" s="378"/>
      <c r="BH128" s="378"/>
      <c r="BI128" s="378"/>
      <c r="BJ128" s="378"/>
      <c r="BK128" s="378"/>
      <c r="BL128" s="378"/>
    </row>
    <row r="129" spans="1:64">
      <c r="A129" s="378"/>
      <c r="B129" s="378"/>
      <c r="C129" s="378"/>
      <c r="D129" s="378"/>
      <c r="E129" s="378"/>
      <c r="F129" s="378"/>
      <c r="G129" s="378"/>
      <c r="H129" s="378"/>
      <c r="I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row>
    <row r="130" spans="1:64">
      <c r="A130" s="378"/>
      <c r="B130" s="378"/>
      <c r="C130" s="378"/>
      <c r="D130" s="378"/>
      <c r="E130" s="378"/>
      <c r="F130" s="378"/>
      <c r="G130" s="378"/>
      <c r="H130" s="378"/>
      <c r="I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row>
    <row r="131" spans="1:64">
      <c r="A131" s="378"/>
      <c r="B131" s="378"/>
      <c r="C131" s="378"/>
      <c r="D131" s="378"/>
      <c r="E131" s="378"/>
      <c r="F131" s="378"/>
      <c r="G131" s="378"/>
      <c r="H131" s="378"/>
      <c r="I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row>
    <row r="132" spans="1:64">
      <c r="A132" s="378"/>
      <c r="B132" s="378"/>
      <c r="C132" s="378"/>
      <c r="D132" s="378"/>
      <c r="E132" s="378"/>
      <c r="F132" s="378"/>
      <c r="G132" s="378"/>
      <c r="H132" s="378"/>
      <c r="I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row>
    <row r="133" spans="1:64">
      <c r="A133" s="378"/>
      <c r="B133" s="378"/>
      <c r="C133" s="378"/>
      <c r="D133" s="378"/>
      <c r="E133" s="378"/>
      <c r="F133" s="378"/>
      <c r="G133" s="378"/>
      <c r="H133" s="378"/>
      <c r="I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row>
    <row r="134" spans="1:64">
      <c r="A134" s="378"/>
      <c r="B134" s="378"/>
      <c r="C134" s="378"/>
      <c r="D134" s="378"/>
      <c r="E134" s="378"/>
      <c r="F134" s="378"/>
      <c r="G134" s="378"/>
      <c r="H134" s="378"/>
      <c r="I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row>
    <row r="135" spans="1:64">
      <c r="A135" s="378"/>
      <c r="B135" s="378"/>
      <c r="C135" s="378"/>
      <c r="D135" s="378"/>
      <c r="E135" s="378"/>
      <c r="F135" s="378"/>
      <c r="G135" s="378"/>
      <c r="H135" s="378"/>
      <c r="I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row>
    <row r="136" spans="1:64">
      <c r="A136" s="378"/>
      <c r="B136" s="378"/>
      <c r="C136" s="378"/>
      <c r="D136" s="378"/>
      <c r="E136" s="378"/>
      <c r="F136" s="378"/>
      <c r="G136" s="378"/>
      <c r="H136" s="378"/>
      <c r="I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row>
    <row r="137" spans="1:64">
      <c r="A137" s="378"/>
      <c r="B137" s="378"/>
      <c r="C137" s="378"/>
      <c r="D137" s="378"/>
      <c r="E137" s="378"/>
      <c r="F137" s="378"/>
      <c r="G137" s="378"/>
      <c r="H137" s="378"/>
      <c r="I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row>
    <row r="138" spans="1:64">
      <c r="A138" s="378"/>
      <c r="B138" s="378"/>
      <c r="C138" s="378"/>
      <c r="D138" s="378"/>
      <c r="E138" s="378"/>
      <c r="F138" s="378"/>
      <c r="G138" s="378"/>
      <c r="H138" s="378"/>
      <c r="I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row>
    <row r="139" spans="1:64">
      <c r="A139" s="378"/>
      <c r="B139" s="378"/>
      <c r="C139" s="378"/>
      <c r="D139" s="378"/>
      <c r="E139" s="378"/>
      <c r="F139" s="378"/>
      <c r="G139" s="378"/>
      <c r="H139" s="378"/>
      <c r="I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c r="AY139" s="378"/>
      <c r="AZ139" s="378"/>
      <c r="BA139" s="378"/>
      <c r="BB139" s="378"/>
      <c r="BC139" s="378"/>
      <c r="BD139" s="378"/>
      <c r="BE139" s="378"/>
      <c r="BF139" s="378"/>
      <c r="BG139" s="378"/>
      <c r="BH139" s="378"/>
      <c r="BI139" s="378"/>
      <c r="BJ139" s="378"/>
      <c r="BK139" s="378"/>
      <c r="BL139" s="378"/>
    </row>
    <row r="140" spans="1:64">
      <c r="A140" s="378"/>
      <c r="B140" s="378"/>
      <c r="C140" s="378"/>
      <c r="D140" s="378"/>
      <c r="E140" s="378"/>
      <c r="F140" s="378"/>
      <c r="G140" s="378"/>
      <c r="H140" s="378"/>
      <c r="I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c r="AY140" s="378"/>
      <c r="AZ140" s="378"/>
      <c r="BA140" s="378"/>
      <c r="BB140" s="378"/>
      <c r="BC140" s="378"/>
      <c r="BD140" s="378"/>
      <c r="BE140" s="378"/>
      <c r="BF140" s="378"/>
      <c r="BG140" s="378"/>
      <c r="BH140" s="378"/>
      <c r="BI140" s="378"/>
      <c r="BJ140" s="378"/>
      <c r="BK140" s="378"/>
      <c r="BL140" s="378"/>
    </row>
    <row r="141" spans="1:64">
      <c r="A141" s="378"/>
      <c r="B141" s="378"/>
      <c r="C141" s="378"/>
      <c r="D141" s="378"/>
      <c r="E141" s="378"/>
      <c r="F141" s="378"/>
      <c r="G141" s="378"/>
      <c r="H141" s="378"/>
      <c r="I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c r="AY141" s="378"/>
      <c r="AZ141" s="378"/>
      <c r="BA141" s="378"/>
      <c r="BB141" s="378"/>
      <c r="BC141" s="378"/>
      <c r="BD141" s="378"/>
      <c r="BE141" s="378"/>
      <c r="BF141" s="378"/>
      <c r="BG141" s="378"/>
      <c r="BH141" s="378"/>
      <c r="BI141" s="378"/>
      <c r="BJ141" s="378"/>
      <c r="BK141" s="378"/>
      <c r="BL141" s="378"/>
    </row>
    <row r="142" spans="1:64">
      <c r="A142" s="378"/>
      <c r="B142" s="378"/>
      <c r="C142" s="378"/>
      <c r="D142" s="378"/>
      <c r="E142" s="378"/>
      <c r="F142" s="378"/>
      <c r="G142" s="378"/>
      <c r="H142" s="378"/>
      <c r="I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c r="AY142" s="378"/>
      <c r="AZ142" s="378"/>
      <c r="BA142" s="378"/>
      <c r="BB142" s="378"/>
      <c r="BC142" s="378"/>
      <c r="BD142" s="378"/>
      <c r="BE142" s="378"/>
      <c r="BF142" s="378"/>
      <c r="BG142" s="378"/>
      <c r="BH142" s="378"/>
      <c r="BI142" s="378"/>
      <c r="BJ142" s="378"/>
      <c r="BK142" s="378"/>
      <c r="BL142" s="378"/>
    </row>
    <row r="143" spans="1:64">
      <c r="A143" s="378"/>
      <c r="B143" s="378"/>
      <c r="C143" s="378"/>
      <c r="D143" s="378"/>
      <c r="E143" s="378"/>
      <c r="F143" s="378"/>
      <c r="G143" s="378"/>
      <c r="H143" s="378"/>
      <c r="I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c r="AY143" s="378"/>
      <c r="AZ143" s="378"/>
      <c r="BA143" s="378"/>
      <c r="BB143" s="378"/>
      <c r="BC143" s="378"/>
      <c r="BD143" s="378"/>
      <c r="BE143" s="378"/>
      <c r="BF143" s="378"/>
      <c r="BG143" s="378"/>
      <c r="BH143" s="378"/>
      <c r="BI143" s="378"/>
      <c r="BJ143" s="378"/>
      <c r="BK143" s="378"/>
      <c r="BL143" s="378"/>
    </row>
    <row r="144" spans="1:64">
      <c r="A144" s="378"/>
      <c r="B144" s="378"/>
      <c r="C144" s="378"/>
      <c r="D144" s="378"/>
      <c r="E144" s="378"/>
      <c r="F144" s="378"/>
      <c r="G144" s="378"/>
      <c r="H144" s="378"/>
      <c r="I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c r="BF144" s="378"/>
      <c r="BG144" s="378"/>
      <c r="BH144" s="378"/>
      <c r="BI144" s="378"/>
      <c r="BJ144" s="378"/>
      <c r="BK144" s="378"/>
      <c r="BL144" s="378"/>
    </row>
    <row r="145" spans="1:64">
      <c r="A145" s="378"/>
      <c r="B145" s="378"/>
      <c r="C145" s="378"/>
      <c r="D145" s="378"/>
      <c r="E145" s="378"/>
      <c r="F145" s="378"/>
      <c r="G145" s="378"/>
      <c r="H145" s="378"/>
      <c r="I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c r="AY145" s="378"/>
      <c r="AZ145" s="378"/>
      <c r="BA145" s="378"/>
      <c r="BB145" s="378"/>
      <c r="BC145" s="378"/>
      <c r="BD145" s="378"/>
      <c r="BE145" s="378"/>
      <c r="BF145" s="378"/>
      <c r="BG145" s="378"/>
      <c r="BH145" s="378"/>
      <c r="BI145" s="378"/>
      <c r="BJ145" s="378"/>
      <c r="BK145" s="378"/>
      <c r="BL145" s="378"/>
    </row>
    <row r="146" spans="1:64">
      <c r="A146" s="378"/>
      <c r="B146" s="378"/>
      <c r="C146" s="378"/>
      <c r="D146" s="378"/>
      <c r="E146" s="378"/>
      <c r="F146" s="378"/>
      <c r="G146" s="378"/>
      <c r="H146" s="378"/>
      <c r="I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c r="AY146" s="378"/>
      <c r="AZ146" s="378"/>
      <c r="BA146" s="378"/>
      <c r="BB146" s="378"/>
      <c r="BC146" s="378"/>
      <c r="BD146" s="378"/>
      <c r="BE146" s="378"/>
      <c r="BF146" s="378"/>
      <c r="BG146" s="378"/>
      <c r="BH146" s="378"/>
      <c r="BI146" s="378"/>
      <c r="BJ146" s="378"/>
      <c r="BK146" s="378"/>
      <c r="BL146" s="378"/>
    </row>
    <row r="147" spans="1:64">
      <c r="A147" s="378"/>
      <c r="B147" s="378"/>
      <c r="C147" s="378"/>
      <c r="D147" s="378"/>
      <c r="E147" s="378"/>
      <c r="F147" s="378"/>
      <c r="G147" s="378"/>
      <c r="H147" s="378"/>
      <c r="I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8"/>
      <c r="BB147" s="378"/>
      <c r="BC147" s="378"/>
      <c r="BD147" s="378"/>
      <c r="BE147" s="378"/>
      <c r="BF147" s="378"/>
      <c r="BG147" s="378"/>
      <c r="BH147" s="378"/>
      <c r="BI147" s="378"/>
      <c r="BJ147" s="378"/>
      <c r="BK147" s="378"/>
      <c r="BL147" s="378"/>
    </row>
    <row r="148" spans="1:64">
      <c r="A148" s="378"/>
      <c r="B148" s="378"/>
      <c r="C148" s="378"/>
      <c r="D148" s="378"/>
      <c r="E148" s="378"/>
      <c r="F148" s="378"/>
      <c r="G148" s="378"/>
      <c r="H148" s="378"/>
      <c r="I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c r="AY148" s="378"/>
      <c r="AZ148" s="378"/>
      <c r="BA148" s="378"/>
      <c r="BB148" s="378"/>
      <c r="BC148" s="378"/>
      <c r="BD148" s="378"/>
      <c r="BE148" s="378"/>
      <c r="BF148" s="378"/>
      <c r="BG148" s="378"/>
      <c r="BH148" s="378"/>
      <c r="BI148" s="378"/>
      <c r="BJ148" s="378"/>
      <c r="BK148" s="378"/>
      <c r="BL148" s="378"/>
    </row>
    <row r="149" spans="1:64">
      <c r="A149" s="378"/>
      <c r="B149" s="378"/>
      <c r="C149" s="378"/>
      <c r="D149" s="378"/>
      <c r="E149" s="378"/>
      <c r="F149" s="378"/>
      <c r="G149" s="378"/>
      <c r="H149" s="378"/>
      <c r="I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c r="BF149" s="378"/>
      <c r="BG149" s="378"/>
      <c r="BH149" s="378"/>
      <c r="BI149" s="378"/>
      <c r="BJ149" s="378"/>
      <c r="BK149" s="378"/>
      <c r="BL149" s="378"/>
    </row>
    <row r="150" spans="1:64">
      <c r="A150" s="378"/>
      <c r="B150" s="378"/>
      <c r="C150" s="378"/>
      <c r="D150" s="378"/>
      <c r="E150" s="378"/>
      <c r="F150" s="378"/>
      <c r="G150" s="378"/>
      <c r="H150" s="378"/>
      <c r="I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c r="AY150" s="378"/>
      <c r="AZ150" s="378"/>
      <c r="BA150" s="378"/>
      <c r="BB150" s="378"/>
      <c r="BC150" s="378"/>
      <c r="BD150" s="378"/>
      <c r="BE150" s="378"/>
      <c r="BF150" s="378"/>
      <c r="BG150" s="378"/>
      <c r="BH150" s="378"/>
      <c r="BI150" s="378"/>
      <c r="BJ150" s="378"/>
      <c r="BK150" s="378"/>
      <c r="BL150" s="378"/>
    </row>
    <row r="151" spans="1:64">
      <c r="A151" s="378"/>
      <c r="B151" s="378"/>
      <c r="C151" s="378"/>
      <c r="D151" s="378"/>
      <c r="E151" s="378"/>
      <c r="F151" s="378"/>
      <c r="G151" s="378"/>
      <c r="H151" s="378"/>
      <c r="I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8"/>
      <c r="AW151" s="378"/>
      <c r="AX151" s="378"/>
      <c r="AY151" s="378"/>
      <c r="AZ151" s="378"/>
      <c r="BA151" s="378"/>
      <c r="BB151" s="378"/>
      <c r="BC151" s="378"/>
      <c r="BD151" s="378"/>
      <c r="BE151" s="378"/>
      <c r="BF151" s="378"/>
      <c r="BG151" s="378"/>
      <c r="BH151" s="378"/>
      <c r="BI151" s="378"/>
      <c r="BJ151" s="378"/>
      <c r="BK151" s="378"/>
      <c r="BL151" s="378"/>
    </row>
    <row r="152" spans="1:64">
      <c r="A152" s="378"/>
      <c r="B152" s="378"/>
      <c r="C152" s="378"/>
      <c r="D152" s="378"/>
      <c r="E152" s="378"/>
      <c r="F152" s="378"/>
      <c r="G152" s="378"/>
      <c r="H152" s="378"/>
      <c r="I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8"/>
      <c r="AW152" s="378"/>
      <c r="AX152" s="378"/>
      <c r="AY152" s="378"/>
      <c r="AZ152" s="378"/>
      <c r="BA152" s="378"/>
      <c r="BB152" s="378"/>
      <c r="BC152" s="378"/>
      <c r="BD152" s="378"/>
      <c r="BE152" s="378"/>
      <c r="BF152" s="378"/>
      <c r="BG152" s="378"/>
      <c r="BH152" s="378"/>
      <c r="BI152" s="378"/>
      <c r="BJ152" s="378"/>
      <c r="BK152" s="378"/>
      <c r="BL152" s="378"/>
    </row>
    <row r="153" spans="1:64">
      <c r="A153" s="378"/>
      <c r="B153" s="378"/>
      <c r="C153" s="378"/>
      <c r="D153" s="378"/>
      <c r="E153" s="378"/>
      <c r="F153" s="378"/>
      <c r="G153" s="378"/>
      <c r="H153" s="378"/>
      <c r="I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8"/>
      <c r="AW153" s="378"/>
      <c r="AX153" s="378"/>
      <c r="AY153" s="378"/>
      <c r="AZ153" s="378"/>
      <c r="BA153" s="378"/>
      <c r="BB153" s="378"/>
      <c r="BC153" s="378"/>
      <c r="BD153" s="378"/>
      <c r="BE153" s="378"/>
      <c r="BF153" s="378"/>
      <c r="BG153" s="378"/>
      <c r="BH153" s="378"/>
      <c r="BI153" s="378"/>
      <c r="BJ153" s="378"/>
      <c r="BK153" s="378"/>
      <c r="BL153" s="378"/>
    </row>
    <row r="154" spans="1:64">
      <c r="A154" s="378"/>
      <c r="B154" s="378"/>
      <c r="C154" s="378"/>
      <c r="D154" s="378"/>
      <c r="E154" s="378"/>
      <c r="F154" s="378"/>
      <c r="G154" s="378"/>
      <c r="H154" s="378"/>
      <c r="I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c r="BA154" s="378"/>
      <c r="BB154" s="378"/>
      <c r="BC154" s="378"/>
      <c r="BD154" s="378"/>
      <c r="BE154" s="378"/>
      <c r="BF154" s="378"/>
      <c r="BG154" s="378"/>
      <c r="BH154" s="378"/>
      <c r="BI154" s="378"/>
      <c r="BJ154" s="378"/>
      <c r="BK154" s="378"/>
      <c r="BL154" s="378"/>
    </row>
    <row r="155" spans="1:64">
      <c r="A155" s="378"/>
      <c r="B155" s="378"/>
      <c r="C155" s="378"/>
      <c r="D155" s="378"/>
      <c r="E155" s="378"/>
      <c r="F155" s="378"/>
      <c r="G155" s="378"/>
      <c r="H155" s="378"/>
      <c r="I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c r="AY155" s="378"/>
      <c r="AZ155" s="378"/>
      <c r="BA155" s="378"/>
      <c r="BB155" s="378"/>
      <c r="BC155" s="378"/>
      <c r="BD155" s="378"/>
      <c r="BE155" s="378"/>
      <c r="BF155" s="378"/>
      <c r="BG155" s="378"/>
      <c r="BH155" s="378"/>
      <c r="BI155" s="378"/>
      <c r="BJ155" s="378"/>
      <c r="BK155" s="378"/>
      <c r="BL155" s="378"/>
    </row>
    <row r="156" spans="1:64">
      <c r="A156" s="378"/>
      <c r="B156" s="378"/>
      <c r="C156" s="378"/>
      <c r="D156" s="378"/>
      <c r="E156" s="378"/>
      <c r="F156" s="378"/>
      <c r="G156" s="378"/>
      <c r="H156" s="378"/>
      <c r="I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8"/>
      <c r="AW156" s="378"/>
      <c r="AX156" s="378"/>
      <c r="AY156" s="378"/>
      <c r="AZ156" s="378"/>
      <c r="BA156" s="378"/>
      <c r="BB156" s="378"/>
      <c r="BC156" s="378"/>
      <c r="BD156" s="378"/>
      <c r="BE156" s="378"/>
      <c r="BF156" s="378"/>
      <c r="BG156" s="378"/>
      <c r="BH156" s="378"/>
      <c r="BI156" s="378"/>
      <c r="BJ156" s="378"/>
      <c r="BK156" s="378"/>
      <c r="BL156" s="378"/>
    </row>
    <row r="157" spans="1:64">
      <c r="A157" s="378"/>
      <c r="B157" s="378"/>
      <c r="C157" s="378"/>
      <c r="D157" s="378"/>
      <c r="E157" s="378"/>
      <c r="F157" s="378"/>
      <c r="G157" s="378"/>
      <c r="H157" s="378"/>
      <c r="I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c r="AY157" s="378"/>
      <c r="AZ157" s="378"/>
      <c r="BA157" s="378"/>
      <c r="BB157" s="378"/>
      <c r="BC157" s="378"/>
      <c r="BD157" s="378"/>
      <c r="BE157" s="378"/>
      <c r="BF157" s="378"/>
      <c r="BG157" s="378"/>
      <c r="BH157" s="378"/>
      <c r="BI157" s="378"/>
      <c r="BJ157" s="378"/>
      <c r="BK157" s="378"/>
      <c r="BL157" s="378"/>
    </row>
    <row r="158" spans="1:64">
      <c r="A158" s="378"/>
      <c r="B158" s="378"/>
      <c r="C158" s="378"/>
      <c r="D158" s="378"/>
      <c r="E158" s="378"/>
      <c r="F158" s="378"/>
      <c r="G158" s="378"/>
      <c r="H158" s="378"/>
      <c r="I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c r="AY158" s="378"/>
      <c r="AZ158" s="378"/>
      <c r="BA158" s="378"/>
      <c r="BB158" s="378"/>
      <c r="BC158" s="378"/>
      <c r="BD158" s="378"/>
      <c r="BE158" s="378"/>
      <c r="BF158" s="378"/>
      <c r="BG158" s="378"/>
      <c r="BH158" s="378"/>
      <c r="BI158" s="378"/>
      <c r="BJ158" s="378"/>
      <c r="BK158" s="378"/>
      <c r="BL158" s="378"/>
    </row>
    <row r="159" spans="1:64">
      <c r="A159" s="378"/>
      <c r="B159" s="378"/>
      <c r="C159" s="378"/>
      <c r="D159" s="378"/>
      <c r="E159" s="378"/>
      <c r="F159" s="378"/>
      <c r="G159" s="378"/>
      <c r="H159" s="378"/>
      <c r="I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c r="AT159" s="378"/>
      <c r="AU159" s="378"/>
      <c r="AV159" s="378"/>
      <c r="AW159" s="378"/>
      <c r="AX159" s="378"/>
      <c r="AY159" s="378"/>
      <c r="AZ159" s="378"/>
      <c r="BA159" s="378"/>
      <c r="BB159" s="378"/>
      <c r="BC159" s="378"/>
      <c r="BD159" s="378"/>
      <c r="BE159" s="378"/>
      <c r="BF159" s="378"/>
      <c r="BG159" s="378"/>
      <c r="BH159" s="378"/>
      <c r="BI159" s="378"/>
      <c r="BJ159" s="378"/>
      <c r="BK159" s="378"/>
      <c r="BL159" s="378"/>
    </row>
    <row r="160" spans="1:64">
      <c r="A160" s="378"/>
      <c r="B160" s="378"/>
      <c r="C160" s="378"/>
      <c r="D160" s="378"/>
      <c r="E160" s="378"/>
      <c r="F160" s="378"/>
      <c r="G160" s="378"/>
      <c r="H160" s="378"/>
      <c r="I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c r="AT160" s="378"/>
      <c r="AU160" s="378"/>
      <c r="AV160" s="378"/>
      <c r="AW160" s="378"/>
      <c r="AX160" s="378"/>
      <c r="AY160" s="378"/>
      <c r="AZ160" s="378"/>
      <c r="BA160" s="378"/>
      <c r="BB160" s="378"/>
      <c r="BC160" s="378"/>
      <c r="BD160" s="378"/>
      <c r="BE160" s="378"/>
      <c r="BF160" s="378"/>
      <c r="BG160" s="378"/>
      <c r="BH160" s="378"/>
      <c r="BI160" s="378"/>
      <c r="BJ160" s="378"/>
      <c r="BK160" s="378"/>
      <c r="BL160" s="378"/>
    </row>
    <row r="161" spans="1:64">
      <c r="A161" s="378"/>
      <c r="B161" s="378"/>
      <c r="C161" s="378"/>
      <c r="D161" s="378"/>
      <c r="E161" s="378"/>
      <c r="F161" s="378"/>
      <c r="G161" s="378"/>
      <c r="H161" s="378"/>
      <c r="I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8"/>
      <c r="AW161" s="378"/>
      <c r="AX161" s="378"/>
      <c r="AY161" s="378"/>
      <c r="AZ161" s="378"/>
      <c r="BA161" s="378"/>
      <c r="BB161" s="378"/>
      <c r="BC161" s="378"/>
      <c r="BD161" s="378"/>
      <c r="BE161" s="378"/>
      <c r="BF161" s="378"/>
      <c r="BG161" s="378"/>
      <c r="BH161" s="378"/>
      <c r="BI161" s="378"/>
      <c r="BJ161" s="378"/>
      <c r="BK161" s="378"/>
      <c r="BL161" s="378"/>
    </row>
    <row r="162" spans="1:64">
      <c r="A162" s="378"/>
      <c r="B162" s="378"/>
      <c r="C162" s="378"/>
      <c r="D162" s="378"/>
      <c r="E162" s="378"/>
      <c r="F162" s="378"/>
      <c r="G162" s="378"/>
      <c r="H162" s="378"/>
      <c r="I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8"/>
      <c r="AJ162" s="378"/>
      <c r="AK162" s="378"/>
      <c r="AL162" s="378"/>
      <c r="AM162" s="378"/>
      <c r="AN162" s="378"/>
      <c r="AO162" s="378"/>
      <c r="AP162" s="378"/>
      <c r="AQ162" s="378"/>
      <c r="AR162" s="378"/>
      <c r="AS162" s="378"/>
      <c r="AT162" s="378"/>
      <c r="AU162" s="378"/>
      <c r="AV162" s="378"/>
      <c r="AW162" s="378"/>
      <c r="AX162" s="378"/>
      <c r="AY162" s="378"/>
      <c r="AZ162" s="378"/>
      <c r="BA162" s="378"/>
      <c r="BB162" s="378"/>
      <c r="BC162" s="378"/>
      <c r="BD162" s="378"/>
      <c r="BE162" s="378"/>
      <c r="BF162" s="378"/>
      <c r="BG162" s="378"/>
      <c r="BH162" s="378"/>
      <c r="BI162" s="378"/>
      <c r="BJ162" s="378"/>
      <c r="BK162" s="378"/>
      <c r="BL162" s="378"/>
    </row>
    <row r="163" spans="1:64">
      <c r="A163" s="378"/>
      <c r="B163" s="378"/>
      <c r="C163" s="378"/>
      <c r="D163" s="378"/>
      <c r="E163" s="378"/>
      <c r="F163" s="378"/>
      <c r="G163" s="378"/>
      <c r="H163" s="378"/>
      <c r="I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8"/>
      <c r="AW163" s="378"/>
      <c r="AX163" s="378"/>
      <c r="AY163" s="378"/>
      <c r="AZ163" s="378"/>
      <c r="BA163" s="378"/>
      <c r="BB163" s="378"/>
      <c r="BC163" s="378"/>
      <c r="BD163" s="378"/>
      <c r="BE163" s="378"/>
      <c r="BF163" s="378"/>
      <c r="BG163" s="378"/>
      <c r="BH163" s="378"/>
      <c r="BI163" s="378"/>
      <c r="BJ163" s="378"/>
      <c r="BK163" s="378"/>
      <c r="BL163" s="378"/>
    </row>
    <row r="164" spans="1:64">
      <c r="A164" s="378"/>
      <c r="B164" s="378"/>
      <c r="C164" s="378"/>
      <c r="D164" s="378"/>
      <c r="E164" s="378"/>
      <c r="F164" s="378"/>
      <c r="G164" s="378"/>
      <c r="H164" s="378"/>
      <c r="I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c r="AT164" s="378"/>
      <c r="AU164" s="378"/>
      <c r="AV164" s="378"/>
      <c r="AW164" s="378"/>
      <c r="AX164" s="378"/>
      <c r="AY164" s="378"/>
      <c r="AZ164" s="378"/>
      <c r="BA164" s="378"/>
      <c r="BB164" s="378"/>
      <c r="BC164" s="378"/>
      <c r="BD164" s="378"/>
      <c r="BE164" s="378"/>
      <c r="BF164" s="378"/>
      <c r="BG164" s="378"/>
      <c r="BH164" s="378"/>
      <c r="BI164" s="378"/>
      <c r="BJ164" s="378"/>
      <c r="BK164" s="378"/>
      <c r="BL164" s="378"/>
    </row>
    <row r="165" spans="1:64">
      <c r="A165" s="378"/>
      <c r="B165" s="378"/>
      <c r="C165" s="378"/>
      <c r="D165" s="378"/>
      <c r="E165" s="378"/>
      <c r="F165" s="378"/>
      <c r="G165" s="378"/>
      <c r="H165" s="378"/>
      <c r="I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c r="AY165" s="378"/>
      <c r="AZ165" s="378"/>
      <c r="BA165" s="378"/>
      <c r="BB165" s="378"/>
      <c r="BC165" s="378"/>
      <c r="BD165" s="378"/>
      <c r="BE165" s="378"/>
      <c r="BF165" s="378"/>
      <c r="BG165" s="378"/>
      <c r="BH165" s="378"/>
      <c r="BI165" s="378"/>
      <c r="BJ165" s="378"/>
      <c r="BK165" s="378"/>
      <c r="BL165" s="378"/>
    </row>
    <row r="166" spans="1:64">
      <c r="A166" s="378"/>
      <c r="B166" s="378"/>
      <c r="C166" s="378"/>
      <c r="D166" s="378"/>
      <c r="E166" s="378"/>
      <c r="F166" s="378"/>
      <c r="G166" s="378"/>
      <c r="H166" s="378"/>
      <c r="I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c r="AY166" s="378"/>
      <c r="AZ166" s="378"/>
      <c r="BA166" s="378"/>
      <c r="BB166" s="378"/>
      <c r="BC166" s="378"/>
      <c r="BD166" s="378"/>
      <c r="BE166" s="378"/>
      <c r="BF166" s="378"/>
      <c r="BG166" s="378"/>
      <c r="BH166" s="378"/>
      <c r="BI166" s="378"/>
      <c r="BJ166" s="378"/>
      <c r="BK166" s="378"/>
      <c r="BL166" s="378"/>
    </row>
    <row r="167" spans="1:64">
      <c r="A167" s="378"/>
      <c r="B167" s="378"/>
      <c r="C167" s="378"/>
      <c r="D167" s="378"/>
      <c r="E167" s="378"/>
      <c r="F167" s="378"/>
      <c r="G167" s="378"/>
      <c r="H167" s="378"/>
      <c r="I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378"/>
      <c r="AV167" s="378"/>
      <c r="AW167" s="378"/>
      <c r="AX167" s="378"/>
      <c r="AY167" s="378"/>
      <c r="AZ167" s="378"/>
      <c r="BA167" s="378"/>
      <c r="BB167" s="378"/>
      <c r="BC167" s="378"/>
      <c r="BD167" s="378"/>
      <c r="BE167" s="378"/>
      <c r="BF167" s="378"/>
      <c r="BG167" s="378"/>
      <c r="BH167" s="378"/>
      <c r="BI167" s="378"/>
      <c r="BJ167" s="378"/>
      <c r="BK167" s="378"/>
      <c r="BL167" s="378"/>
    </row>
    <row r="168" spans="1:64">
      <c r="A168" s="378"/>
      <c r="B168" s="378"/>
      <c r="C168" s="378"/>
      <c r="D168" s="378"/>
      <c r="E168" s="378"/>
      <c r="F168" s="378"/>
      <c r="G168" s="378"/>
      <c r="H168" s="378"/>
      <c r="I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c r="AY168" s="378"/>
      <c r="AZ168" s="378"/>
      <c r="BA168" s="378"/>
      <c r="BB168" s="378"/>
      <c r="BC168" s="378"/>
      <c r="BD168" s="378"/>
      <c r="BE168" s="378"/>
      <c r="BF168" s="378"/>
      <c r="BG168" s="378"/>
      <c r="BH168" s="378"/>
      <c r="BI168" s="378"/>
      <c r="BJ168" s="378"/>
      <c r="BK168" s="378"/>
      <c r="BL168" s="378"/>
    </row>
    <row r="169" spans="1:64">
      <c r="A169" s="378"/>
      <c r="B169" s="378"/>
      <c r="C169" s="378"/>
      <c r="D169" s="378"/>
      <c r="E169" s="378"/>
      <c r="F169" s="378"/>
      <c r="G169" s="378"/>
      <c r="H169" s="378"/>
      <c r="I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c r="BA169" s="378"/>
      <c r="BB169" s="378"/>
      <c r="BC169" s="378"/>
      <c r="BD169" s="378"/>
      <c r="BE169" s="378"/>
      <c r="BF169" s="378"/>
      <c r="BG169" s="378"/>
      <c r="BH169" s="378"/>
      <c r="BI169" s="378"/>
      <c r="BJ169" s="378"/>
      <c r="BK169" s="378"/>
      <c r="BL169" s="378"/>
    </row>
    <row r="170" spans="1:64">
      <c r="A170" s="378"/>
      <c r="B170" s="378"/>
      <c r="C170" s="378"/>
      <c r="D170" s="378"/>
      <c r="E170" s="378"/>
      <c r="F170" s="378"/>
      <c r="G170" s="378"/>
      <c r="H170" s="378"/>
      <c r="I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8"/>
      <c r="AW170" s="378"/>
      <c r="AX170" s="378"/>
      <c r="AY170" s="378"/>
      <c r="AZ170" s="378"/>
      <c r="BA170" s="378"/>
      <c r="BB170" s="378"/>
      <c r="BC170" s="378"/>
      <c r="BD170" s="378"/>
      <c r="BE170" s="378"/>
      <c r="BF170" s="378"/>
      <c r="BG170" s="378"/>
      <c r="BH170" s="378"/>
      <c r="BI170" s="378"/>
      <c r="BJ170" s="378"/>
      <c r="BK170" s="378"/>
      <c r="BL170" s="378"/>
    </row>
    <row r="171" spans="1:64">
      <c r="A171" s="378"/>
      <c r="B171" s="378"/>
      <c r="C171" s="378"/>
      <c r="D171" s="378"/>
      <c r="E171" s="378"/>
      <c r="F171" s="378"/>
      <c r="G171" s="378"/>
      <c r="H171" s="378"/>
      <c r="I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8"/>
      <c r="AW171" s="378"/>
      <c r="AX171" s="378"/>
      <c r="AY171" s="378"/>
      <c r="AZ171" s="378"/>
      <c r="BA171" s="378"/>
      <c r="BB171" s="378"/>
      <c r="BC171" s="378"/>
      <c r="BD171" s="378"/>
      <c r="BE171" s="378"/>
      <c r="BF171" s="378"/>
      <c r="BG171" s="378"/>
      <c r="BH171" s="378"/>
      <c r="BI171" s="378"/>
      <c r="BJ171" s="378"/>
      <c r="BK171" s="378"/>
      <c r="BL171" s="378"/>
    </row>
    <row r="172" spans="1:64">
      <c r="A172" s="378"/>
      <c r="B172" s="378"/>
      <c r="C172" s="378"/>
      <c r="D172" s="378"/>
      <c r="E172" s="378"/>
      <c r="F172" s="378"/>
      <c r="G172" s="378"/>
      <c r="H172" s="378"/>
      <c r="I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8"/>
      <c r="AW172" s="378"/>
      <c r="AX172" s="378"/>
      <c r="AY172" s="378"/>
      <c r="AZ172" s="378"/>
      <c r="BA172" s="378"/>
      <c r="BB172" s="378"/>
      <c r="BC172" s="378"/>
      <c r="BD172" s="378"/>
      <c r="BE172" s="378"/>
      <c r="BF172" s="378"/>
      <c r="BG172" s="378"/>
      <c r="BH172" s="378"/>
      <c r="BI172" s="378"/>
      <c r="BJ172" s="378"/>
      <c r="BK172" s="378"/>
      <c r="BL172" s="378"/>
    </row>
    <row r="173" spans="1:64">
      <c r="A173" s="378"/>
      <c r="B173" s="378"/>
      <c r="C173" s="378"/>
      <c r="D173" s="378"/>
      <c r="E173" s="378"/>
      <c r="F173" s="378"/>
      <c r="G173" s="378"/>
      <c r="H173" s="378"/>
      <c r="I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78"/>
    </row>
    <row r="174" spans="1:64">
      <c r="A174" s="378"/>
      <c r="B174" s="378"/>
      <c r="C174" s="378"/>
      <c r="D174" s="378"/>
      <c r="E174" s="378"/>
      <c r="F174" s="378"/>
      <c r="G174" s="378"/>
      <c r="H174" s="378"/>
      <c r="I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8"/>
      <c r="AW174" s="378"/>
      <c r="AX174" s="378"/>
      <c r="AY174" s="378"/>
      <c r="AZ174" s="378"/>
      <c r="BA174" s="378"/>
      <c r="BB174" s="378"/>
      <c r="BC174" s="378"/>
      <c r="BD174" s="378"/>
      <c r="BE174" s="378"/>
      <c r="BF174" s="378"/>
      <c r="BG174" s="378"/>
      <c r="BH174" s="378"/>
      <c r="BI174" s="378"/>
      <c r="BJ174" s="378"/>
      <c r="BK174" s="378"/>
      <c r="BL174" s="378"/>
    </row>
    <row r="175" spans="1:64">
      <c r="A175" s="378"/>
      <c r="B175" s="378"/>
      <c r="C175" s="378"/>
      <c r="D175" s="378"/>
      <c r="E175" s="378"/>
      <c r="F175" s="378"/>
      <c r="G175" s="378"/>
      <c r="H175" s="378"/>
      <c r="I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c r="BA175" s="378"/>
      <c r="BB175" s="378"/>
      <c r="BC175" s="378"/>
      <c r="BD175" s="378"/>
      <c r="BE175" s="378"/>
      <c r="BF175" s="378"/>
      <c r="BG175" s="378"/>
      <c r="BH175" s="378"/>
      <c r="BI175" s="378"/>
      <c r="BJ175" s="378"/>
      <c r="BK175" s="378"/>
      <c r="BL175" s="378"/>
    </row>
    <row r="176" spans="1:64">
      <c r="A176" s="378"/>
      <c r="B176" s="378"/>
      <c r="C176" s="378"/>
      <c r="D176" s="378"/>
      <c r="E176" s="378"/>
      <c r="F176" s="378"/>
      <c r="G176" s="378"/>
      <c r="H176" s="378"/>
      <c r="I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378"/>
      <c r="AV176" s="378"/>
      <c r="AW176" s="378"/>
      <c r="AX176" s="378"/>
      <c r="AY176" s="378"/>
      <c r="AZ176" s="378"/>
      <c r="BA176" s="378"/>
      <c r="BB176" s="378"/>
      <c r="BC176" s="378"/>
      <c r="BD176" s="378"/>
      <c r="BE176" s="378"/>
      <c r="BF176" s="378"/>
      <c r="BG176" s="378"/>
      <c r="BH176" s="378"/>
      <c r="BI176" s="378"/>
      <c r="BJ176" s="378"/>
      <c r="BK176" s="378"/>
      <c r="BL176" s="378"/>
    </row>
    <row r="177" spans="1:64">
      <c r="A177" s="378"/>
      <c r="B177" s="378"/>
      <c r="C177" s="378"/>
      <c r="D177" s="378"/>
      <c r="E177" s="378"/>
      <c r="F177" s="378"/>
      <c r="G177" s="378"/>
      <c r="H177" s="378"/>
      <c r="I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c r="AY177" s="378"/>
      <c r="AZ177" s="378"/>
      <c r="BA177" s="378"/>
      <c r="BB177" s="378"/>
      <c r="BC177" s="378"/>
      <c r="BD177" s="378"/>
      <c r="BE177" s="378"/>
      <c r="BF177" s="378"/>
      <c r="BG177" s="378"/>
      <c r="BH177" s="378"/>
      <c r="BI177" s="378"/>
      <c r="BJ177" s="378"/>
      <c r="BK177" s="378"/>
      <c r="BL177" s="378"/>
    </row>
    <row r="178" spans="1:64">
      <c r="A178" s="378"/>
      <c r="B178" s="378"/>
      <c r="C178" s="378"/>
      <c r="D178" s="378"/>
      <c r="E178" s="378"/>
      <c r="F178" s="378"/>
      <c r="G178" s="378"/>
      <c r="H178" s="378"/>
      <c r="I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8"/>
      <c r="AW178" s="378"/>
      <c r="AX178" s="378"/>
      <c r="AY178" s="378"/>
      <c r="AZ178" s="378"/>
      <c r="BA178" s="378"/>
      <c r="BB178" s="378"/>
      <c r="BC178" s="378"/>
      <c r="BD178" s="378"/>
      <c r="BE178" s="378"/>
      <c r="BF178" s="378"/>
      <c r="BG178" s="378"/>
      <c r="BH178" s="378"/>
      <c r="BI178" s="378"/>
      <c r="BJ178" s="378"/>
      <c r="BK178" s="378"/>
      <c r="BL178" s="378"/>
    </row>
    <row r="179" spans="1:64">
      <c r="A179" s="378"/>
      <c r="B179" s="378"/>
      <c r="C179" s="378"/>
      <c r="D179" s="378"/>
      <c r="E179" s="378"/>
      <c r="F179" s="378"/>
      <c r="G179" s="378"/>
      <c r="H179" s="378"/>
      <c r="I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8"/>
      <c r="AW179" s="378"/>
      <c r="AX179" s="378"/>
      <c r="AY179" s="378"/>
      <c r="AZ179" s="378"/>
      <c r="BA179" s="378"/>
      <c r="BB179" s="378"/>
      <c r="BC179" s="378"/>
      <c r="BD179" s="378"/>
      <c r="BE179" s="378"/>
      <c r="BF179" s="378"/>
      <c r="BG179" s="378"/>
      <c r="BH179" s="378"/>
      <c r="BI179" s="378"/>
      <c r="BJ179" s="378"/>
      <c r="BK179" s="378"/>
      <c r="BL179" s="378"/>
    </row>
    <row r="180" spans="1:64">
      <c r="A180" s="378"/>
      <c r="B180" s="378"/>
      <c r="C180" s="378"/>
      <c r="D180" s="378"/>
      <c r="E180" s="378"/>
      <c r="F180" s="378"/>
      <c r="G180" s="378"/>
      <c r="H180" s="378"/>
      <c r="I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378"/>
      <c r="AV180" s="378"/>
      <c r="AW180" s="378"/>
      <c r="AX180" s="378"/>
      <c r="AY180" s="378"/>
      <c r="AZ180" s="378"/>
      <c r="BA180" s="378"/>
      <c r="BB180" s="378"/>
      <c r="BC180" s="378"/>
      <c r="BD180" s="378"/>
      <c r="BE180" s="378"/>
      <c r="BF180" s="378"/>
      <c r="BG180" s="378"/>
      <c r="BH180" s="378"/>
      <c r="BI180" s="378"/>
      <c r="BJ180" s="378"/>
      <c r="BK180" s="378"/>
      <c r="BL180" s="378"/>
    </row>
    <row r="181" spans="1:64">
      <c r="A181" s="378"/>
      <c r="B181" s="378"/>
      <c r="C181" s="378"/>
      <c r="D181" s="378"/>
      <c r="E181" s="378"/>
      <c r="F181" s="378"/>
      <c r="G181" s="378"/>
      <c r="H181" s="378"/>
      <c r="I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c r="AY181" s="378"/>
      <c r="AZ181" s="378"/>
      <c r="BA181" s="378"/>
      <c r="BB181" s="378"/>
      <c r="BC181" s="378"/>
      <c r="BD181" s="378"/>
      <c r="BE181" s="378"/>
      <c r="BF181" s="378"/>
      <c r="BG181" s="378"/>
      <c r="BH181" s="378"/>
      <c r="BI181" s="378"/>
      <c r="BJ181" s="378"/>
      <c r="BK181" s="378"/>
      <c r="BL181" s="378"/>
    </row>
    <row r="182" spans="1:64">
      <c r="A182" s="378"/>
      <c r="B182" s="378"/>
      <c r="C182" s="378"/>
      <c r="D182" s="378"/>
      <c r="E182" s="378"/>
      <c r="F182" s="378"/>
      <c r="G182" s="378"/>
      <c r="H182" s="378"/>
      <c r="I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8"/>
      <c r="AW182" s="378"/>
      <c r="AX182" s="378"/>
      <c r="AY182" s="378"/>
      <c r="AZ182" s="378"/>
      <c r="BA182" s="378"/>
      <c r="BB182" s="378"/>
      <c r="BC182" s="378"/>
      <c r="BD182" s="378"/>
      <c r="BE182" s="378"/>
      <c r="BF182" s="378"/>
      <c r="BG182" s="378"/>
      <c r="BH182" s="378"/>
      <c r="BI182" s="378"/>
      <c r="BJ182" s="378"/>
      <c r="BK182" s="378"/>
      <c r="BL182" s="378"/>
    </row>
    <row r="183" spans="1:64">
      <c r="A183" s="378"/>
      <c r="B183" s="378"/>
      <c r="C183" s="378"/>
      <c r="D183" s="378"/>
      <c r="E183" s="378"/>
      <c r="F183" s="378"/>
      <c r="G183" s="378"/>
      <c r="H183" s="378"/>
      <c r="I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8"/>
      <c r="AW183" s="378"/>
      <c r="AX183" s="378"/>
      <c r="AY183" s="378"/>
      <c r="AZ183" s="378"/>
      <c r="BA183" s="378"/>
      <c r="BB183" s="378"/>
      <c r="BC183" s="378"/>
      <c r="BD183" s="378"/>
      <c r="BE183" s="378"/>
      <c r="BF183" s="378"/>
      <c r="BG183" s="378"/>
      <c r="BH183" s="378"/>
      <c r="BI183" s="378"/>
      <c r="BJ183" s="378"/>
      <c r="BK183" s="378"/>
      <c r="BL183" s="378"/>
    </row>
    <row r="184" spans="1:64">
      <c r="A184" s="378"/>
      <c r="B184" s="378"/>
      <c r="C184" s="378"/>
      <c r="D184" s="378"/>
      <c r="E184" s="378"/>
      <c r="F184" s="378"/>
      <c r="G184" s="378"/>
      <c r="H184" s="378"/>
      <c r="I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8"/>
      <c r="AW184" s="378"/>
      <c r="AX184" s="378"/>
      <c r="AY184" s="378"/>
      <c r="AZ184" s="378"/>
      <c r="BA184" s="378"/>
      <c r="BB184" s="378"/>
      <c r="BC184" s="378"/>
      <c r="BD184" s="378"/>
      <c r="BE184" s="378"/>
      <c r="BF184" s="378"/>
      <c r="BG184" s="378"/>
      <c r="BH184" s="378"/>
      <c r="BI184" s="378"/>
      <c r="BJ184" s="378"/>
      <c r="BK184" s="378"/>
      <c r="BL184" s="378"/>
    </row>
    <row r="185" spans="1:64">
      <c r="A185" s="378"/>
      <c r="B185" s="378"/>
      <c r="C185" s="378"/>
      <c r="D185" s="378"/>
      <c r="E185" s="378"/>
      <c r="F185" s="378"/>
      <c r="G185" s="378"/>
      <c r="H185" s="378"/>
      <c r="I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c r="AY185" s="378"/>
      <c r="AZ185" s="378"/>
      <c r="BA185" s="378"/>
      <c r="BB185" s="378"/>
      <c r="BC185" s="378"/>
      <c r="BD185" s="378"/>
      <c r="BE185" s="378"/>
      <c r="BF185" s="378"/>
      <c r="BG185" s="378"/>
      <c r="BH185" s="378"/>
      <c r="BI185" s="378"/>
      <c r="BJ185" s="378"/>
      <c r="BK185" s="378"/>
      <c r="BL185" s="378"/>
    </row>
    <row r="186" spans="1:64">
      <c r="A186" s="378"/>
      <c r="B186" s="378"/>
      <c r="C186" s="378"/>
      <c r="D186" s="378"/>
      <c r="E186" s="378"/>
      <c r="F186" s="378"/>
      <c r="G186" s="378"/>
      <c r="H186" s="378"/>
      <c r="I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8"/>
      <c r="AW186" s="378"/>
      <c r="AX186" s="378"/>
      <c r="AY186" s="378"/>
      <c r="AZ186" s="378"/>
      <c r="BA186" s="378"/>
      <c r="BB186" s="378"/>
      <c r="BC186" s="378"/>
      <c r="BD186" s="378"/>
      <c r="BE186" s="378"/>
      <c r="BF186" s="378"/>
      <c r="BG186" s="378"/>
      <c r="BH186" s="378"/>
      <c r="BI186" s="378"/>
      <c r="BJ186" s="378"/>
      <c r="BK186" s="378"/>
      <c r="BL186" s="378"/>
    </row>
    <row r="187" spans="1:64">
      <c r="A187" s="378"/>
      <c r="B187" s="378"/>
      <c r="C187" s="378"/>
      <c r="D187" s="378"/>
      <c r="E187" s="378"/>
      <c r="F187" s="378"/>
      <c r="G187" s="378"/>
      <c r="H187" s="378"/>
      <c r="I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378"/>
      <c r="AV187" s="378"/>
      <c r="AW187" s="378"/>
      <c r="AX187" s="378"/>
      <c r="AY187" s="378"/>
      <c r="AZ187" s="378"/>
      <c r="BA187" s="378"/>
      <c r="BB187" s="378"/>
      <c r="BC187" s="378"/>
      <c r="BD187" s="378"/>
      <c r="BE187" s="378"/>
      <c r="BF187" s="378"/>
      <c r="BG187" s="378"/>
      <c r="BH187" s="378"/>
      <c r="BI187" s="378"/>
      <c r="BJ187" s="378"/>
      <c r="BK187" s="378"/>
      <c r="BL187" s="378"/>
    </row>
    <row r="188" spans="1:64">
      <c r="A188" s="378"/>
      <c r="B188" s="378"/>
      <c r="C188" s="378"/>
      <c r="D188" s="378"/>
      <c r="E188" s="378"/>
      <c r="F188" s="378"/>
      <c r="G188" s="378"/>
      <c r="H188" s="378"/>
      <c r="I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378"/>
      <c r="AV188" s="378"/>
      <c r="AW188" s="378"/>
      <c r="AX188" s="378"/>
      <c r="AY188" s="378"/>
      <c r="AZ188" s="378"/>
      <c r="BA188" s="378"/>
      <c r="BB188" s="378"/>
      <c r="BC188" s="378"/>
      <c r="BD188" s="378"/>
      <c r="BE188" s="378"/>
      <c r="BF188" s="378"/>
      <c r="BG188" s="378"/>
      <c r="BH188" s="378"/>
      <c r="BI188" s="378"/>
      <c r="BJ188" s="378"/>
      <c r="BK188" s="378"/>
      <c r="BL188" s="378"/>
    </row>
    <row r="189" spans="1:64">
      <c r="A189" s="378"/>
      <c r="B189" s="378"/>
      <c r="C189" s="378"/>
      <c r="D189" s="378"/>
      <c r="E189" s="378"/>
      <c r="F189" s="378"/>
      <c r="G189" s="378"/>
      <c r="H189" s="378"/>
      <c r="I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c r="AY189" s="378"/>
      <c r="AZ189" s="378"/>
      <c r="BA189" s="378"/>
      <c r="BB189" s="378"/>
      <c r="BC189" s="378"/>
      <c r="BD189" s="378"/>
      <c r="BE189" s="378"/>
      <c r="BF189" s="378"/>
      <c r="BG189" s="378"/>
      <c r="BH189" s="378"/>
      <c r="BI189" s="378"/>
      <c r="BJ189" s="378"/>
      <c r="BK189" s="378"/>
      <c r="BL189" s="378"/>
    </row>
    <row r="190" spans="1:64">
      <c r="A190" s="378"/>
      <c r="B190" s="378"/>
      <c r="C190" s="378"/>
      <c r="D190" s="378"/>
      <c r="E190" s="378"/>
      <c r="F190" s="378"/>
      <c r="G190" s="378"/>
      <c r="H190" s="378"/>
      <c r="I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c r="AS190" s="378"/>
      <c r="AT190" s="378"/>
      <c r="AU190" s="378"/>
      <c r="AV190" s="378"/>
      <c r="AW190" s="378"/>
      <c r="AX190" s="378"/>
      <c r="AY190" s="378"/>
      <c r="AZ190" s="378"/>
      <c r="BA190" s="378"/>
      <c r="BB190" s="378"/>
      <c r="BC190" s="378"/>
      <c r="BD190" s="378"/>
      <c r="BE190" s="378"/>
      <c r="BF190" s="378"/>
      <c r="BG190" s="378"/>
      <c r="BH190" s="378"/>
      <c r="BI190" s="378"/>
      <c r="BJ190" s="378"/>
      <c r="BK190" s="378"/>
      <c r="BL190" s="378"/>
    </row>
    <row r="191" spans="1:64">
      <c r="A191" s="378"/>
      <c r="B191" s="378"/>
      <c r="C191" s="378"/>
      <c r="D191" s="378"/>
      <c r="E191" s="378"/>
      <c r="F191" s="378"/>
      <c r="G191" s="378"/>
      <c r="H191" s="378"/>
      <c r="I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8"/>
      <c r="AW191" s="378"/>
      <c r="AX191" s="378"/>
      <c r="AY191" s="378"/>
      <c r="AZ191" s="378"/>
      <c r="BA191" s="378"/>
      <c r="BB191" s="378"/>
      <c r="BC191" s="378"/>
      <c r="BD191" s="378"/>
      <c r="BE191" s="378"/>
      <c r="BF191" s="378"/>
      <c r="BG191" s="378"/>
      <c r="BH191" s="378"/>
      <c r="BI191" s="378"/>
      <c r="BJ191" s="378"/>
      <c r="BK191" s="378"/>
      <c r="BL191" s="378"/>
    </row>
    <row r="192" spans="1:64">
      <c r="A192" s="378"/>
      <c r="B192" s="378"/>
      <c r="C192" s="378"/>
      <c r="D192" s="378"/>
      <c r="E192" s="378"/>
      <c r="F192" s="378"/>
      <c r="G192" s="378"/>
      <c r="H192" s="378"/>
      <c r="I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378"/>
      <c r="AV192" s="378"/>
      <c r="AW192" s="378"/>
      <c r="AX192" s="378"/>
      <c r="AY192" s="378"/>
      <c r="AZ192" s="378"/>
      <c r="BA192" s="378"/>
      <c r="BB192" s="378"/>
      <c r="BC192" s="378"/>
      <c r="BD192" s="378"/>
      <c r="BE192" s="378"/>
      <c r="BF192" s="378"/>
      <c r="BG192" s="378"/>
      <c r="BH192" s="378"/>
      <c r="BI192" s="378"/>
      <c r="BJ192" s="378"/>
      <c r="BK192" s="378"/>
      <c r="BL192" s="378"/>
    </row>
    <row r="193" spans="1:64">
      <c r="A193" s="378"/>
      <c r="B193" s="378"/>
      <c r="C193" s="378"/>
      <c r="D193" s="378"/>
      <c r="E193" s="378"/>
      <c r="F193" s="378"/>
      <c r="G193" s="378"/>
      <c r="H193" s="378"/>
      <c r="I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c r="AY193" s="378"/>
      <c r="AZ193" s="378"/>
      <c r="BA193" s="378"/>
      <c r="BB193" s="378"/>
      <c r="BC193" s="378"/>
      <c r="BD193" s="378"/>
      <c r="BE193" s="378"/>
      <c r="BF193" s="378"/>
      <c r="BG193" s="378"/>
      <c r="BH193" s="378"/>
      <c r="BI193" s="378"/>
      <c r="BJ193" s="378"/>
      <c r="BK193" s="378"/>
      <c r="BL193" s="378"/>
    </row>
    <row r="194" spans="1:64">
      <c r="A194" s="378"/>
      <c r="B194" s="378"/>
      <c r="C194" s="378"/>
      <c r="D194" s="378"/>
      <c r="E194" s="378"/>
      <c r="F194" s="378"/>
      <c r="G194" s="378"/>
      <c r="H194" s="378"/>
      <c r="I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c r="AS194" s="378"/>
      <c r="AT194" s="378"/>
      <c r="AU194" s="378"/>
      <c r="AV194" s="378"/>
      <c r="AW194" s="378"/>
      <c r="AX194" s="378"/>
      <c r="AY194" s="378"/>
      <c r="AZ194" s="378"/>
      <c r="BA194" s="378"/>
      <c r="BB194" s="378"/>
      <c r="BC194" s="378"/>
      <c r="BD194" s="378"/>
      <c r="BE194" s="378"/>
      <c r="BF194" s="378"/>
      <c r="BG194" s="378"/>
      <c r="BH194" s="378"/>
      <c r="BI194" s="378"/>
      <c r="BJ194" s="378"/>
      <c r="BK194" s="378"/>
      <c r="BL194" s="378"/>
    </row>
    <row r="195" spans="1:64">
      <c r="A195" s="378"/>
      <c r="B195" s="378"/>
      <c r="C195" s="378"/>
      <c r="D195" s="378"/>
      <c r="E195" s="378"/>
      <c r="F195" s="378"/>
      <c r="G195" s="378"/>
      <c r="H195" s="378"/>
      <c r="I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8"/>
      <c r="AW195" s="378"/>
      <c r="AX195" s="378"/>
      <c r="AY195" s="378"/>
      <c r="AZ195" s="378"/>
      <c r="BA195" s="378"/>
      <c r="BB195" s="378"/>
      <c r="BC195" s="378"/>
      <c r="BD195" s="378"/>
      <c r="BE195" s="378"/>
      <c r="BF195" s="378"/>
      <c r="BG195" s="378"/>
      <c r="BH195" s="378"/>
      <c r="BI195" s="378"/>
      <c r="BJ195" s="378"/>
      <c r="BK195" s="378"/>
      <c r="BL195" s="378"/>
    </row>
    <row r="196" spans="1:64">
      <c r="A196" s="378"/>
      <c r="B196" s="378"/>
      <c r="C196" s="378"/>
      <c r="D196" s="378"/>
      <c r="E196" s="378"/>
      <c r="F196" s="378"/>
      <c r="G196" s="378"/>
      <c r="H196" s="378"/>
      <c r="I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8"/>
      <c r="AW196" s="378"/>
      <c r="AX196" s="378"/>
      <c r="AY196" s="378"/>
      <c r="AZ196" s="378"/>
      <c r="BA196" s="378"/>
      <c r="BB196" s="378"/>
      <c r="BC196" s="378"/>
      <c r="BD196" s="378"/>
      <c r="BE196" s="378"/>
      <c r="BF196" s="378"/>
      <c r="BG196" s="378"/>
      <c r="BH196" s="378"/>
      <c r="BI196" s="378"/>
      <c r="BJ196" s="378"/>
      <c r="BK196" s="378"/>
      <c r="BL196" s="378"/>
    </row>
    <row r="197" spans="1:64">
      <c r="A197" s="378"/>
      <c r="B197" s="378"/>
      <c r="C197" s="378"/>
      <c r="D197" s="378"/>
      <c r="E197" s="378"/>
      <c r="F197" s="378"/>
      <c r="G197" s="378"/>
      <c r="H197" s="378"/>
      <c r="I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c r="AY197" s="378"/>
      <c r="AZ197" s="378"/>
      <c r="BA197" s="378"/>
      <c r="BB197" s="378"/>
      <c r="BC197" s="378"/>
      <c r="BD197" s="378"/>
      <c r="BE197" s="378"/>
      <c r="BF197" s="378"/>
      <c r="BG197" s="378"/>
      <c r="BH197" s="378"/>
      <c r="BI197" s="378"/>
      <c r="BJ197" s="378"/>
      <c r="BK197" s="378"/>
      <c r="BL197" s="378"/>
    </row>
    <row r="198" spans="1:64">
      <c r="A198" s="378"/>
      <c r="B198" s="378"/>
      <c r="C198" s="378"/>
      <c r="D198" s="378"/>
      <c r="E198" s="378"/>
      <c r="F198" s="378"/>
      <c r="G198" s="378"/>
      <c r="H198" s="378"/>
      <c r="I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8"/>
      <c r="AW198" s="378"/>
      <c r="AX198" s="378"/>
      <c r="AY198" s="378"/>
      <c r="AZ198" s="378"/>
      <c r="BA198" s="378"/>
      <c r="BB198" s="378"/>
      <c r="BC198" s="378"/>
      <c r="BD198" s="378"/>
      <c r="BE198" s="378"/>
      <c r="BF198" s="378"/>
      <c r="BG198" s="378"/>
      <c r="BH198" s="378"/>
      <c r="BI198" s="378"/>
      <c r="BJ198" s="378"/>
      <c r="BK198" s="378"/>
      <c r="BL198" s="378"/>
    </row>
    <row r="199" spans="1:64">
      <c r="A199" s="378"/>
      <c r="B199" s="378"/>
      <c r="C199" s="378"/>
      <c r="D199" s="378"/>
      <c r="E199" s="378"/>
      <c r="F199" s="378"/>
      <c r="G199" s="378"/>
      <c r="H199" s="378"/>
      <c r="I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8"/>
      <c r="AW199" s="378"/>
      <c r="AX199" s="378"/>
      <c r="AY199" s="378"/>
      <c r="AZ199" s="378"/>
      <c r="BA199" s="378"/>
      <c r="BB199" s="378"/>
      <c r="BC199" s="378"/>
      <c r="BD199" s="378"/>
      <c r="BE199" s="378"/>
      <c r="BF199" s="378"/>
      <c r="BG199" s="378"/>
      <c r="BH199" s="378"/>
      <c r="BI199" s="378"/>
      <c r="BJ199" s="378"/>
      <c r="BK199" s="378"/>
      <c r="BL199" s="378"/>
    </row>
    <row r="200" spans="1:64">
      <c r="A200" s="378"/>
      <c r="B200" s="378"/>
      <c r="C200" s="378"/>
      <c r="D200" s="378"/>
      <c r="E200" s="378"/>
      <c r="F200" s="378"/>
      <c r="G200" s="378"/>
      <c r="H200" s="378"/>
      <c r="I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8"/>
      <c r="AW200" s="378"/>
      <c r="AX200" s="378"/>
      <c r="AY200" s="378"/>
      <c r="AZ200" s="378"/>
      <c r="BA200" s="378"/>
      <c r="BB200" s="378"/>
      <c r="BC200" s="378"/>
      <c r="BD200" s="378"/>
      <c r="BE200" s="378"/>
      <c r="BF200" s="378"/>
      <c r="BG200" s="378"/>
      <c r="BH200" s="378"/>
      <c r="BI200" s="378"/>
      <c r="BJ200" s="378"/>
      <c r="BK200" s="378"/>
      <c r="BL200" s="378"/>
    </row>
    <row r="201" spans="1:64">
      <c r="A201" s="378"/>
      <c r="B201" s="378"/>
      <c r="C201" s="378"/>
      <c r="D201" s="378"/>
      <c r="E201" s="378"/>
      <c r="F201" s="378"/>
      <c r="G201" s="378"/>
      <c r="H201" s="378"/>
      <c r="I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c r="AY201" s="378"/>
      <c r="AZ201" s="378"/>
      <c r="BA201" s="378"/>
      <c r="BB201" s="378"/>
      <c r="BC201" s="378"/>
      <c r="BD201" s="378"/>
      <c r="BE201" s="378"/>
      <c r="BF201" s="378"/>
      <c r="BG201" s="378"/>
      <c r="BH201" s="378"/>
      <c r="BI201" s="378"/>
      <c r="BJ201" s="378"/>
      <c r="BK201" s="378"/>
      <c r="BL201" s="378"/>
    </row>
    <row r="202" spans="1:64">
      <c r="A202" s="378"/>
      <c r="B202" s="378"/>
      <c r="C202" s="378"/>
      <c r="D202" s="378"/>
      <c r="E202" s="378"/>
      <c r="F202" s="378"/>
      <c r="G202" s="378"/>
      <c r="H202" s="378"/>
      <c r="I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8"/>
      <c r="AW202" s="378"/>
      <c r="AX202" s="378"/>
      <c r="AY202" s="378"/>
      <c r="AZ202" s="378"/>
      <c r="BA202" s="378"/>
      <c r="BB202" s="378"/>
      <c r="BC202" s="378"/>
      <c r="BD202" s="378"/>
      <c r="BE202" s="378"/>
      <c r="BF202" s="378"/>
      <c r="BG202" s="378"/>
      <c r="BH202" s="378"/>
      <c r="BI202" s="378"/>
      <c r="BJ202" s="378"/>
      <c r="BK202" s="378"/>
      <c r="BL202" s="378"/>
    </row>
    <row r="203" spans="1:64">
      <c r="A203" s="378"/>
      <c r="B203" s="378"/>
      <c r="C203" s="378"/>
      <c r="D203" s="378"/>
      <c r="E203" s="378"/>
      <c r="F203" s="378"/>
      <c r="G203" s="378"/>
      <c r="H203" s="378"/>
      <c r="I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8"/>
      <c r="AW203" s="378"/>
      <c r="AX203" s="378"/>
      <c r="AY203" s="378"/>
      <c r="AZ203" s="378"/>
      <c r="BA203" s="378"/>
      <c r="BB203" s="378"/>
      <c r="BC203" s="378"/>
      <c r="BD203" s="378"/>
      <c r="BE203" s="378"/>
      <c r="BF203" s="378"/>
      <c r="BG203" s="378"/>
      <c r="BH203" s="378"/>
      <c r="BI203" s="378"/>
      <c r="BJ203" s="378"/>
      <c r="BK203" s="378"/>
      <c r="BL203" s="378"/>
    </row>
    <row r="204" spans="1:64">
      <c r="A204" s="378"/>
      <c r="B204" s="378"/>
      <c r="C204" s="378"/>
      <c r="D204" s="378"/>
      <c r="E204" s="378"/>
      <c r="F204" s="378"/>
      <c r="G204" s="378"/>
      <c r="H204" s="378"/>
      <c r="I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8"/>
      <c r="AW204" s="378"/>
      <c r="AX204" s="378"/>
      <c r="AY204" s="378"/>
      <c r="AZ204" s="378"/>
      <c r="BA204" s="378"/>
      <c r="BB204" s="378"/>
      <c r="BC204" s="378"/>
      <c r="BD204" s="378"/>
      <c r="BE204" s="378"/>
      <c r="BF204" s="378"/>
      <c r="BG204" s="378"/>
      <c r="BH204" s="378"/>
      <c r="BI204" s="378"/>
      <c r="BJ204" s="378"/>
      <c r="BK204" s="378"/>
      <c r="BL204" s="378"/>
    </row>
    <row r="205" spans="1:64">
      <c r="A205" s="378"/>
      <c r="B205" s="378"/>
      <c r="C205" s="378"/>
      <c r="D205" s="378"/>
      <c r="E205" s="378"/>
      <c r="F205" s="378"/>
      <c r="G205" s="378"/>
      <c r="H205" s="378"/>
      <c r="I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c r="AY205" s="378"/>
      <c r="AZ205" s="378"/>
      <c r="BA205" s="378"/>
      <c r="BB205" s="378"/>
      <c r="BC205" s="378"/>
      <c r="BD205" s="378"/>
      <c r="BE205" s="378"/>
      <c r="BF205" s="378"/>
      <c r="BG205" s="378"/>
      <c r="BH205" s="378"/>
      <c r="BI205" s="378"/>
      <c r="BJ205" s="378"/>
      <c r="BK205" s="378"/>
      <c r="BL205" s="378"/>
    </row>
    <row r="206" spans="1:64">
      <c r="A206" s="378"/>
      <c r="B206" s="378"/>
      <c r="C206" s="378"/>
      <c r="D206" s="378"/>
      <c r="E206" s="378"/>
      <c r="F206" s="378"/>
      <c r="G206" s="378"/>
      <c r="H206" s="378"/>
      <c r="I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8"/>
      <c r="AW206" s="378"/>
      <c r="AX206" s="378"/>
      <c r="AY206" s="378"/>
      <c r="AZ206" s="378"/>
      <c r="BA206" s="378"/>
      <c r="BB206" s="378"/>
      <c r="BC206" s="378"/>
      <c r="BD206" s="378"/>
      <c r="BE206" s="378"/>
      <c r="BF206" s="378"/>
      <c r="BG206" s="378"/>
      <c r="BH206" s="378"/>
      <c r="BI206" s="378"/>
      <c r="BJ206" s="378"/>
      <c r="BK206" s="378"/>
      <c r="BL206" s="378"/>
    </row>
    <row r="207" spans="1:64">
      <c r="A207" s="378"/>
      <c r="B207" s="378"/>
      <c r="C207" s="378"/>
      <c r="D207" s="378"/>
      <c r="E207" s="378"/>
      <c r="F207" s="378"/>
      <c r="G207" s="378"/>
      <c r="H207" s="378"/>
      <c r="I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8"/>
      <c r="AW207" s="378"/>
      <c r="AX207" s="378"/>
      <c r="AY207" s="378"/>
      <c r="AZ207" s="378"/>
      <c r="BA207" s="378"/>
      <c r="BB207" s="378"/>
      <c r="BC207" s="378"/>
      <c r="BD207" s="378"/>
      <c r="BE207" s="378"/>
      <c r="BF207" s="378"/>
      <c r="BG207" s="378"/>
      <c r="BH207" s="378"/>
      <c r="BI207" s="378"/>
      <c r="BJ207" s="378"/>
      <c r="BK207" s="378"/>
      <c r="BL207" s="378"/>
    </row>
    <row r="208" spans="1:64">
      <c r="A208" s="378"/>
      <c r="B208" s="378"/>
      <c r="C208" s="378"/>
      <c r="D208" s="378"/>
      <c r="E208" s="378"/>
      <c r="F208" s="378"/>
      <c r="G208" s="378"/>
      <c r="H208" s="378"/>
      <c r="I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8"/>
      <c r="AW208" s="378"/>
      <c r="AX208" s="378"/>
      <c r="AY208" s="378"/>
      <c r="AZ208" s="378"/>
      <c r="BA208" s="378"/>
      <c r="BB208" s="378"/>
      <c r="BC208" s="378"/>
      <c r="BD208" s="378"/>
      <c r="BE208" s="378"/>
      <c r="BF208" s="378"/>
      <c r="BG208" s="378"/>
      <c r="BH208" s="378"/>
      <c r="BI208" s="378"/>
      <c r="BJ208" s="378"/>
      <c r="BK208" s="378"/>
      <c r="BL208" s="378"/>
    </row>
    <row r="209" spans="1:64">
      <c r="A209" s="378"/>
      <c r="B209" s="378"/>
      <c r="C209" s="378"/>
      <c r="D209" s="378"/>
      <c r="E209" s="378"/>
      <c r="F209" s="378"/>
      <c r="G209" s="378"/>
      <c r="H209" s="378"/>
      <c r="I209" s="378"/>
      <c r="N209" s="378"/>
      <c r="O209" s="378"/>
      <c r="P209" s="378"/>
      <c r="Q209" s="378"/>
      <c r="R209" s="378"/>
      <c r="S209" s="378"/>
      <c r="T209" s="378"/>
      <c r="U209" s="378"/>
      <c r="V209" s="378"/>
      <c r="W209" s="378"/>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c r="AT209" s="378"/>
      <c r="AU209" s="378"/>
      <c r="AV209" s="378"/>
      <c r="AW209" s="378"/>
      <c r="AX209" s="378"/>
      <c r="AY209" s="378"/>
      <c r="AZ209" s="378"/>
      <c r="BA209" s="378"/>
      <c r="BB209" s="378"/>
      <c r="BC209" s="378"/>
      <c r="BD209" s="378"/>
      <c r="BE209" s="378"/>
      <c r="BF209" s="378"/>
      <c r="BG209" s="378"/>
      <c r="BH209" s="378"/>
      <c r="BI209" s="378"/>
      <c r="BJ209" s="378"/>
      <c r="BK209" s="378"/>
      <c r="BL209" s="378"/>
    </row>
    <row r="210" spans="1:64">
      <c r="A210" s="378"/>
      <c r="B210" s="378"/>
      <c r="C210" s="378"/>
      <c r="D210" s="378"/>
      <c r="E210" s="378"/>
      <c r="F210" s="378"/>
      <c r="G210" s="378"/>
      <c r="H210" s="378"/>
      <c r="I210" s="378"/>
      <c r="N210" s="378"/>
      <c r="O210" s="378"/>
      <c r="P210" s="378"/>
      <c r="Q210" s="378"/>
      <c r="R210" s="378"/>
      <c r="S210" s="378"/>
      <c r="T210" s="378"/>
      <c r="U210" s="378"/>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8"/>
      <c r="AW210" s="378"/>
      <c r="AX210" s="378"/>
      <c r="AY210" s="378"/>
      <c r="AZ210" s="378"/>
      <c r="BA210" s="378"/>
      <c r="BB210" s="378"/>
      <c r="BC210" s="378"/>
      <c r="BD210" s="378"/>
      <c r="BE210" s="378"/>
      <c r="BF210" s="378"/>
      <c r="BG210" s="378"/>
      <c r="BH210" s="378"/>
      <c r="BI210" s="378"/>
      <c r="BJ210" s="378"/>
      <c r="BK210" s="378"/>
      <c r="BL210" s="378"/>
    </row>
    <row r="211" spans="1:64">
      <c r="A211" s="378"/>
      <c r="B211" s="378"/>
      <c r="C211" s="378"/>
      <c r="D211" s="378"/>
      <c r="E211" s="378"/>
      <c r="F211" s="378"/>
      <c r="G211" s="378"/>
      <c r="H211" s="378"/>
      <c r="I211" s="378"/>
      <c r="N211" s="378"/>
      <c r="O211" s="378"/>
      <c r="P211" s="378"/>
      <c r="Q211" s="378"/>
      <c r="R211" s="378"/>
      <c r="S211" s="378"/>
      <c r="T211" s="378"/>
      <c r="U211" s="378"/>
      <c r="V211" s="378"/>
      <c r="W211" s="378"/>
      <c r="X211" s="378"/>
      <c r="Y211" s="378"/>
      <c r="Z211" s="378"/>
      <c r="AA211" s="378"/>
      <c r="AB211" s="378"/>
      <c r="AC211" s="378"/>
      <c r="AD211" s="378"/>
      <c r="AE211" s="378"/>
      <c r="AF211" s="378"/>
      <c r="AG211" s="378"/>
      <c r="AH211" s="378"/>
      <c r="AI211" s="378"/>
      <c r="AJ211" s="378"/>
      <c r="AK211" s="378"/>
      <c r="AL211" s="378"/>
      <c r="AM211" s="378"/>
      <c r="AN211" s="378"/>
      <c r="AO211" s="378"/>
      <c r="AP211" s="378"/>
      <c r="AQ211" s="378"/>
      <c r="AR211" s="378"/>
      <c r="AS211" s="378"/>
      <c r="AT211" s="378"/>
      <c r="AU211" s="378"/>
      <c r="AV211" s="378"/>
      <c r="AW211" s="378"/>
      <c r="AX211" s="378"/>
      <c r="AY211" s="378"/>
      <c r="AZ211" s="378"/>
      <c r="BA211" s="378"/>
      <c r="BB211" s="378"/>
      <c r="BC211" s="378"/>
      <c r="BD211" s="378"/>
      <c r="BE211" s="378"/>
      <c r="BF211" s="378"/>
      <c r="BG211" s="378"/>
      <c r="BH211" s="378"/>
      <c r="BI211" s="378"/>
      <c r="BJ211" s="378"/>
      <c r="BK211" s="378"/>
      <c r="BL211" s="378"/>
    </row>
    <row r="212" spans="1:64">
      <c r="A212" s="378"/>
      <c r="B212" s="378"/>
      <c r="C212" s="378"/>
      <c r="D212" s="378"/>
      <c r="E212" s="378"/>
      <c r="F212" s="378"/>
      <c r="G212" s="378"/>
      <c r="H212" s="378"/>
      <c r="I212" s="378"/>
      <c r="N212" s="378"/>
      <c r="O212" s="378"/>
      <c r="P212" s="378"/>
      <c r="Q212" s="378"/>
      <c r="R212" s="378"/>
      <c r="S212" s="378"/>
      <c r="T212" s="378"/>
      <c r="U212" s="378"/>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c r="AT212" s="378"/>
      <c r="AU212" s="378"/>
      <c r="AV212" s="378"/>
      <c r="AW212" s="378"/>
      <c r="AX212" s="378"/>
      <c r="AY212" s="378"/>
      <c r="AZ212" s="378"/>
      <c r="BA212" s="378"/>
      <c r="BB212" s="378"/>
      <c r="BC212" s="378"/>
      <c r="BD212" s="378"/>
      <c r="BE212" s="378"/>
      <c r="BF212" s="378"/>
      <c r="BG212" s="378"/>
      <c r="BH212" s="378"/>
      <c r="BI212" s="378"/>
      <c r="BJ212" s="378"/>
      <c r="BK212" s="378"/>
      <c r="BL212" s="378"/>
    </row>
    <row r="213" spans="1:64">
      <c r="A213" s="378"/>
      <c r="B213" s="378"/>
      <c r="C213" s="378"/>
      <c r="D213" s="378"/>
      <c r="E213" s="378"/>
      <c r="F213" s="378"/>
      <c r="G213" s="378"/>
      <c r="H213" s="378"/>
      <c r="I213" s="378"/>
      <c r="N213" s="378"/>
      <c r="O213" s="378"/>
      <c r="P213" s="378"/>
      <c r="Q213" s="378"/>
      <c r="R213" s="378"/>
      <c r="S213" s="378"/>
      <c r="T213" s="378"/>
      <c r="U213" s="378"/>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c r="AT213" s="378"/>
      <c r="AU213" s="378"/>
      <c r="AV213" s="378"/>
      <c r="AW213" s="378"/>
      <c r="AX213" s="378"/>
      <c r="AY213" s="378"/>
      <c r="AZ213" s="378"/>
      <c r="BA213" s="378"/>
      <c r="BB213" s="378"/>
      <c r="BC213" s="378"/>
      <c r="BD213" s="378"/>
      <c r="BE213" s="378"/>
      <c r="BF213" s="378"/>
      <c r="BG213" s="378"/>
      <c r="BH213" s="378"/>
      <c r="BI213" s="378"/>
      <c r="BJ213" s="378"/>
      <c r="BK213" s="378"/>
      <c r="BL213" s="378"/>
    </row>
    <row r="214" spans="1:64">
      <c r="A214" s="378"/>
      <c r="B214" s="378"/>
      <c r="C214" s="378"/>
      <c r="D214" s="378"/>
      <c r="E214" s="378"/>
      <c r="F214" s="378"/>
      <c r="G214" s="378"/>
      <c r="H214" s="378"/>
      <c r="I214" s="378"/>
      <c r="N214" s="378"/>
      <c r="O214" s="378"/>
      <c r="P214" s="378"/>
      <c r="Q214" s="378"/>
      <c r="R214" s="378"/>
      <c r="S214" s="378"/>
      <c r="T214" s="378"/>
      <c r="U214" s="378"/>
      <c r="V214" s="378"/>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c r="AT214" s="378"/>
      <c r="AU214" s="378"/>
      <c r="AV214" s="378"/>
      <c r="AW214" s="378"/>
      <c r="AX214" s="378"/>
      <c r="AY214" s="378"/>
      <c r="AZ214" s="378"/>
      <c r="BA214" s="378"/>
      <c r="BB214" s="378"/>
      <c r="BC214" s="378"/>
      <c r="BD214" s="378"/>
      <c r="BE214" s="378"/>
      <c r="BF214" s="378"/>
      <c r="BG214" s="378"/>
      <c r="BH214" s="378"/>
      <c r="BI214" s="378"/>
      <c r="BJ214" s="378"/>
      <c r="BK214" s="378"/>
      <c r="BL214" s="378"/>
    </row>
    <row r="215" spans="1:64">
      <c r="A215" s="378"/>
      <c r="B215" s="378"/>
      <c r="C215" s="378"/>
      <c r="D215" s="378"/>
      <c r="E215" s="378"/>
      <c r="F215" s="378"/>
      <c r="G215" s="378"/>
      <c r="H215" s="378"/>
      <c r="I215" s="378"/>
      <c r="N215" s="378"/>
      <c r="O215" s="378"/>
      <c r="P215" s="378"/>
      <c r="Q215" s="378"/>
      <c r="R215" s="378"/>
      <c r="S215" s="378"/>
      <c r="T215" s="378"/>
      <c r="U215" s="378"/>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c r="AT215" s="378"/>
      <c r="AU215" s="378"/>
      <c r="AV215" s="378"/>
      <c r="AW215" s="378"/>
      <c r="AX215" s="378"/>
      <c r="AY215" s="378"/>
      <c r="AZ215" s="378"/>
      <c r="BA215" s="378"/>
      <c r="BB215" s="378"/>
      <c r="BC215" s="378"/>
      <c r="BD215" s="378"/>
      <c r="BE215" s="378"/>
      <c r="BF215" s="378"/>
      <c r="BG215" s="378"/>
      <c r="BH215" s="378"/>
      <c r="BI215" s="378"/>
      <c r="BJ215" s="378"/>
      <c r="BK215" s="378"/>
      <c r="BL215" s="378"/>
    </row>
    <row r="216" spans="1:64">
      <c r="A216" s="378"/>
      <c r="B216" s="378"/>
      <c r="C216" s="378"/>
      <c r="D216" s="378"/>
      <c r="E216" s="378"/>
      <c r="F216" s="378"/>
      <c r="G216" s="378"/>
      <c r="H216" s="378"/>
      <c r="I216" s="378"/>
      <c r="N216" s="378"/>
      <c r="O216" s="378"/>
      <c r="P216" s="378"/>
      <c r="Q216" s="378"/>
      <c r="R216" s="378"/>
      <c r="S216" s="378"/>
      <c r="T216" s="378"/>
      <c r="U216" s="378"/>
      <c r="V216" s="378"/>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c r="AT216" s="378"/>
      <c r="AU216" s="378"/>
      <c r="AV216" s="378"/>
      <c r="AW216" s="378"/>
      <c r="AX216" s="378"/>
      <c r="AY216" s="378"/>
      <c r="AZ216" s="378"/>
      <c r="BA216" s="378"/>
      <c r="BB216" s="378"/>
      <c r="BC216" s="378"/>
      <c r="BD216" s="378"/>
      <c r="BE216" s="378"/>
      <c r="BF216" s="378"/>
      <c r="BG216" s="378"/>
      <c r="BH216" s="378"/>
      <c r="BI216" s="378"/>
      <c r="BJ216" s="378"/>
      <c r="BK216" s="378"/>
      <c r="BL216" s="378"/>
    </row>
    <row r="217" spans="1:64">
      <c r="A217" s="378"/>
      <c r="B217" s="378"/>
      <c r="C217" s="378"/>
      <c r="D217" s="378"/>
      <c r="E217" s="378"/>
      <c r="F217" s="378"/>
      <c r="G217" s="378"/>
      <c r="H217" s="378"/>
      <c r="I217" s="378"/>
      <c r="N217" s="378"/>
      <c r="O217" s="378"/>
      <c r="P217" s="378"/>
      <c r="Q217" s="378"/>
      <c r="R217" s="378"/>
      <c r="S217" s="378"/>
      <c r="T217" s="378"/>
      <c r="U217" s="378"/>
      <c r="V217" s="378"/>
      <c r="W217" s="378"/>
      <c r="X217" s="378"/>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c r="AT217" s="378"/>
      <c r="AU217" s="378"/>
      <c r="AV217" s="378"/>
      <c r="AW217" s="378"/>
      <c r="AX217" s="378"/>
      <c r="AY217" s="378"/>
      <c r="AZ217" s="378"/>
      <c r="BA217" s="378"/>
      <c r="BB217" s="378"/>
      <c r="BC217" s="378"/>
      <c r="BD217" s="378"/>
      <c r="BE217" s="378"/>
      <c r="BF217" s="378"/>
      <c r="BG217" s="378"/>
      <c r="BH217" s="378"/>
      <c r="BI217" s="378"/>
      <c r="BJ217" s="378"/>
      <c r="BK217" s="378"/>
      <c r="BL217" s="378"/>
    </row>
    <row r="218" spans="1:64">
      <c r="A218" s="378"/>
      <c r="B218" s="378"/>
      <c r="C218" s="378"/>
      <c r="D218" s="378"/>
      <c r="E218" s="378"/>
      <c r="F218" s="378"/>
      <c r="G218" s="378"/>
      <c r="H218" s="378"/>
      <c r="I218" s="378"/>
      <c r="N218" s="378"/>
      <c r="O218" s="378"/>
      <c r="P218" s="378"/>
      <c r="Q218" s="378"/>
      <c r="R218" s="378"/>
      <c r="S218" s="378"/>
      <c r="T218" s="378"/>
      <c r="U218" s="378"/>
      <c r="V218" s="378"/>
      <c r="W218" s="378"/>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8"/>
      <c r="AW218" s="378"/>
      <c r="AX218" s="378"/>
      <c r="AY218" s="378"/>
      <c r="AZ218" s="378"/>
      <c r="BA218" s="378"/>
      <c r="BB218" s="378"/>
      <c r="BC218" s="378"/>
      <c r="BD218" s="378"/>
      <c r="BE218" s="378"/>
      <c r="BF218" s="378"/>
      <c r="BG218" s="378"/>
      <c r="BH218" s="378"/>
      <c r="BI218" s="378"/>
      <c r="BJ218" s="378"/>
      <c r="BK218" s="378"/>
      <c r="BL218" s="378"/>
    </row>
    <row r="219" spans="1:64">
      <c r="A219" s="378"/>
      <c r="B219" s="378"/>
      <c r="C219" s="378"/>
      <c r="D219" s="378"/>
      <c r="E219" s="378"/>
      <c r="F219" s="378"/>
      <c r="G219" s="378"/>
      <c r="H219" s="378"/>
      <c r="I219" s="378"/>
      <c r="N219" s="378"/>
      <c r="O219" s="378"/>
      <c r="P219" s="378"/>
      <c r="Q219" s="378"/>
      <c r="R219" s="378"/>
      <c r="S219" s="378"/>
      <c r="T219" s="378"/>
      <c r="U219" s="378"/>
      <c r="V219" s="378"/>
      <c r="W219" s="378"/>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8"/>
      <c r="AW219" s="378"/>
      <c r="AX219" s="378"/>
      <c r="AY219" s="378"/>
      <c r="AZ219" s="378"/>
      <c r="BA219" s="378"/>
      <c r="BB219" s="378"/>
      <c r="BC219" s="378"/>
      <c r="BD219" s="378"/>
      <c r="BE219" s="378"/>
      <c r="BF219" s="378"/>
      <c r="BG219" s="378"/>
      <c r="BH219" s="378"/>
      <c r="BI219" s="378"/>
      <c r="BJ219" s="378"/>
      <c r="BK219" s="378"/>
      <c r="BL219" s="378"/>
    </row>
    <row r="220" spans="1:64">
      <c r="A220" s="378"/>
      <c r="B220" s="378"/>
      <c r="C220" s="378"/>
      <c r="D220" s="378"/>
      <c r="E220" s="378"/>
      <c r="F220" s="378"/>
      <c r="G220" s="378"/>
      <c r="H220" s="378"/>
      <c r="I220" s="378"/>
      <c r="N220" s="378"/>
      <c r="O220" s="378"/>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c r="AS220" s="378"/>
      <c r="AT220" s="378"/>
      <c r="AU220" s="378"/>
      <c r="AV220" s="378"/>
      <c r="AW220" s="378"/>
      <c r="AX220" s="378"/>
      <c r="AY220" s="378"/>
      <c r="AZ220" s="378"/>
      <c r="BA220" s="378"/>
      <c r="BB220" s="378"/>
      <c r="BC220" s="378"/>
      <c r="BD220" s="378"/>
      <c r="BE220" s="378"/>
      <c r="BF220" s="378"/>
      <c r="BG220" s="378"/>
      <c r="BH220" s="378"/>
      <c r="BI220" s="378"/>
      <c r="BJ220" s="378"/>
      <c r="BK220" s="378"/>
      <c r="BL220" s="378"/>
    </row>
    <row r="221" spans="1:64">
      <c r="A221" s="378"/>
      <c r="B221" s="378"/>
      <c r="C221" s="378"/>
      <c r="D221" s="378"/>
      <c r="E221" s="378"/>
      <c r="F221" s="378"/>
      <c r="G221" s="378"/>
      <c r="H221" s="378"/>
      <c r="I221" s="378"/>
      <c r="N221" s="378"/>
      <c r="O221" s="378"/>
      <c r="P221" s="378"/>
      <c r="Q221" s="378"/>
      <c r="R221" s="378"/>
      <c r="S221" s="378"/>
      <c r="T221" s="378"/>
      <c r="U221" s="378"/>
      <c r="V221" s="378"/>
      <c r="W221" s="378"/>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8"/>
      <c r="AW221" s="378"/>
      <c r="AX221" s="378"/>
      <c r="AY221" s="378"/>
      <c r="AZ221" s="378"/>
      <c r="BA221" s="378"/>
      <c r="BB221" s="378"/>
      <c r="BC221" s="378"/>
      <c r="BD221" s="378"/>
      <c r="BE221" s="378"/>
      <c r="BF221" s="378"/>
      <c r="BG221" s="378"/>
      <c r="BH221" s="378"/>
      <c r="BI221" s="378"/>
      <c r="BJ221" s="378"/>
      <c r="BK221" s="378"/>
      <c r="BL221" s="378"/>
    </row>
    <row r="222" spans="1:64">
      <c r="A222" s="378"/>
      <c r="B222" s="378"/>
      <c r="C222" s="378"/>
      <c r="D222" s="378"/>
      <c r="E222" s="378"/>
      <c r="F222" s="378"/>
      <c r="G222" s="378"/>
      <c r="H222" s="378"/>
      <c r="I222" s="378"/>
      <c r="N222" s="378"/>
      <c r="O222" s="378"/>
      <c r="P222" s="378"/>
      <c r="Q222" s="378"/>
      <c r="R222" s="378"/>
      <c r="S222" s="378"/>
      <c r="T222" s="378"/>
      <c r="U222" s="378"/>
      <c r="V222" s="378"/>
      <c r="W222" s="378"/>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c r="AT222" s="378"/>
      <c r="AU222" s="378"/>
      <c r="AV222" s="378"/>
      <c r="AW222" s="378"/>
      <c r="AX222" s="378"/>
      <c r="AY222" s="378"/>
      <c r="AZ222" s="378"/>
      <c r="BA222" s="378"/>
      <c r="BB222" s="378"/>
      <c r="BC222" s="378"/>
      <c r="BD222" s="378"/>
      <c r="BE222" s="378"/>
      <c r="BF222" s="378"/>
      <c r="BG222" s="378"/>
      <c r="BH222" s="378"/>
      <c r="BI222" s="378"/>
      <c r="BJ222" s="378"/>
      <c r="BK222" s="378"/>
      <c r="BL222" s="378"/>
    </row>
    <row r="223" spans="1:64">
      <c r="A223" s="378"/>
      <c r="B223" s="378"/>
      <c r="C223" s="378"/>
      <c r="D223" s="378"/>
      <c r="E223" s="378"/>
      <c r="F223" s="378"/>
      <c r="G223" s="378"/>
      <c r="H223" s="378"/>
      <c r="I223" s="378"/>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8"/>
      <c r="AW223" s="378"/>
      <c r="AX223" s="378"/>
      <c r="AY223" s="378"/>
      <c r="AZ223" s="378"/>
      <c r="BA223" s="378"/>
      <c r="BB223" s="378"/>
      <c r="BC223" s="378"/>
      <c r="BD223" s="378"/>
      <c r="BE223" s="378"/>
      <c r="BF223" s="378"/>
      <c r="BG223" s="378"/>
      <c r="BH223" s="378"/>
      <c r="BI223" s="378"/>
      <c r="BJ223" s="378"/>
      <c r="BK223" s="378"/>
      <c r="BL223" s="378"/>
    </row>
    <row r="224" spans="1:64">
      <c r="A224" s="378"/>
      <c r="B224" s="378"/>
      <c r="C224" s="378"/>
      <c r="D224" s="378"/>
      <c r="E224" s="378"/>
      <c r="F224" s="378"/>
      <c r="G224" s="378"/>
      <c r="H224" s="378"/>
      <c r="I224" s="378"/>
      <c r="N224" s="378"/>
      <c r="O224" s="378"/>
      <c r="P224" s="378"/>
      <c r="Q224" s="378"/>
      <c r="R224" s="378"/>
      <c r="S224" s="378"/>
      <c r="T224" s="378"/>
      <c r="U224" s="378"/>
      <c r="V224" s="378"/>
      <c r="W224" s="378"/>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c r="AS224" s="378"/>
      <c r="AT224" s="378"/>
      <c r="AU224" s="378"/>
      <c r="AV224" s="378"/>
      <c r="AW224" s="378"/>
      <c r="AX224" s="378"/>
      <c r="AY224" s="378"/>
      <c r="AZ224" s="378"/>
      <c r="BA224" s="378"/>
      <c r="BB224" s="378"/>
      <c r="BC224" s="378"/>
      <c r="BD224" s="378"/>
      <c r="BE224" s="378"/>
      <c r="BF224" s="378"/>
      <c r="BG224" s="378"/>
      <c r="BH224" s="378"/>
      <c r="BI224" s="378"/>
      <c r="BJ224" s="378"/>
      <c r="BK224" s="378"/>
      <c r="BL224" s="378"/>
    </row>
    <row r="225" spans="1:64">
      <c r="A225" s="378"/>
      <c r="B225" s="378"/>
      <c r="C225" s="378"/>
      <c r="D225" s="378"/>
      <c r="E225" s="378"/>
      <c r="F225" s="378"/>
      <c r="G225" s="378"/>
      <c r="H225" s="378"/>
      <c r="I225" s="378"/>
      <c r="N225" s="378"/>
      <c r="O225" s="378"/>
      <c r="P225" s="378"/>
      <c r="Q225" s="378"/>
      <c r="R225" s="378"/>
      <c r="S225" s="378"/>
      <c r="T225" s="378"/>
      <c r="U225" s="378"/>
      <c r="V225" s="378"/>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c r="AT225" s="378"/>
      <c r="AU225" s="378"/>
      <c r="AV225" s="378"/>
      <c r="AW225" s="378"/>
      <c r="AX225" s="378"/>
      <c r="AY225" s="378"/>
      <c r="AZ225" s="378"/>
      <c r="BA225" s="378"/>
      <c r="BB225" s="378"/>
      <c r="BC225" s="378"/>
      <c r="BD225" s="378"/>
      <c r="BE225" s="378"/>
      <c r="BF225" s="378"/>
      <c r="BG225" s="378"/>
      <c r="BH225" s="378"/>
      <c r="BI225" s="378"/>
      <c r="BJ225" s="378"/>
      <c r="BK225" s="378"/>
      <c r="BL225" s="378"/>
    </row>
    <row r="226" spans="1:64">
      <c r="A226" s="378"/>
      <c r="B226" s="378"/>
      <c r="C226" s="378"/>
      <c r="D226" s="378"/>
      <c r="E226" s="378"/>
      <c r="F226" s="378"/>
      <c r="G226" s="378"/>
      <c r="H226" s="378"/>
      <c r="I226" s="378"/>
      <c r="N226" s="378"/>
      <c r="O226" s="378"/>
      <c r="P226" s="378"/>
      <c r="Q226" s="378"/>
      <c r="R226" s="378"/>
      <c r="S226" s="378"/>
      <c r="T226" s="378"/>
      <c r="U226" s="378"/>
      <c r="V226" s="378"/>
      <c r="W226" s="378"/>
      <c r="X226" s="378"/>
      <c r="Y226" s="378"/>
      <c r="Z226" s="378"/>
      <c r="AA226" s="378"/>
      <c r="AB226" s="378"/>
      <c r="AC226" s="378"/>
      <c r="AD226" s="378"/>
      <c r="AE226" s="378"/>
      <c r="AF226" s="378"/>
      <c r="AG226" s="378"/>
      <c r="AH226" s="378"/>
      <c r="AI226" s="378"/>
      <c r="AJ226" s="378"/>
      <c r="AK226" s="378"/>
      <c r="AL226" s="378"/>
      <c r="AM226" s="378"/>
      <c r="AN226" s="378"/>
      <c r="AO226" s="378"/>
      <c r="AP226" s="378"/>
      <c r="AQ226" s="378"/>
      <c r="AR226" s="378"/>
      <c r="AS226" s="378"/>
      <c r="AT226" s="378"/>
      <c r="AU226" s="378"/>
      <c r="AV226" s="378"/>
      <c r="AW226" s="378"/>
      <c r="AX226" s="378"/>
      <c r="AY226" s="378"/>
      <c r="AZ226" s="378"/>
      <c r="BA226" s="378"/>
      <c r="BB226" s="378"/>
      <c r="BC226" s="378"/>
      <c r="BD226" s="378"/>
      <c r="BE226" s="378"/>
      <c r="BF226" s="378"/>
      <c r="BG226" s="378"/>
      <c r="BH226" s="378"/>
      <c r="BI226" s="378"/>
      <c r="BJ226" s="378"/>
      <c r="BK226" s="378"/>
      <c r="BL226" s="378"/>
    </row>
    <row r="227" spans="1:64">
      <c r="A227" s="378"/>
      <c r="B227" s="378"/>
      <c r="C227" s="378"/>
      <c r="D227" s="378"/>
      <c r="E227" s="378"/>
      <c r="F227" s="378"/>
      <c r="G227" s="378"/>
      <c r="H227" s="378"/>
      <c r="I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c r="BA227" s="378"/>
      <c r="BB227" s="378"/>
      <c r="BC227" s="378"/>
      <c r="BD227" s="378"/>
      <c r="BE227" s="378"/>
      <c r="BF227" s="378"/>
      <c r="BG227" s="378"/>
      <c r="BH227" s="378"/>
      <c r="BI227" s="378"/>
      <c r="BJ227" s="378"/>
      <c r="BK227" s="378"/>
      <c r="BL227" s="378"/>
    </row>
    <row r="228" spans="1:64">
      <c r="A228" s="378"/>
      <c r="B228" s="378"/>
      <c r="C228" s="378"/>
      <c r="D228" s="378"/>
      <c r="E228" s="378"/>
      <c r="F228" s="378"/>
      <c r="G228" s="378"/>
      <c r="H228" s="378"/>
      <c r="I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c r="BA228" s="378"/>
      <c r="BB228" s="378"/>
      <c r="BC228" s="378"/>
      <c r="BD228" s="378"/>
      <c r="BE228" s="378"/>
      <c r="BF228" s="378"/>
      <c r="BG228" s="378"/>
      <c r="BH228" s="378"/>
      <c r="BI228" s="378"/>
      <c r="BJ228" s="378"/>
      <c r="BK228" s="378"/>
      <c r="BL228" s="378"/>
    </row>
    <row r="229" spans="1:64">
      <c r="A229" s="378"/>
      <c r="B229" s="378"/>
      <c r="C229" s="378"/>
      <c r="D229" s="378"/>
      <c r="E229" s="378"/>
      <c r="F229" s="378"/>
      <c r="G229" s="378"/>
      <c r="H229" s="378"/>
      <c r="I229" s="378"/>
      <c r="N229" s="378"/>
      <c r="O229" s="378"/>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c r="AS229" s="378"/>
      <c r="AT229" s="378"/>
      <c r="AU229" s="378"/>
      <c r="AV229" s="378"/>
      <c r="AW229" s="378"/>
      <c r="AX229" s="378"/>
      <c r="AY229" s="378"/>
      <c r="AZ229" s="378"/>
      <c r="BA229" s="378"/>
      <c r="BB229" s="378"/>
      <c r="BC229" s="378"/>
      <c r="BD229" s="378"/>
      <c r="BE229" s="378"/>
      <c r="BF229" s="378"/>
      <c r="BG229" s="378"/>
      <c r="BH229" s="378"/>
      <c r="BI229" s="378"/>
      <c r="BJ229" s="378"/>
      <c r="BK229" s="378"/>
      <c r="BL229" s="378"/>
    </row>
    <row r="230" spans="1:64">
      <c r="A230" s="378"/>
      <c r="B230" s="378"/>
      <c r="C230" s="378"/>
      <c r="D230" s="378"/>
      <c r="E230" s="378"/>
      <c r="F230" s="378"/>
      <c r="G230" s="378"/>
      <c r="H230" s="378"/>
      <c r="I230" s="378"/>
      <c r="N230" s="378"/>
      <c r="O230" s="378"/>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c r="AS230" s="378"/>
      <c r="AT230" s="378"/>
      <c r="AU230" s="378"/>
      <c r="AV230" s="378"/>
      <c r="AW230" s="378"/>
      <c r="AX230" s="378"/>
      <c r="AY230" s="378"/>
      <c r="AZ230" s="378"/>
      <c r="BA230" s="378"/>
      <c r="BB230" s="378"/>
      <c r="BC230" s="378"/>
      <c r="BD230" s="378"/>
      <c r="BE230" s="378"/>
      <c r="BF230" s="378"/>
      <c r="BG230" s="378"/>
      <c r="BH230" s="378"/>
      <c r="BI230" s="378"/>
      <c r="BJ230" s="378"/>
      <c r="BK230" s="378"/>
      <c r="BL230" s="378"/>
    </row>
    <row r="231" spans="1:64">
      <c r="A231" s="378"/>
      <c r="B231" s="378"/>
      <c r="C231" s="378"/>
      <c r="D231" s="378"/>
      <c r="E231" s="378"/>
      <c r="F231" s="378"/>
      <c r="G231" s="378"/>
      <c r="H231" s="378"/>
      <c r="I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378"/>
      <c r="AT231" s="378"/>
      <c r="AU231" s="378"/>
      <c r="AV231" s="378"/>
      <c r="AW231" s="378"/>
      <c r="AX231" s="378"/>
      <c r="AY231" s="378"/>
      <c r="AZ231" s="378"/>
      <c r="BA231" s="378"/>
      <c r="BB231" s="378"/>
      <c r="BC231" s="378"/>
      <c r="BD231" s="378"/>
      <c r="BE231" s="378"/>
      <c r="BF231" s="378"/>
      <c r="BG231" s="378"/>
      <c r="BH231" s="378"/>
      <c r="BI231" s="378"/>
      <c r="BJ231" s="378"/>
      <c r="BK231" s="378"/>
      <c r="BL231" s="378"/>
    </row>
    <row r="232" spans="1:64">
      <c r="A232" s="378"/>
      <c r="B232" s="378"/>
      <c r="C232" s="378"/>
      <c r="D232" s="378"/>
      <c r="E232" s="378"/>
      <c r="F232" s="378"/>
      <c r="G232" s="378"/>
      <c r="H232" s="378"/>
      <c r="I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8"/>
      <c r="BB232" s="378"/>
      <c r="BC232" s="378"/>
      <c r="BD232" s="378"/>
      <c r="BE232" s="378"/>
      <c r="BF232" s="378"/>
      <c r="BG232" s="378"/>
      <c r="BH232" s="378"/>
      <c r="BI232" s="378"/>
      <c r="BJ232" s="378"/>
      <c r="BK232" s="378"/>
      <c r="BL232" s="378"/>
    </row>
    <row r="233" spans="1:64">
      <c r="A233" s="378"/>
      <c r="B233" s="378"/>
      <c r="C233" s="378"/>
      <c r="D233" s="378"/>
      <c r="E233" s="378"/>
      <c r="F233" s="378"/>
      <c r="G233" s="378"/>
      <c r="H233" s="378"/>
      <c r="I233" s="378"/>
      <c r="N233" s="378"/>
      <c r="O233" s="378"/>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8"/>
      <c r="AW233" s="378"/>
      <c r="AX233" s="378"/>
      <c r="AY233" s="378"/>
      <c r="AZ233" s="378"/>
      <c r="BA233" s="378"/>
      <c r="BB233" s="378"/>
      <c r="BC233" s="378"/>
      <c r="BD233" s="378"/>
      <c r="BE233" s="378"/>
      <c r="BF233" s="378"/>
      <c r="BG233" s="378"/>
      <c r="BH233" s="378"/>
      <c r="BI233" s="378"/>
      <c r="BJ233" s="378"/>
      <c r="BK233" s="378"/>
      <c r="BL233" s="378"/>
    </row>
    <row r="234" spans="1:64">
      <c r="A234" s="378"/>
      <c r="B234" s="378"/>
      <c r="C234" s="378"/>
      <c r="D234" s="378"/>
      <c r="E234" s="378"/>
      <c r="F234" s="378"/>
      <c r="G234" s="378"/>
      <c r="H234" s="378"/>
      <c r="I234" s="378"/>
      <c r="N234" s="378"/>
      <c r="O234" s="378"/>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8"/>
      <c r="AW234" s="378"/>
      <c r="AX234" s="378"/>
      <c r="AY234" s="378"/>
      <c r="AZ234" s="378"/>
      <c r="BA234" s="378"/>
      <c r="BB234" s="378"/>
      <c r="BC234" s="378"/>
      <c r="BD234" s="378"/>
      <c r="BE234" s="378"/>
      <c r="BF234" s="378"/>
      <c r="BG234" s="378"/>
      <c r="BH234" s="378"/>
      <c r="BI234" s="378"/>
      <c r="BJ234" s="378"/>
      <c r="BK234" s="378"/>
      <c r="BL234" s="378"/>
    </row>
    <row r="235" spans="1:64">
      <c r="A235" s="378"/>
      <c r="B235" s="378"/>
      <c r="C235" s="378"/>
      <c r="D235" s="378"/>
      <c r="E235" s="378"/>
      <c r="F235" s="378"/>
      <c r="G235" s="378"/>
      <c r="H235" s="378"/>
      <c r="I235" s="378"/>
      <c r="N235" s="378"/>
      <c r="O235" s="378"/>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8"/>
      <c r="AW235" s="378"/>
      <c r="AX235" s="378"/>
      <c r="AY235" s="378"/>
      <c r="AZ235" s="378"/>
      <c r="BA235" s="378"/>
      <c r="BB235" s="378"/>
      <c r="BC235" s="378"/>
      <c r="BD235" s="378"/>
      <c r="BE235" s="378"/>
      <c r="BF235" s="378"/>
      <c r="BG235" s="378"/>
      <c r="BH235" s="378"/>
      <c r="BI235" s="378"/>
      <c r="BJ235" s="378"/>
      <c r="BK235" s="378"/>
      <c r="BL235" s="378"/>
    </row>
    <row r="236" spans="1:64">
      <c r="A236" s="378"/>
      <c r="B236" s="378"/>
      <c r="C236" s="378"/>
      <c r="D236" s="378"/>
      <c r="E236" s="378"/>
      <c r="F236" s="378"/>
      <c r="G236" s="378"/>
      <c r="H236" s="378"/>
      <c r="I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78"/>
    </row>
    <row r="237" spans="1:64">
      <c r="A237" s="378"/>
      <c r="B237" s="378"/>
      <c r="C237" s="378"/>
      <c r="D237" s="378"/>
      <c r="E237" s="378"/>
      <c r="F237" s="378"/>
      <c r="G237" s="378"/>
      <c r="H237" s="378"/>
      <c r="I237" s="378"/>
      <c r="N237" s="378"/>
      <c r="O237" s="378"/>
      <c r="P237" s="378"/>
      <c r="Q237" s="378"/>
      <c r="R237" s="378"/>
      <c r="S237" s="378"/>
      <c r="T237" s="378"/>
      <c r="U237" s="378"/>
      <c r="V237" s="378"/>
      <c r="W237" s="378"/>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8"/>
      <c r="AW237" s="378"/>
      <c r="AX237" s="378"/>
      <c r="AY237" s="378"/>
      <c r="AZ237" s="378"/>
      <c r="BA237" s="378"/>
      <c r="BB237" s="378"/>
      <c r="BC237" s="378"/>
      <c r="BD237" s="378"/>
      <c r="BE237" s="378"/>
      <c r="BF237" s="378"/>
      <c r="BG237" s="378"/>
      <c r="BH237" s="378"/>
      <c r="BI237" s="378"/>
      <c r="BJ237" s="378"/>
      <c r="BK237" s="378"/>
      <c r="BL237" s="378"/>
    </row>
    <row r="238" spans="1:64">
      <c r="A238" s="378"/>
      <c r="B238" s="378"/>
      <c r="C238" s="378"/>
      <c r="D238" s="378"/>
      <c r="E238" s="378"/>
      <c r="F238" s="378"/>
      <c r="G238" s="378"/>
      <c r="H238" s="378"/>
      <c r="I238" s="378"/>
      <c r="N238" s="378"/>
      <c r="O238" s="378"/>
      <c r="P238" s="378"/>
      <c r="Q238" s="378"/>
      <c r="R238" s="378"/>
      <c r="S238" s="378"/>
      <c r="T238" s="378"/>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8"/>
      <c r="AW238" s="378"/>
      <c r="AX238" s="378"/>
      <c r="AY238" s="378"/>
      <c r="AZ238" s="378"/>
      <c r="BA238" s="378"/>
      <c r="BB238" s="378"/>
      <c r="BC238" s="378"/>
      <c r="BD238" s="378"/>
      <c r="BE238" s="378"/>
      <c r="BF238" s="378"/>
      <c r="BG238" s="378"/>
      <c r="BH238" s="378"/>
      <c r="BI238" s="378"/>
      <c r="BJ238" s="378"/>
      <c r="BK238" s="378"/>
      <c r="BL238" s="378"/>
    </row>
    <row r="239" spans="1:64">
      <c r="A239" s="378"/>
      <c r="B239" s="378"/>
      <c r="C239" s="378"/>
      <c r="D239" s="378"/>
      <c r="E239" s="378"/>
      <c r="F239" s="378"/>
      <c r="G239" s="378"/>
      <c r="H239" s="378"/>
      <c r="I239" s="378"/>
      <c r="N239" s="378"/>
      <c r="O239" s="378"/>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8"/>
      <c r="AW239" s="378"/>
      <c r="AX239" s="378"/>
      <c r="AY239" s="378"/>
      <c r="AZ239" s="378"/>
      <c r="BA239" s="378"/>
      <c r="BB239" s="378"/>
      <c r="BC239" s="378"/>
      <c r="BD239" s="378"/>
      <c r="BE239" s="378"/>
      <c r="BF239" s="378"/>
      <c r="BG239" s="378"/>
      <c r="BH239" s="378"/>
      <c r="BI239" s="378"/>
      <c r="BJ239" s="378"/>
      <c r="BK239" s="378"/>
      <c r="BL239" s="378"/>
    </row>
    <row r="240" spans="1:64">
      <c r="A240" s="378"/>
      <c r="B240" s="378"/>
      <c r="C240" s="378"/>
      <c r="D240" s="378"/>
      <c r="E240" s="378"/>
      <c r="F240" s="378"/>
      <c r="G240" s="378"/>
      <c r="H240" s="378"/>
      <c r="I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c r="BA240" s="378"/>
      <c r="BB240" s="378"/>
      <c r="BC240" s="378"/>
      <c r="BD240" s="378"/>
      <c r="BE240" s="378"/>
      <c r="BF240" s="378"/>
      <c r="BG240" s="378"/>
      <c r="BH240" s="378"/>
      <c r="BI240" s="378"/>
      <c r="BJ240" s="378"/>
      <c r="BK240" s="378"/>
      <c r="BL240" s="378"/>
    </row>
    <row r="241" spans="1:64">
      <c r="A241" s="378"/>
      <c r="B241" s="378"/>
      <c r="C241" s="378"/>
      <c r="D241" s="378"/>
      <c r="E241" s="378"/>
      <c r="F241" s="378"/>
      <c r="G241" s="378"/>
      <c r="H241" s="378"/>
      <c r="I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8"/>
      <c r="AW241" s="378"/>
      <c r="AX241" s="378"/>
      <c r="AY241" s="378"/>
      <c r="AZ241" s="378"/>
      <c r="BA241" s="378"/>
      <c r="BB241" s="378"/>
      <c r="BC241" s="378"/>
      <c r="BD241" s="378"/>
      <c r="BE241" s="378"/>
      <c r="BF241" s="378"/>
      <c r="BG241" s="378"/>
      <c r="BH241" s="378"/>
      <c r="BI241" s="378"/>
      <c r="BJ241" s="378"/>
      <c r="BK241" s="378"/>
      <c r="BL241" s="378"/>
    </row>
    <row r="242" spans="1:64">
      <c r="A242" s="378"/>
      <c r="B242" s="378"/>
      <c r="C242" s="378"/>
      <c r="D242" s="378"/>
      <c r="E242" s="378"/>
      <c r="F242" s="378"/>
      <c r="G242" s="378"/>
      <c r="H242" s="378"/>
      <c r="I242" s="378"/>
      <c r="N242" s="378"/>
      <c r="O242" s="378"/>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c r="AS242" s="378"/>
      <c r="AT242" s="378"/>
      <c r="AU242" s="378"/>
      <c r="AV242" s="378"/>
      <c r="AW242" s="378"/>
      <c r="AX242" s="378"/>
      <c r="AY242" s="378"/>
      <c r="AZ242" s="378"/>
      <c r="BA242" s="378"/>
      <c r="BB242" s="378"/>
      <c r="BC242" s="378"/>
      <c r="BD242" s="378"/>
      <c r="BE242" s="378"/>
      <c r="BF242" s="378"/>
      <c r="BG242" s="378"/>
      <c r="BH242" s="378"/>
      <c r="BI242" s="378"/>
      <c r="BJ242" s="378"/>
      <c r="BK242" s="378"/>
      <c r="BL242" s="378"/>
    </row>
    <row r="243" spans="1:64">
      <c r="A243" s="378"/>
      <c r="B243" s="378"/>
      <c r="C243" s="378"/>
      <c r="D243" s="378"/>
      <c r="E243" s="378"/>
      <c r="F243" s="378"/>
      <c r="G243" s="378"/>
      <c r="H243" s="378"/>
      <c r="I243" s="378"/>
      <c r="N243" s="378"/>
      <c r="O243" s="378"/>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378"/>
      <c r="AV243" s="378"/>
      <c r="AW243" s="378"/>
      <c r="AX243" s="378"/>
      <c r="AY243" s="378"/>
      <c r="AZ243" s="378"/>
      <c r="BA243" s="378"/>
      <c r="BB243" s="378"/>
      <c r="BC243" s="378"/>
      <c r="BD243" s="378"/>
      <c r="BE243" s="378"/>
      <c r="BF243" s="378"/>
      <c r="BG243" s="378"/>
      <c r="BH243" s="378"/>
      <c r="BI243" s="378"/>
      <c r="BJ243" s="378"/>
      <c r="BK243" s="378"/>
      <c r="BL243" s="378"/>
    </row>
    <row r="244" spans="1:64">
      <c r="A244" s="378"/>
      <c r="B244" s="378"/>
      <c r="C244" s="378"/>
      <c r="D244" s="378"/>
      <c r="E244" s="378"/>
      <c r="F244" s="378"/>
      <c r="G244" s="378"/>
      <c r="H244" s="378"/>
      <c r="I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c r="BA244" s="378"/>
      <c r="BB244" s="378"/>
      <c r="BC244" s="378"/>
      <c r="BD244" s="378"/>
      <c r="BE244" s="378"/>
      <c r="BF244" s="378"/>
      <c r="BG244" s="378"/>
      <c r="BH244" s="378"/>
      <c r="BI244" s="378"/>
      <c r="BJ244" s="378"/>
      <c r="BK244" s="378"/>
      <c r="BL244" s="378"/>
    </row>
    <row r="245" spans="1:64">
      <c r="A245" s="378"/>
      <c r="B245" s="378"/>
      <c r="C245" s="378"/>
      <c r="D245" s="378"/>
      <c r="E245" s="378"/>
      <c r="F245" s="378"/>
      <c r="G245" s="378"/>
      <c r="H245" s="378"/>
      <c r="I245" s="378"/>
      <c r="N245" s="378"/>
      <c r="O245" s="378"/>
      <c r="P245" s="378"/>
      <c r="Q245" s="378"/>
      <c r="R245" s="378"/>
      <c r="S245" s="378"/>
      <c r="T245" s="378"/>
      <c r="U245" s="378"/>
      <c r="V245" s="378"/>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8"/>
      <c r="AW245" s="378"/>
      <c r="AX245" s="378"/>
      <c r="AY245" s="378"/>
      <c r="AZ245" s="378"/>
      <c r="BA245" s="378"/>
      <c r="BB245" s="378"/>
      <c r="BC245" s="378"/>
      <c r="BD245" s="378"/>
      <c r="BE245" s="378"/>
      <c r="BF245" s="378"/>
      <c r="BG245" s="378"/>
      <c r="BH245" s="378"/>
      <c r="BI245" s="378"/>
      <c r="BJ245" s="378"/>
      <c r="BK245" s="378"/>
      <c r="BL245" s="378"/>
    </row>
    <row r="246" spans="1:64">
      <c r="A246" s="378"/>
      <c r="B246" s="378"/>
      <c r="C246" s="378"/>
      <c r="D246" s="378"/>
      <c r="E246" s="378"/>
      <c r="F246" s="378"/>
      <c r="G246" s="378"/>
      <c r="H246" s="378"/>
      <c r="I246" s="378"/>
      <c r="N246" s="378"/>
      <c r="O246" s="378"/>
      <c r="P246" s="378"/>
      <c r="Q246" s="378"/>
      <c r="R246" s="378"/>
      <c r="S246" s="378"/>
      <c r="T246" s="378"/>
      <c r="U246" s="378"/>
      <c r="V246" s="378"/>
      <c r="W246" s="378"/>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c r="AS246" s="378"/>
      <c r="AT246" s="378"/>
      <c r="AU246" s="378"/>
      <c r="AV246" s="378"/>
      <c r="AW246" s="378"/>
      <c r="AX246" s="378"/>
      <c r="AY246" s="378"/>
      <c r="AZ246" s="378"/>
      <c r="BA246" s="378"/>
      <c r="BB246" s="378"/>
      <c r="BC246" s="378"/>
      <c r="BD246" s="378"/>
      <c r="BE246" s="378"/>
      <c r="BF246" s="378"/>
      <c r="BG246" s="378"/>
      <c r="BH246" s="378"/>
      <c r="BI246" s="378"/>
      <c r="BJ246" s="378"/>
      <c r="BK246" s="378"/>
      <c r="BL246" s="378"/>
    </row>
    <row r="247" spans="1:64">
      <c r="A247" s="378"/>
      <c r="B247" s="378"/>
      <c r="C247" s="378"/>
      <c r="D247" s="378"/>
      <c r="E247" s="378"/>
      <c r="F247" s="378"/>
      <c r="G247" s="378"/>
      <c r="H247" s="378"/>
      <c r="I247" s="378"/>
      <c r="N247" s="378"/>
      <c r="O247" s="378"/>
      <c r="P247" s="378"/>
      <c r="Q247" s="378"/>
      <c r="R247" s="378"/>
      <c r="S247" s="378"/>
      <c r="T247" s="378"/>
      <c r="U247" s="378"/>
      <c r="V247" s="378"/>
      <c r="W247" s="378"/>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378"/>
      <c r="AV247" s="378"/>
      <c r="AW247" s="378"/>
      <c r="AX247" s="378"/>
      <c r="AY247" s="378"/>
      <c r="AZ247" s="378"/>
      <c r="BA247" s="378"/>
      <c r="BB247" s="378"/>
      <c r="BC247" s="378"/>
      <c r="BD247" s="378"/>
      <c r="BE247" s="378"/>
      <c r="BF247" s="378"/>
      <c r="BG247" s="378"/>
      <c r="BH247" s="378"/>
      <c r="BI247" s="378"/>
      <c r="BJ247" s="378"/>
      <c r="BK247" s="378"/>
      <c r="BL247" s="378"/>
    </row>
    <row r="248" spans="1:64">
      <c r="A248" s="378"/>
      <c r="B248" s="378"/>
      <c r="C248" s="378"/>
      <c r="D248" s="378"/>
      <c r="E248" s="378"/>
      <c r="F248" s="378"/>
      <c r="G248" s="378"/>
      <c r="H248" s="378"/>
      <c r="I248" s="378"/>
      <c r="N248" s="378"/>
      <c r="O248" s="378"/>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378"/>
      <c r="AV248" s="378"/>
      <c r="AW248" s="378"/>
      <c r="AX248" s="378"/>
      <c r="AY248" s="378"/>
      <c r="AZ248" s="378"/>
      <c r="BA248" s="378"/>
      <c r="BB248" s="378"/>
      <c r="BC248" s="378"/>
      <c r="BD248" s="378"/>
      <c r="BE248" s="378"/>
      <c r="BF248" s="378"/>
      <c r="BG248" s="378"/>
      <c r="BH248" s="378"/>
      <c r="BI248" s="378"/>
      <c r="BJ248" s="378"/>
      <c r="BK248" s="378"/>
      <c r="BL248" s="378"/>
    </row>
    <row r="249" spans="1:64">
      <c r="A249" s="378"/>
      <c r="B249" s="378"/>
      <c r="C249" s="378"/>
      <c r="D249" s="378"/>
      <c r="E249" s="378"/>
      <c r="F249" s="378"/>
      <c r="G249" s="378"/>
      <c r="H249" s="378"/>
      <c r="I249" s="378"/>
      <c r="N249" s="378"/>
      <c r="O249" s="378"/>
      <c r="P249" s="378"/>
      <c r="Q249" s="378"/>
      <c r="R249" s="378"/>
      <c r="S249" s="378"/>
      <c r="T249" s="378"/>
      <c r="U249" s="378"/>
      <c r="V249" s="378"/>
      <c r="W249" s="378"/>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8"/>
      <c r="AW249" s="378"/>
      <c r="AX249" s="378"/>
      <c r="AY249" s="378"/>
      <c r="AZ249" s="378"/>
      <c r="BA249" s="378"/>
      <c r="BB249" s="378"/>
      <c r="BC249" s="378"/>
      <c r="BD249" s="378"/>
      <c r="BE249" s="378"/>
      <c r="BF249" s="378"/>
      <c r="BG249" s="378"/>
      <c r="BH249" s="378"/>
      <c r="BI249" s="378"/>
      <c r="BJ249" s="378"/>
      <c r="BK249" s="378"/>
      <c r="BL249" s="378"/>
    </row>
    <row r="250" spans="1:64">
      <c r="A250" s="378"/>
      <c r="B250" s="378"/>
      <c r="C250" s="378"/>
      <c r="D250" s="378"/>
      <c r="E250" s="378"/>
      <c r="F250" s="378"/>
      <c r="G250" s="378"/>
      <c r="H250" s="378"/>
      <c r="I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c r="AS250" s="378"/>
      <c r="AT250" s="378"/>
      <c r="AU250" s="378"/>
      <c r="AV250" s="378"/>
      <c r="AW250" s="378"/>
      <c r="AX250" s="378"/>
      <c r="AY250" s="378"/>
      <c r="AZ250" s="378"/>
      <c r="BA250" s="378"/>
      <c r="BB250" s="378"/>
      <c r="BC250" s="378"/>
      <c r="BD250" s="378"/>
      <c r="BE250" s="378"/>
      <c r="BF250" s="378"/>
      <c r="BG250" s="378"/>
      <c r="BH250" s="378"/>
      <c r="BI250" s="378"/>
      <c r="BJ250" s="378"/>
      <c r="BK250" s="378"/>
      <c r="BL250" s="378"/>
    </row>
    <row r="251" spans="1:64">
      <c r="A251" s="378"/>
      <c r="B251" s="378"/>
      <c r="C251" s="378"/>
      <c r="D251" s="378"/>
      <c r="E251" s="378"/>
      <c r="F251" s="378"/>
      <c r="G251" s="378"/>
      <c r="H251" s="378"/>
      <c r="I251" s="378"/>
      <c r="N251" s="378"/>
      <c r="O251" s="378"/>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8"/>
      <c r="AW251" s="378"/>
      <c r="AX251" s="378"/>
      <c r="AY251" s="378"/>
      <c r="AZ251" s="378"/>
      <c r="BA251" s="378"/>
      <c r="BB251" s="378"/>
      <c r="BC251" s="378"/>
      <c r="BD251" s="378"/>
      <c r="BE251" s="378"/>
      <c r="BF251" s="378"/>
      <c r="BG251" s="378"/>
      <c r="BH251" s="378"/>
      <c r="BI251" s="378"/>
      <c r="BJ251" s="378"/>
      <c r="BK251" s="378"/>
      <c r="BL251" s="378"/>
    </row>
    <row r="252" spans="1:64">
      <c r="A252" s="378"/>
      <c r="B252" s="378"/>
      <c r="C252" s="378"/>
      <c r="D252" s="378"/>
      <c r="E252" s="378"/>
      <c r="F252" s="378"/>
      <c r="G252" s="378"/>
      <c r="H252" s="378"/>
      <c r="I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c r="BA252" s="378"/>
      <c r="BB252" s="378"/>
      <c r="BC252" s="378"/>
      <c r="BD252" s="378"/>
      <c r="BE252" s="378"/>
      <c r="BF252" s="378"/>
      <c r="BG252" s="378"/>
      <c r="BH252" s="378"/>
      <c r="BI252" s="378"/>
      <c r="BJ252" s="378"/>
      <c r="BK252" s="378"/>
      <c r="BL252" s="378"/>
    </row>
    <row r="253" spans="1:64">
      <c r="A253" s="378"/>
      <c r="B253" s="378"/>
      <c r="C253" s="378"/>
      <c r="D253" s="378"/>
      <c r="E253" s="378"/>
      <c r="F253" s="378"/>
      <c r="G253" s="378"/>
      <c r="H253" s="378"/>
      <c r="I253" s="378"/>
      <c r="N253" s="378"/>
      <c r="O253" s="378"/>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c r="AT253" s="378"/>
      <c r="AU253" s="378"/>
      <c r="AV253" s="378"/>
      <c r="AW253" s="378"/>
      <c r="AX253" s="378"/>
      <c r="AY253" s="378"/>
      <c r="AZ253" s="378"/>
      <c r="BA253" s="378"/>
      <c r="BB253" s="378"/>
      <c r="BC253" s="378"/>
      <c r="BD253" s="378"/>
      <c r="BE253" s="378"/>
      <c r="BF253" s="378"/>
      <c r="BG253" s="378"/>
      <c r="BH253" s="378"/>
      <c r="BI253" s="378"/>
      <c r="BJ253" s="378"/>
      <c r="BK253" s="378"/>
      <c r="BL253" s="378"/>
    </row>
    <row r="254" spans="1:64">
      <c r="A254" s="378"/>
      <c r="B254" s="378"/>
      <c r="C254" s="378"/>
      <c r="D254" s="378"/>
      <c r="E254" s="378"/>
      <c r="F254" s="378"/>
      <c r="G254" s="378"/>
      <c r="H254" s="378"/>
      <c r="I254" s="378"/>
      <c r="N254" s="378"/>
      <c r="O254" s="378"/>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c r="AS254" s="378"/>
      <c r="AT254" s="378"/>
      <c r="AU254" s="378"/>
      <c r="AV254" s="378"/>
      <c r="AW254" s="378"/>
      <c r="AX254" s="378"/>
      <c r="AY254" s="378"/>
      <c r="AZ254" s="378"/>
      <c r="BA254" s="378"/>
      <c r="BB254" s="378"/>
      <c r="BC254" s="378"/>
      <c r="BD254" s="378"/>
      <c r="BE254" s="378"/>
      <c r="BF254" s="378"/>
      <c r="BG254" s="378"/>
      <c r="BH254" s="378"/>
      <c r="BI254" s="378"/>
      <c r="BJ254" s="378"/>
      <c r="BK254" s="378"/>
      <c r="BL254" s="378"/>
    </row>
    <row r="255" spans="1:64">
      <c r="A255" s="378"/>
      <c r="B255" s="378"/>
      <c r="C255" s="378"/>
      <c r="D255" s="378"/>
      <c r="E255" s="378"/>
      <c r="F255" s="378"/>
      <c r="G255" s="378"/>
      <c r="H255" s="378"/>
      <c r="I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8"/>
      <c r="AW255" s="378"/>
      <c r="AX255" s="378"/>
      <c r="AY255" s="378"/>
      <c r="AZ255" s="378"/>
      <c r="BA255" s="378"/>
      <c r="BB255" s="378"/>
      <c r="BC255" s="378"/>
      <c r="BD255" s="378"/>
      <c r="BE255" s="378"/>
      <c r="BF255" s="378"/>
      <c r="BG255" s="378"/>
      <c r="BH255" s="378"/>
      <c r="BI255" s="378"/>
      <c r="BJ255" s="378"/>
      <c r="BK255" s="378"/>
      <c r="BL255" s="378"/>
    </row>
    <row r="256" spans="1:64">
      <c r="A256" s="378"/>
      <c r="B256" s="378"/>
      <c r="C256" s="378"/>
      <c r="D256" s="378"/>
      <c r="E256" s="378"/>
      <c r="F256" s="378"/>
      <c r="G256" s="378"/>
      <c r="H256" s="378"/>
      <c r="I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c r="BA256" s="378"/>
      <c r="BB256" s="378"/>
      <c r="BC256" s="378"/>
      <c r="BD256" s="378"/>
      <c r="BE256" s="378"/>
      <c r="BF256" s="378"/>
      <c r="BG256" s="378"/>
      <c r="BH256" s="378"/>
      <c r="BI256" s="378"/>
      <c r="BJ256" s="378"/>
      <c r="BK256" s="378"/>
      <c r="BL256" s="378"/>
    </row>
    <row r="257" spans="1:64">
      <c r="A257" s="378"/>
      <c r="B257" s="378"/>
      <c r="C257" s="378"/>
      <c r="D257" s="378"/>
      <c r="E257" s="378"/>
      <c r="F257" s="378"/>
      <c r="G257" s="378"/>
      <c r="H257" s="378"/>
      <c r="I257" s="378"/>
      <c r="N257" s="378"/>
      <c r="O257" s="378"/>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c r="AS257" s="378"/>
      <c r="AT257" s="378"/>
      <c r="AU257" s="378"/>
      <c r="AV257" s="378"/>
      <c r="AW257" s="378"/>
      <c r="AX257" s="378"/>
      <c r="AY257" s="378"/>
      <c r="AZ257" s="378"/>
      <c r="BA257" s="378"/>
      <c r="BB257" s="378"/>
      <c r="BC257" s="378"/>
      <c r="BD257" s="378"/>
      <c r="BE257" s="378"/>
      <c r="BF257" s="378"/>
      <c r="BG257" s="378"/>
      <c r="BH257" s="378"/>
      <c r="BI257" s="378"/>
      <c r="BJ257" s="378"/>
      <c r="BK257" s="378"/>
      <c r="BL257" s="378"/>
    </row>
    <row r="258" spans="1:64">
      <c r="A258" s="378"/>
      <c r="B258" s="378"/>
      <c r="C258" s="378"/>
      <c r="D258" s="378"/>
      <c r="E258" s="378"/>
      <c r="F258" s="378"/>
      <c r="G258" s="378"/>
      <c r="H258" s="378"/>
      <c r="I258" s="378"/>
      <c r="N258" s="378"/>
      <c r="O258" s="378"/>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8"/>
      <c r="AW258" s="378"/>
      <c r="AX258" s="378"/>
      <c r="AY258" s="378"/>
      <c r="AZ258" s="378"/>
      <c r="BA258" s="378"/>
      <c r="BB258" s="378"/>
      <c r="BC258" s="378"/>
      <c r="BD258" s="378"/>
      <c r="BE258" s="378"/>
      <c r="BF258" s="378"/>
      <c r="BG258" s="378"/>
      <c r="BH258" s="378"/>
      <c r="BI258" s="378"/>
      <c r="BJ258" s="378"/>
      <c r="BK258" s="378"/>
      <c r="BL258" s="378"/>
    </row>
    <row r="259" spans="1:64">
      <c r="A259" s="378"/>
      <c r="B259" s="378"/>
      <c r="C259" s="378"/>
      <c r="D259" s="378"/>
      <c r="E259" s="378"/>
      <c r="F259" s="378"/>
      <c r="G259" s="378"/>
      <c r="H259" s="378"/>
      <c r="I259" s="378"/>
      <c r="N259" s="378"/>
      <c r="O259" s="378"/>
      <c r="P259" s="378"/>
      <c r="Q259" s="378"/>
      <c r="R259" s="378"/>
      <c r="S259" s="378"/>
      <c r="T259" s="378"/>
      <c r="U259" s="378"/>
      <c r="V259" s="378"/>
      <c r="W259" s="378"/>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8"/>
      <c r="AW259" s="378"/>
      <c r="AX259" s="378"/>
      <c r="AY259" s="378"/>
      <c r="AZ259" s="378"/>
      <c r="BA259" s="378"/>
      <c r="BB259" s="378"/>
      <c r="BC259" s="378"/>
      <c r="BD259" s="378"/>
      <c r="BE259" s="378"/>
      <c r="BF259" s="378"/>
      <c r="BG259" s="378"/>
      <c r="BH259" s="378"/>
      <c r="BI259" s="378"/>
      <c r="BJ259" s="378"/>
      <c r="BK259" s="378"/>
      <c r="BL259" s="378"/>
    </row>
    <row r="260" spans="1:64">
      <c r="A260" s="378"/>
      <c r="B260" s="378"/>
      <c r="C260" s="378"/>
      <c r="D260" s="378"/>
      <c r="E260" s="378"/>
      <c r="F260" s="378"/>
      <c r="G260" s="378"/>
      <c r="H260" s="378"/>
      <c r="I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c r="BA260" s="378"/>
      <c r="BB260" s="378"/>
      <c r="BC260" s="378"/>
      <c r="BD260" s="378"/>
      <c r="BE260" s="378"/>
      <c r="BF260" s="378"/>
      <c r="BG260" s="378"/>
      <c r="BH260" s="378"/>
      <c r="BI260" s="378"/>
      <c r="BJ260" s="378"/>
      <c r="BK260" s="378"/>
      <c r="BL260" s="378"/>
    </row>
    <row r="261" spans="1:64">
      <c r="A261" s="378"/>
      <c r="B261" s="378"/>
      <c r="C261" s="378"/>
      <c r="D261" s="378"/>
      <c r="E261" s="378"/>
      <c r="F261" s="378"/>
      <c r="G261" s="378"/>
      <c r="H261" s="378"/>
      <c r="I261" s="378"/>
      <c r="N261" s="378"/>
      <c r="O261" s="378"/>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8"/>
      <c r="AW261" s="378"/>
      <c r="AX261" s="378"/>
      <c r="AY261" s="378"/>
      <c r="AZ261" s="378"/>
      <c r="BA261" s="378"/>
      <c r="BB261" s="378"/>
      <c r="BC261" s="378"/>
      <c r="BD261" s="378"/>
      <c r="BE261" s="378"/>
      <c r="BF261" s="378"/>
      <c r="BG261" s="378"/>
      <c r="BH261" s="378"/>
      <c r="BI261" s="378"/>
      <c r="BJ261" s="378"/>
      <c r="BK261" s="378"/>
      <c r="BL261" s="378"/>
    </row>
    <row r="262" spans="1:64">
      <c r="A262" s="378"/>
      <c r="B262" s="378"/>
      <c r="C262" s="378"/>
      <c r="D262" s="378"/>
      <c r="E262" s="378"/>
      <c r="F262" s="378"/>
      <c r="G262" s="378"/>
      <c r="H262" s="378"/>
      <c r="I262" s="378"/>
      <c r="N262" s="378"/>
      <c r="O262" s="378"/>
      <c r="P262" s="378"/>
      <c r="Q262" s="378"/>
      <c r="R262" s="378"/>
      <c r="S262" s="378"/>
      <c r="T262" s="378"/>
      <c r="U262" s="378"/>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8"/>
      <c r="AW262" s="378"/>
      <c r="AX262" s="378"/>
      <c r="AY262" s="378"/>
      <c r="AZ262" s="378"/>
      <c r="BA262" s="378"/>
      <c r="BB262" s="378"/>
      <c r="BC262" s="378"/>
      <c r="BD262" s="378"/>
      <c r="BE262" s="378"/>
      <c r="BF262" s="378"/>
      <c r="BG262" s="378"/>
      <c r="BH262" s="378"/>
      <c r="BI262" s="378"/>
      <c r="BJ262" s="378"/>
      <c r="BK262" s="378"/>
      <c r="BL262" s="378"/>
    </row>
    <row r="263" spans="1:64">
      <c r="A263" s="378"/>
      <c r="B263" s="378"/>
      <c r="C263" s="378"/>
      <c r="D263" s="378"/>
      <c r="E263" s="378"/>
      <c r="F263" s="378"/>
      <c r="G263" s="378"/>
      <c r="H263" s="378"/>
      <c r="I263" s="378"/>
      <c r="N263" s="378"/>
      <c r="O263" s="378"/>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8"/>
      <c r="AW263" s="378"/>
      <c r="AX263" s="378"/>
      <c r="AY263" s="378"/>
      <c r="AZ263" s="378"/>
      <c r="BA263" s="378"/>
      <c r="BB263" s="378"/>
      <c r="BC263" s="378"/>
      <c r="BD263" s="378"/>
      <c r="BE263" s="378"/>
      <c r="BF263" s="378"/>
      <c r="BG263" s="378"/>
      <c r="BH263" s="378"/>
      <c r="BI263" s="378"/>
      <c r="BJ263" s="378"/>
      <c r="BK263" s="378"/>
      <c r="BL263" s="378"/>
    </row>
    <row r="264" spans="1:64">
      <c r="A264" s="378"/>
      <c r="B264" s="378"/>
      <c r="C264" s="378"/>
      <c r="D264" s="378"/>
      <c r="E264" s="378"/>
      <c r="F264" s="378"/>
      <c r="G264" s="378"/>
      <c r="H264" s="378"/>
      <c r="I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c r="BA264" s="378"/>
      <c r="BB264" s="378"/>
      <c r="BC264" s="378"/>
      <c r="BD264" s="378"/>
      <c r="BE264" s="378"/>
      <c r="BF264" s="378"/>
      <c r="BG264" s="378"/>
      <c r="BH264" s="378"/>
      <c r="BI264" s="378"/>
      <c r="BJ264" s="378"/>
      <c r="BK264" s="378"/>
      <c r="BL264" s="378"/>
    </row>
    <row r="265" spans="1:64">
      <c r="A265" s="378"/>
      <c r="B265" s="378"/>
      <c r="C265" s="378"/>
      <c r="D265" s="378"/>
      <c r="E265" s="378"/>
      <c r="F265" s="378"/>
      <c r="G265" s="378"/>
      <c r="H265" s="378"/>
      <c r="I265" s="378"/>
      <c r="N265" s="378"/>
      <c r="O265" s="378"/>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8"/>
      <c r="AW265" s="378"/>
      <c r="AX265" s="378"/>
      <c r="AY265" s="378"/>
      <c r="AZ265" s="378"/>
      <c r="BA265" s="378"/>
      <c r="BB265" s="378"/>
      <c r="BC265" s="378"/>
      <c r="BD265" s="378"/>
      <c r="BE265" s="378"/>
      <c r="BF265" s="378"/>
      <c r="BG265" s="378"/>
      <c r="BH265" s="378"/>
      <c r="BI265" s="378"/>
      <c r="BJ265" s="378"/>
      <c r="BK265" s="378"/>
      <c r="BL265" s="378"/>
    </row>
    <row r="266" spans="1:64">
      <c r="A266" s="378"/>
      <c r="B266" s="378"/>
      <c r="C266" s="378"/>
      <c r="D266" s="378"/>
      <c r="E266" s="378"/>
      <c r="F266" s="378"/>
      <c r="G266" s="378"/>
      <c r="H266" s="378"/>
      <c r="I266" s="378"/>
      <c r="N266" s="378"/>
      <c r="O266" s="378"/>
      <c r="P266" s="378"/>
      <c r="Q266" s="378"/>
      <c r="R266" s="378"/>
      <c r="S266" s="378"/>
      <c r="T266" s="378"/>
      <c r="U266" s="378"/>
      <c r="V266" s="378"/>
      <c r="W266" s="378"/>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c r="AS266" s="378"/>
      <c r="AT266" s="378"/>
      <c r="AU266" s="378"/>
      <c r="AV266" s="378"/>
      <c r="AW266" s="378"/>
      <c r="AX266" s="378"/>
      <c r="AY266" s="378"/>
      <c r="AZ266" s="378"/>
      <c r="BA266" s="378"/>
      <c r="BB266" s="378"/>
      <c r="BC266" s="378"/>
      <c r="BD266" s="378"/>
      <c r="BE266" s="378"/>
      <c r="BF266" s="378"/>
      <c r="BG266" s="378"/>
      <c r="BH266" s="378"/>
      <c r="BI266" s="378"/>
      <c r="BJ266" s="378"/>
      <c r="BK266" s="378"/>
      <c r="BL266" s="378"/>
    </row>
    <row r="267" spans="1:64">
      <c r="A267" s="378"/>
      <c r="B267" s="378"/>
      <c r="C267" s="378"/>
      <c r="D267" s="378"/>
      <c r="E267" s="378"/>
      <c r="F267" s="378"/>
      <c r="G267" s="378"/>
      <c r="H267" s="378"/>
      <c r="I267" s="378"/>
      <c r="N267" s="378"/>
      <c r="O267" s="378"/>
      <c r="P267" s="378"/>
      <c r="Q267" s="378"/>
      <c r="R267" s="378"/>
      <c r="S267" s="378"/>
      <c r="T267" s="378"/>
      <c r="U267" s="378"/>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8"/>
      <c r="AW267" s="378"/>
      <c r="AX267" s="378"/>
      <c r="AY267" s="378"/>
      <c r="AZ267" s="378"/>
      <c r="BA267" s="378"/>
      <c r="BB267" s="378"/>
      <c r="BC267" s="378"/>
      <c r="BD267" s="378"/>
      <c r="BE267" s="378"/>
      <c r="BF267" s="378"/>
      <c r="BG267" s="378"/>
      <c r="BH267" s="378"/>
      <c r="BI267" s="378"/>
      <c r="BJ267" s="378"/>
      <c r="BK267" s="378"/>
      <c r="BL267" s="378"/>
    </row>
    <row r="268" spans="1:64">
      <c r="A268" s="378"/>
      <c r="B268" s="378"/>
      <c r="C268" s="378"/>
      <c r="D268" s="378"/>
      <c r="E268" s="378"/>
      <c r="F268" s="378"/>
      <c r="G268" s="378"/>
      <c r="H268" s="378"/>
      <c r="I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c r="BA268" s="378"/>
      <c r="BB268" s="378"/>
      <c r="BC268" s="378"/>
      <c r="BD268" s="378"/>
      <c r="BE268" s="378"/>
      <c r="BF268" s="378"/>
      <c r="BG268" s="378"/>
      <c r="BH268" s="378"/>
      <c r="BI268" s="378"/>
      <c r="BJ268" s="378"/>
      <c r="BK268" s="378"/>
      <c r="BL268" s="378"/>
    </row>
    <row r="269" spans="1:64">
      <c r="A269" s="378"/>
      <c r="B269" s="378"/>
      <c r="C269" s="378"/>
      <c r="D269" s="378"/>
      <c r="E269" s="378"/>
      <c r="F269" s="378"/>
      <c r="G269" s="378"/>
      <c r="H269" s="378"/>
      <c r="I269" s="378"/>
      <c r="N269" s="378"/>
      <c r="O269" s="378"/>
      <c r="P269" s="378"/>
      <c r="Q269" s="378"/>
      <c r="R269" s="378"/>
      <c r="S269" s="378"/>
      <c r="T269" s="378"/>
      <c r="U269" s="378"/>
      <c r="V269" s="378"/>
      <c r="W269" s="378"/>
      <c r="X269" s="378"/>
      <c r="Y269" s="378"/>
      <c r="Z269" s="378"/>
      <c r="AA269" s="378"/>
      <c r="AB269" s="378"/>
      <c r="AC269" s="378"/>
      <c r="AD269" s="378"/>
      <c r="AE269" s="378"/>
      <c r="AF269" s="378"/>
      <c r="AG269" s="378"/>
      <c r="AH269" s="378"/>
      <c r="AI269" s="378"/>
      <c r="AJ269" s="378"/>
      <c r="AK269" s="378"/>
      <c r="AL269" s="378"/>
      <c r="AM269" s="378"/>
      <c r="AN269" s="378"/>
      <c r="AO269" s="378"/>
      <c r="AP269" s="378"/>
      <c r="AQ269" s="378"/>
      <c r="AR269" s="378"/>
      <c r="AS269" s="378"/>
      <c r="AT269" s="378"/>
      <c r="AU269" s="378"/>
      <c r="AV269" s="378"/>
      <c r="AW269" s="378"/>
      <c r="AX269" s="378"/>
      <c r="AY269" s="378"/>
      <c r="AZ269" s="378"/>
      <c r="BA269" s="378"/>
      <c r="BB269" s="378"/>
      <c r="BC269" s="378"/>
      <c r="BD269" s="378"/>
      <c r="BE269" s="378"/>
      <c r="BF269" s="378"/>
      <c r="BG269" s="378"/>
      <c r="BH269" s="378"/>
      <c r="BI269" s="378"/>
      <c r="BJ269" s="378"/>
      <c r="BK269" s="378"/>
      <c r="BL269" s="378"/>
    </row>
    <row r="270" spans="1:64">
      <c r="A270" s="378"/>
      <c r="B270" s="378"/>
      <c r="C270" s="378"/>
      <c r="D270" s="378"/>
      <c r="E270" s="378"/>
      <c r="F270" s="378"/>
      <c r="G270" s="378"/>
      <c r="H270" s="378"/>
      <c r="I270" s="378"/>
      <c r="N270" s="378"/>
      <c r="O270" s="378"/>
      <c r="P270" s="378"/>
      <c r="Q270" s="378"/>
      <c r="R270" s="378"/>
      <c r="S270" s="378"/>
      <c r="T270" s="378"/>
      <c r="U270" s="378"/>
      <c r="V270" s="378"/>
      <c r="W270" s="378"/>
      <c r="X270" s="378"/>
      <c r="Y270" s="378"/>
      <c r="Z270" s="378"/>
      <c r="AA270" s="378"/>
      <c r="AB270" s="378"/>
      <c r="AC270" s="378"/>
      <c r="AD270" s="378"/>
      <c r="AE270" s="378"/>
      <c r="AF270" s="378"/>
      <c r="AG270" s="378"/>
      <c r="AH270" s="378"/>
      <c r="AI270" s="378"/>
      <c r="AJ270" s="378"/>
      <c r="AK270" s="378"/>
      <c r="AL270" s="378"/>
      <c r="AM270" s="378"/>
      <c r="AN270" s="378"/>
      <c r="AO270" s="378"/>
      <c r="AP270" s="378"/>
      <c r="AQ270" s="378"/>
      <c r="AR270" s="378"/>
      <c r="AS270" s="378"/>
      <c r="AT270" s="378"/>
      <c r="AU270" s="378"/>
      <c r="AV270" s="378"/>
      <c r="AW270" s="378"/>
      <c r="AX270" s="378"/>
      <c r="AY270" s="378"/>
      <c r="AZ270" s="378"/>
      <c r="BA270" s="378"/>
      <c r="BB270" s="378"/>
      <c r="BC270" s="378"/>
      <c r="BD270" s="378"/>
      <c r="BE270" s="378"/>
      <c r="BF270" s="378"/>
      <c r="BG270" s="378"/>
      <c r="BH270" s="378"/>
      <c r="BI270" s="378"/>
      <c r="BJ270" s="378"/>
      <c r="BK270" s="378"/>
      <c r="BL270" s="378"/>
    </row>
    <row r="271" spans="1:64">
      <c r="A271" s="378"/>
      <c r="B271" s="378"/>
      <c r="C271" s="378"/>
      <c r="D271" s="378"/>
      <c r="E271" s="378"/>
      <c r="F271" s="378"/>
      <c r="G271" s="378"/>
      <c r="H271" s="378"/>
      <c r="I271" s="378"/>
      <c r="N271" s="378"/>
      <c r="O271" s="378"/>
      <c r="P271" s="378"/>
      <c r="Q271" s="378"/>
      <c r="R271" s="378"/>
      <c r="S271" s="378"/>
      <c r="T271" s="378"/>
      <c r="U271" s="378"/>
      <c r="V271" s="378"/>
      <c r="W271" s="378"/>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378"/>
      <c r="AV271" s="378"/>
      <c r="AW271" s="378"/>
      <c r="AX271" s="378"/>
      <c r="AY271" s="378"/>
      <c r="AZ271" s="378"/>
      <c r="BA271" s="378"/>
      <c r="BB271" s="378"/>
      <c r="BC271" s="378"/>
      <c r="BD271" s="378"/>
      <c r="BE271" s="378"/>
      <c r="BF271" s="378"/>
      <c r="BG271" s="378"/>
      <c r="BH271" s="378"/>
      <c r="BI271" s="378"/>
      <c r="BJ271" s="378"/>
      <c r="BK271" s="378"/>
      <c r="BL271" s="378"/>
    </row>
    <row r="272" spans="1:64">
      <c r="A272" s="378"/>
      <c r="B272" s="378"/>
      <c r="C272" s="378"/>
      <c r="D272" s="378"/>
      <c r="E272" s="378"/>
      <c r="F272" s="378"/>
      <c r="G272" s="378"/>
      <c r="H272" s="378"/>
      <c r="I272" s="378"/>
      <c r="N272" s="378"/>
      <c r="O272" s="378"/>
      <c r="P272" s="378"/>
      <c r="Q272" s="378"/>
      <c r="R272" s="378"/>
      <c r="S272" s="378"/>
      <c r="T272" s="378"/>
      <c r="U272" s="378"/>
      <c r="V272" s="378"/>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378"/>
      <c r="AV272" s="378"/>
      <c r="AW272" s="378"/>
      <c r="AX272" s="378"/>
      <c r="AY272" s="378"/>
      <c r="AZ272" s="378"/>
      <c r="BA272" s="378"/>
      <c r="BB272" s="378"/>
      <c r="BC272" s="378"/>
      <c r="BD272" s="378"/>
      <c r="BE272" s="378"/>
      <c r="BF272" s="378"/>
      <c r="BG272" s="378"/>
      <c r="BH272" s="378"/>
      <c r="BI272" s="378"/>
      <c r="BJ272" s="378"/>
      <c r="BK272" s="378"/>
      <c r="BL272" s="378"/>
    </row>
    <row r="273" spans="1:64">
      <c r="A273" s="378"/>
      <c r="B273" s="378"/>
      <c r="C273" s="378"/>
      <c r="D273" s="378"/>
      <c r="E273" s="378"/>
      <c r="F273" s="378"/>
      <c r="G273" s="378"/>
      <c r="H273" s="378"/>
      <c r="I273" s="378"/>
      <c r="N273" s="378"/>
      <c r="O273" s="378"/>
      <c r="P273" s="378"/>
      <c r="Q273" s="378"/>
      <c r="R273" s="378"/>
      <c r="S273" s="378"/>
      <c r="T273" s="378"/>
      <c r="U273" s="378"/>
      <c r="V273" s="378"/>
      <c r="W273" s="378"/>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c r="AS273" s="378"/>
      <c r="AT273" s="378"/>
      <c r="AU273" s="378"/>
      <c r="AV273" s="378"/>
      <c r="AW273" s="378"/>
      <c r="AX273" s="378"/>
      <c r="AY273" s="378"/>
      <c r="AZ273" s="378"/>
      <c r="BA273" s="378"/>
      <c r="BB273" s="378"/>
      <c r="BC273" s="378"/>
      <c r="BD273" s="378"/>
      <c r="BE273" s="378"/>
      <c r="BF273" s="378"/>
      <c r="BG273" s="378"/>
      <c r="BH273" s="378"/>
      <c r="BI273" s="378"/>
      <c r="BJ273" s="378"/>
      <c r="BK273" s="378"/>
      <c r="BL273" s="378"/>
    </row>
    <row r="274" spans="1:64">
      <c r="A274" s="378"/>
      <c r="B274" s="378"/>
      <c r="C274" s="378"/>
      <c r="D274" s="378"/>
      <c r="E274" s="378"/>
      <c r="F274" s="378"/>
      <c r="G274" s="378"/>
      <c r="H274" s="378"/>
      <c r="I274" s="378"/>
      <c r="N274" s="378"/>
      <c r="O274" s="378"/>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c r="AT274" s="378"/>
      <c r="AU274" s="378"/>
      <c r="AV274" s="378"/>
      <c r="AW274" s="378"/>
      <c r="AX274" s="378"/>
      <c r="AY274" s="378"/>
      <c r="AZ274" s="378"/>
      <c r="BA274" s="378"/>
      <c r="BB274" s="378"/>
      <c r="BC274" s="378"/>
      <c r="BD274" s="378"/>
      <c r="BE274" s="378"/>
      <c r="BF274" s="378"/>
      <c r="BG274" s="378"/>
      <c r="BH274" s="378"/>
      <c r="BI274" s="378"/>
      <c r="BJ274" s="378"/>
      <c r="BK274" s="378"/>
      <c r="BL274" s="378"/>
    </row>
    <row r="275" spans="1:64">
      <c r="A275" s="378"/>
      <c r="B275" s="378"/>
      <c r="C275" s="378"/>
      <c r="D275" s="378"/>
      <c r="E275" s="378"/>
      <c r="F275" s="378"/>
      <c r="G275" s="378"/>
      <c r="H275" s="378"/>
      <c r="I275" s="378"/>
      <c r="N275" s="378"/>
      <c r="O275" s="378"/>
      <c r="P275" s="378"/>
      <c r="Q275" s="378"/>
      <c r="R275" s="378"/>
      <c r="S275" s="378"/>
      <c r="T275" s="378"/>
      <c r="U275" s="378"/>
      <c r="V275" s="378"/>
      <c r="W275" s="378"/>
      <c r="X275" s="378"/>
      <c r="Y275" s="378"/>
      <c r="Z275" s="378"/>
      <c r="AA275" s="378"/>
      <c r="AB275" s="378"/>
      <c r="AC275" s="378"/>
      <c r="AD275" s="378"/>
      <c r="AE275" s="378"/>
      <c r="AF275" s="378"/>
      <c r="AG275" s="378"/>
      <c r="AH275" s="378"/>
      <c r="AI275" s="378"/>
      <c r="AJ275" s="378"/>
      <c r="AK275" s="378"/>
      <c r="AL275" s="378"/>
      <c r="AM275" s="378"/>
      <c r="AN275" s="378"/>
      <c r="AO275" s="378"/>
      <c r="AP275" s="378"/>
      <c r="AQ275" s="378"/>
      <c r="AR275" s="378"/>
      <c r="AS275" s="378"/>
      <c r="AT275" s="378"/>
      <c r="AU275" s="378"/>
      <c r="AV275" s="378"/>
      <c r="AW275" s="378"/>
      <c r="AX275" s="378"/>
      <c r="AY275" s="378"/>
      <c r="AZ275" s="378"/>
      <c r="BA275" s="378"/>
      <c r="BB275" s="378"/>
      <c r="BC275" s="378"/>
      <c r="BD275" s="378"/>
      <c r="BE275" s="378"/>
      <c r="BF275" s="378"/>
      <c r="BG275" s="378"/>
      <c r="BH275" s="378"/>
      <c r="BI275" s="378"/>
      <c r="BJ275" s="378"/>
      <c r="BK275" s="378"/>
      <c r="BL275" s="378"/>
    </row>
    <row r="276" spans="1:64">
      <c r="A276" s="378"/>
      <c r="B276" s="378"/>
      <c r="C276" s="378"/>
      <c r="D276" s="378"/>
      <c r="E276" s="378"/>
      <c r="F276" s="378"/>
      <c r="G276" s="378"/>
      <c r="H276" s="378"/>
      <c r="I276" s="378"/>
      <c r="N276" s="378"/>
      <c r="O276" s="378"/>
      <c r="P276" s="378"/>
      <c r="Q276" s="378"/>
      <c r="R276" s="378"/>
      <c r="S276" s="378"/>
      <c r="T276" s="378"/>
      <c r="U276" s="378"/>
      <c r="V276" s="378"/>
      <c r="W276" s="378"/>
      <c r="X276" s="378"/>
      <c r="Y276" s="378"/>
      <c r="Z276" s="378"/>
      <c r="AA276" s="378"/>
      <c r="AB276" s="378"/>
      <c r="AC276" s="378"/>
      <c r="AD276" s="378"/>
      <c r="AE276" s="378"/>
      <c r="AF276" s="378"/>
      <c r="AG276" s="378"/>
      <c r="AH276" s="378"/>
      <c r="AI276" s="378"/>
      <c r="AJ276" s="378"/>
      <c r="AK276" s="378"/>
      <c r="AL276" s="378"/>
      <c r="AM276" s="378"/>
      <c r="AN276" s="378"/>
      <c r="AO276" s="378"/>
      <c r="AP276" s="378"/>
      <c r="AQ276" s="378"/>
      <c r="AR276" s="378"/>
      <c r="AS276" s="378"/>
      <c r="AT276" s="378"/>
      <c r="AU276" s="378"/>
      <c r="AV276" s="378"/>
      <c r="AW276" s="378"/>
      <c r="AX276" s="378"/>
      <c r="AY276" s="378"/>
      <c r="AZ276" s="378"/>
      <c r="BA276" s="378"/>
      <c r="BB276" s="378"/>
      <c r="BC276" s="378"/>
      <c r="BD276" s="378"/>
      <c r="BE276" s="378"/>
      <c r="BF276" s="378"/>
      <c r="BG276" s="378"/>
      <c r="BH276" s="378"/>
      <c r="BI276" s="378"/>
      <c r="BJ276" s="378"/>
      <c r="BK276" s="378"/>
      <c r="BL276" s="378"/>
    </row>
    <row r="277" spans="1:64">
      <c r="A277" s="378"/>
      <c r="B277" s="378"/>
      <c r="C277" s="378"/>
      <c r="D277" s="378"/>
      <c r="E277" s="378"/>
      <c r="F277" s="378"/>
      <c r="G277" s="378"/>
      <c r="H277" s="378"/>
      <c r="I277" s="378"/>
      <c r="N277" s="378"/>
      <c r="O277" s="378"/>
      <c r="P277" s="378"/>
      <c r="Q277" s="378"/>
      <c r="R277" s="378"/>
      <c r="S277" s="378"/>
      <c r="T277" s="378"/>
      <c r="U277" s="378"/>
      <c r="V277" s="378"/>
      <c r="W277" s="378"/>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c r="AS277" s="378"/>
      <c r="AT277" s="378"/>
      <c r="AU277" s="378"/>
      <c r="AV277" s="378"/>
      <c r="AW277" s="378"/>
      <c r="AX277" s="378"/>
      <c r="AY277" s="378"/>
      <c r="AZ277" s="378"/>
      <c r="BA277" s="378"/>
      <c r="BB277" s="378"/>
      <c r="BC277" s="378"/>
      <c r="BD277" s="378"/>
      <c r="BE277" s="378"/>
      <c r="BF277" s="378"/>
      <c r="BG277" s="378"/>
      <c r="BH277" s="378"/>
      <c r="BI277" s="378"/>
      <c r="BJ277" s="378"/>
      <c r="BK277" s="378"/>
      <c r="BL277" s="378"/>
    </row>
    <row r="278" spans="1:64">
      <c r="A278" s="378"/>
      <c r="B278" s="378"/>
      <c r="C278" s="378"/>
      <c r="D278" s="378"/>
      <c r="E278" s="378"/>
      <c r="F278" s="378"/>
      <c r="G278" s="378"/>
      <c r="H278" s="378"/>
      <c r="I278" s="378"/>
      <c r="N278" s="378"/>
      <c r="O278" s="378"/>
      <c r="P278" s="378"/>
      <c r="Q278" s="378"/>
      <c r="R278" s="378"/>
      <c r="S278" s="378"/>
      <c r="T278" s="378"/>
      <c r="U278" s="378"/>
      <c r="V278" s="378"/>
      <c r="W278" s="378"/>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c r="AS278" s="378"/>
      <c r="AT278" s="378"/>
      <c r="AU278" s="378"/>
      <c r="AV278" s="378"/>
      <c r="AW278" s="378"/>
      <c r="AX278" s="378"/>
      <c r="AY278" s="378"/>
      <c r="AZ278" s="378"/>
      <c r="BA278" s="378"/>
      <c r="BB278" s="378"/>
      <c r="BC278" s="378"/>
      <c r="BD278" s="378"/>
      <c r="BE278" s="378"/>
      <c r="BF278" s="378"/>
      <c r="BG278" s="378"/>
      <c r="BH278" s="378"/>
      <c r="BI278" s="378"/>
      <c r="BJ278" s="378"/>
      <c r="BK278" s="378"/>
      <c r="BL278" s="378"/>
    </row>
    <row r="279" spans="1:64">
      <c r="A279" s="378"/>
      <c r="B279" s="378"/>
      <c r="C279" s="378"/>
      <c r="D279" s="378"/>
      <c r="E279" s="378"/>
      <c r="F279" s="378"/>
      <c r="G279" s="378"/>
      <c r="H279" s="378"/>
      <c r="I279" s="378"/>
      <c r="N279" s="378"/>
      <c r="O279" s="378"/>
      <c r="P279" s="378"/>
      <c r="Q279" s="378"/>
      <c r="R279" s="378"/>
      <c r="S279" s="378"/>
      <c r="T279" s="378"/>
      <c r="U279" s="378"/>
      <c r="V279" s="378"/>
      <c r="W279" s="378"/>
      <c r="X279" s="378"/>
      <c r="Y279" s="378"/>
      <c r="Z279" s="378"/>
      <c r="AA279" s="378"/>
      <c r="AB279" s="378"/>
      <c r="AC279" s="378"/>
      <c r="AD279" s="378"/>
      <c r="AE279" s="378"/>
      <c r="AF279" s="378"/>
      <c r="AG279" s="378"/>
      <c r="AH279" s="378"/>
      <c r="AI279" s="378"/>
      <c r="AJ279" s="378"/>
      <c r="AK279" s="378"/>
      <c r="AL279" s="378"/>
      <c r="AM279" s="378"/>
      <c r="AN279" s="378"/>
      <c r="AO279" s="378"/>
      <c r="AP279" s="378"/>
      <c r="AQ279" s="378"/>
      <c r="AR279" s="378"/>
      <c r="AS279" s="378"/>
      <c r="AT279" s="378"/>
      <c r="AU279" s="378"/>
      <c r="AV279" s="378"/>
      <c r="AW279" s="378"/>
      <c r="AX279" s="378"/>
      <c r="AY279" s="378"/>
      <c r="AZ279" s="378"/>
      <c r="BA279" s="378"/>
      <c r="BB279" s="378"/>
      <c r="BC279" s="378"/>
      <c r="BD279" s="378"/>
      <c r="BE279" s="378"/>
      <c r="BF279" s="378"/>
      <c r="BG279" s="378"/>
      <c r="BH279" s="378"/>
      <c r="BI279" s="378"/>
      <c r="BJ279" s="378"/>
      <c r="BK279" s="378"/>
      <c r="BL279" s="378"/>
    </row>
    <row r="280" spans="1:64">
      <c r="A280" s="378"/>
      <c r="B280" s="378"/>
      <c r="C280" s="378"/>
      <c r="D280" s="378"/>
      <c r="E280" s="378"/>
      <c r="F280" s="378"/>
      <c r="G280" s="378"/>
      <c r="H280" s="378"/>
      <c r="I280" s="378"/>
      <c r="N280" s="378"/>
      <c r="O280" s="378"/>
      <c r="P280" s="378"/>
      <c r="Q280" s="378"/>
      <c r="R280" s="378"/>
      <c r="S280" s="378"/>
      <c r="T280" s="378"/>
      <c r="U280" s="378"/>
      <c r="V280" s="378"/>
      <c r="W280" s="378"/>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c r="AS280" s="378"/>
      <c r="AT280" s="378"/>
      <c r="AU280" s="378"/>
      <c r="AV280" s="378"/>
      <c r="AW280" s="378"/>
      <c r="AX280" s="378"/>
      <c r="AY280" s="378"/>
      <c r="AZ280" s="378"/>
      <c r="BA280" s="378"/>
      <c r="BB280" s="378"/>
      <c r="BC280" s="378"/>
      <c r="BD280" s="378"/>
      <c r="BE280" s="378"/>
      <c r="BF280" s="378"/>
      <c r="BG280" s="378"/>
      <c r="BH280" s="378"/>
      <c r="BI280" s="378"/>
      <c r="BJ280" s="378"/>
      <c r="BK280" s="378"/>
      <c r="BL280" s="378"/>
    </row>
    <row r="281" spans="1:64">
      <c r="A281" s="378"/>
      <c r="B281" s="378"/>
      <c r="C281" s="378"/>
      <c r="D281" s="378"/>
      <c r="E281" s="378"/>
      <c r="F281" s="378"/>
      <c r="G281" s="378"/>
      <c r="H281" s="378"/>
      <c r="I281" s="378"/>
      <c r="N281" s="378"/>
      <c r="O281" s="378"/>
      <c r="P281" s="378"/>
      <c r="Q281" s="378"/>
      <c r="R281" s="378"/>
      <c r="S281" s="378"/>
      <c r="T281" s="378"/>
      <c r="U281" s="378"/>
      <c r="V281" s="378"/>
      <c r="W281" s="378"/>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c r="AS281" s="378"/>
      <c r="AT281" s="378"/>
      <c r="AU281" s="378"/>
      <c r="AV281" s="378"/>
      <c r="AW281" s="378"/>
      <c r="AX281" s="378"/>
      <c r="AY281" s="378"/>
      <c r="AZ281" s="378"/>
      <c r="BA281" s="378"/>
      <c r="BB281" s="378"/>
      <c r="BC281" s="378"/>
      <c r="BD281" s="378"/>
      <c r="BE281" s="378"/>
      <c r="BF281" s="378"/>
      <c r="BG281" s="378"/>
      <c r="BH281" s="378"/>
      <c r="BI281" s="378"/>
      <c r="BJ281" s="378"/>
      <c r="BK281" s="378"/>
      <c r="BL281" s="378"/>
    </row>
    <row r="282" spans="1:64">
      <c r="A282" s="378"/>
      <c r="B282" s="378"/>
      <c r="C282" s="378"/>
      <c r="D282" s="378"/>
      <c r="E282" s="378"/>
      <c r="F282" s="378"/>
      <c r="G282" s="378"/>
      <c r="H282" s="378"/>
      <c r="I282" s="378"/>
      <c r="N282" s="378"/>
      <c r="O282" s="378"/>
      <c r="P282" s="378"/>
      <c r="Q282" s="378"/>
      <c r="R282" s="378"/>
      <c r="S282" s="378"/>
      <c r="T282" s="378"/>
      <c r="U282" s="378"/>
      <c r="V282" s="378"/>
      <c r="W282" s="378"/>
      <c r="X282" s="378"/>
      <c r="Y282" s="378"/>
      <c r="Z282" s="378"/>
      <c r="AA282" s="378"/>
      <c r="AB282" s="378"/>
      <c r="AC282" s="378"/>
      <c r="AD282" s="378"/>
      <c r="AE282" s="378"/>
      <c r="AF282" s="378"/>
      <c r="AG282" s="378"/>
      <c r="AH282" s="378"/>
      <c r="AI282" s="378"/>
      <c r="AJ282" s="378"/>
      <c r="AK282" s="378"/>
      <c r="AL282" s="378"/>
      <c r="AM282" s="378"/>
      <c r="AN282" s="378"/>
      <c r="AO282" s="378"/>
      <c r="AP282" s="378"/>
      <c r="AQ282" s="378"/>
      <c r="AR282" s="378"/>
      <c r="AS282" s="378"/>
      <c r="AT282" s="378"/>
      <c r="AU282" s="378"/>
      <c r="AV282" s="378"/>
      <c r="AW282" s="378"/>
      <c r="AX282" s="378"/>
      <c r="AY282" s="378"/>
      <c r="AZ282" s="378"/>
      <c r="BA282" s="378"/>
      <c r="BB282" s="378"/>
      <c r="BC282" s="378"/>
      <c r="BD282" s="378"/>
      <c r="BE282" s="378"/>
      <c r="BF282" s="378"/>
      <c r="BG282" s="378"/>
      <c r="BH282" s="378"/>
      <c r="BI282" s="378"/>
      <c r="BJ282" s="378"/>
      <c r="BK282" s="378"/>
      <c r="BL282" s="378"/>
    </row>
    <row r="283" spans="1:64">
      <c r="A283" s="378"/>
      <c r="B283" s="378"/>
      <c r="C283" s="378"/>
      <c r="D283" s="378"/>
      <c r="E283" s="378"/>
      <c r="F283" s="378"/>
      <c r="G283" s="378"/>
      <c r="H283" s="378"/>
      <c r="I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c r="AS283" s="378"/>
      <c r="AT283" s="378"/>
      <c r="AU283" s="378"/>
      <c r="AV283" s="378"/>
      <c r="AW283" s="378"/>
      <c r="AX283" s="378"/>
      <c r="AY283" s="378"/>
      <c r="AZ283" s="378"/>
      <c r="BA283" s="378"/>
      <c r="BB283" s="378"/>
      <c r="BC283" s="378"/>
      <c r="BD283" s="378"/>
      <c r="BE283" s="378"/>
      <c r="BF283" s="378"/>
      <c r="BG283" s="378"/>
      <c r="BH283" s="378"/>
      <c r="BI283" s="378"/>
      <c r="BJ283" s="378"/>
      <c r="BK283" s="378"/>
      <c r="BL283" s="378"/>
    </row>
    <row r="284" spans="1:64">
      <c r="A284" s="378"/>
      <c r="B284" s="378"/>
      <c r="C284" s="378"/>
      <c r="D284" s="378"/>
      <c r="E284" s="378"/>
      <c r="F284" s="378"/>
      <c r="G284" s="378"/>
      <c r="H284" s="378"/>
      <c r="I284" s="378"/>
      <c r="N284" s="378"/>
      <c r="O284" s="378"/>
      <c r="P284" s="378"/>
      <c r="Q284" s="378"/>
      <c r="R284" s="378"/>
      <c r="S284" s="378"/>
      <c r="T284" s="378"/>
      <c r="U284" s="378"/>
      <c r="V284" s="378"/>
      <c r="W284" s="378"/>
      <c r="X284" s="378"/>
      <c r="Y284" s="378"/>
      <c r="Z284" s="378"/>
      <c r="AA284" s="378"/>
      <c r="AB284" s="378"/>
      <c r="AC284" s="378"/>
      <c r="AD284" s="378"/>
      <c r="AE284" s="378"/>
      <c r="AF284" s="378"/>
      <c r="AG284" s="378"/>
      <c r="AH284" s="378"/>
      <c r="AI284" s="378"/>
      <c r="AJ284" s="378"/>
      <c r="AK284" s="378"/>
      <c r="AL284" s="378"/>
      <c r="AM284" s="378"/>
      <c r="AN284" s="378"/>
      <c r="AO284" s="378"/>
      <c r="AP284" s="378"/>
      <c r="AQ284" s="378"/>
      <c r="AR284" s="378"/>
      <c r="AS284" s="378"/>
      <c r="AT284" s="378"/>
      <c r="AU284" s="378"/>
      <c r="AV284" s="378"/>
      <c r="AW284" s="378"/>
      <c r="AX284" s="378"/>
      <c r="AY284" s="378"/>
      <c r="AZ284" s="378"/>
      <c r="BA284" s="378"/>
      <c r="BB284" s="378"/>
      <c r="BC284" s="378"/>
      <c r="BD284" s="378"/>
      <c r="BE284" s="378"/>
      <c r="BF284" s="378"/>
      <c r="BG284" s="378"/>
      <c r="BH284" s="378"/>
      <c r="BI284" s="378"/>
      <c r="BJ284" s="378"/>
      <c r="BK284" s="378"/>
      <c r="BL284" s="378"/>
    </row>
    <row r="285" spans="1:64">
      <c r="A285" s="378"/>
      <c r="B285" s="378"/>
      <c r="C285" s="378"/>
      <c r="D285" s="378"/>
      <c r="E285" s="378"/>
      <c r="F285" s="378"/>
      <c r="G285" s="378"/>
      <c r="H285" s="378"/>
      <c r="I285" s="378"/>
      <c r="N285" s="378"/>
      <c r="O285" s="378"/>
      <c r="P285" s="378"/>
      <c r="Q285" s="378"/>
      <c r="R285" s="378"/>
      <c r="S285" s="378"/>
      <c r="T285" s="378"/>
      <c r="U285" s="378"/>
      <c r="V285" s="378"/>
      <c r="W285" s="378"/>
      <c r="X285" s="378"/>
      <c r="Y285" s="378"/>
      <c r="Z285" s="378"/>
      <c r="AA285" s="378"/>
      <c r="AB285" s="378"/>
      <c r="AC285" s="378"/>
      <c r="AD285" s="378"/>
      <c r="AE285" s="378"/>
      <c r="AF285" s="378"/>
      <c r="AG285" s="378"/>
      <c r="AH285" s="378"/>
      <c r="AI285" s="378"/>
      <c r="AJ285" s="378"/>
      <c r="AK285" s="378"/>
      <c r="AL285" s="378"/>
      <c r="AM285" s="378"/>
      <c r="AN285" s="378"/>
      <c r="AO285" s="378"/>
      <c r="AP285" s="378"/>
      <c r="AQ285" s="378"/>
      <c r="AR285" s="378"/>
      <c r="AS285" s="378"/>
      <c r="AT285" s="378"/>
      <c r="AU285" s="378"/>
      <c r="AV285" s="378"/>
      <c r="AW285" s="378"/>
      <c r="AX285" s="378"/>
      <c r="AY285" s="378"/>
      <c r="AZ285" s="378"/>
      <c r="BA285" s="378"/>
      <c r="BB285" s="378"/>
      <c r="BC285" s="378"/>
      <c r="BD285" s="378"/>
      <c r="BE285" s="378"/>
      <c r="BF285" s="378"/>
      <c r="BG285" s="378"/>
      <c r="BH285" s="378"/>
      <c r="BI285" s="378"/>
      <c r="BJ285" s="378"/>
      <c r="BK285" s="378"/>
      <c r="BL285" s="378"/>
    </row>
    <row r="286" spans="1:64">
      <c r="A286" s="378"/>
      <c r="B286" s="378"/>
      <c r="C286" s="378"/>
      <c r="D286" s="378"/>
      <c r="E286" s="378"/>
      <c r="F286" s="378"/>
      <c r="G286" s="378"/>
      <c r="H286" s="378"/>
      <c r="I286" s="378"/>
      <c r="N286" s="378"/>
      <c r="O286" s="378"/>
      <c r="P286" s="378"/>
      <c r="Q286" s="378"/>
      <c r="R286" s="378"/>
      <c r="S286" s="378"/>
      <c r="T286" s="378"/>
      <c r="U286" s="378"/>
      <c r="V286" s="378"/>
      <c r="W286" s="378"/>
      <c r="X286" s="378"/>
      <c r="Y286" s="378"/>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c r="AT286" s="378"/>
      <c r="AU286" s="378"/>
      <c r="AV286" s="378"/>
      <c r="AW286" s="378"/>
      <c r="AX286" s="378"/>
      <c r="AY286" s="378"/>
      <c r="AZ286" s="378"/>
      <c r="BA286" s="378"/>
      <c r="BB286" s="378"/>
      <c r="BC286" s="378"/>
      <c r="BD286" s="378"/>
      <c r="BE286" s="378"/>
      <c r="BF286" s="378"/>
      <c r="BG286" s="378"/>
      <c r="BH286" s="378"/>
      <c r="BI286" s="378"/>
      <c r="BJ286" s="378"/>
      <c r="BK286" s="378"/>
      <c r="BL286" s="378"/>
    </row>
    <row r="287" spans="1:64">
      <c r="A287" s="378"/>
      <c r="B287" s="378"/>
      <c r="C287" s="378"/>
      <c r="D287" s="378"/>
      <c r="E287" s="378"/>
      <c r="F287" s="378"/>
      <c r="G287" s="378"/>
      <c r="H287" s="378"/>
      <c r="I287" s="378"/>
      <c r="N287" s="378"/>
      <c r="O287" s="378"/>
      <c r="P287" s="378"/>
      <c r="Q287" s="378"/>
      <c r="R287" s="378"/>
      <c r="S287" s="378"/>
      <c r="T287" s="378"/>
      <c r="U287" s="378"/>
      <c r="V287" s="378"/>
      <c r="W287" s="378"/>
      <c r="X287" s="378"/>
      <c r="Y287" s="378"/>
      <c r="Z287" s="378"/>
      <c r="AA287" s="378"/>
      <c r="AB287" s="378"/>
      <c r="AC287" s="378"/>
      <c r="AD287" s="378"/>
      <c r="AE287" s="378"/>
      <c r="AF287" s="378"/>
      <c r="AG287" s="378"/>
      <c r="AH287" s="378"/>
      <c r="AI287" s="378"/>
      <c r="AJ287" s="378"/>
      <c r="AK287" s="378"/>
      <c r="AL287" s="378"/>
      <c r="AM287" s="378"/>
      <c r="AN287" s="378"/>
      <c r="AO287" s="378"/>
      <c r="AP287" s="378"/>
      <c r="AQ287" s="378"/>
      <c r="AR287" s="378"/>
      <c r="AS287" s="378"/>
      <c r="AT287" s="378"/>
      <c r="AU287" s="378"/>
      <c r="AV287" s="378"/>
      <c r="AW287" s="378"/>
      <c r="AX287" s="378"/>
      <c r="AY287" s="378"/>
      <c r="AZ287" s="378"/>
      <c r="BA287" s="378"/>
      <c r="BB287" s="378"/>
      <c r="BC287" s="378"/>
      <c r="BD287" s="378"/>
      <c r="BE287" s="378"/>
      <c r="BF287" s="378"/>
      <c r="BG287" s="378"/>
      <c r="BH287" s="378"/>
      <c r="BI287" s="378"/>
      <c r="BJ287" s="378"/>
      <c r="BK287" s="378"/>
      <c r="BL287" s="378"/>
    </row>
    <row r="288" spans="1:64">
      <c r="A288" s="378"/>
      <c r="B288" s="378"/>
      <c r="C288" s="378"/>
      <c r="D288" s="378"/>
      <c r="E288" s="378"/>
      <c r="F288" s="378"/>
      <c r="G288" s="378"/>
      <c r="H288" s="378"/>
      <c r="I288" s="378"/>
      <c r="N288" s="378"/>
      <c r="O288" s="378"/>
      <c r="P288" s="378"/>
      <c r="Q288" s="378"/>
      <c r="R288" s="378"/>
      <c r="S288" s="378"/>
      <c r="T288" s="378"/>
      <c r="U288" s="378"/>
      <c r="V288" s="378"/>
      <c r="W288" s="378"/>
      <c r="X288" s="378"/>
      <c r="Y288" s="378"/>
      <c r="Z288" s="378"/>
      <c r="AA288" s="378"/>
      <c r="AB288" s="378"/>
      <c r="AC288" s="378"/>
      <c r="AD288" s="378"/>
      <c r="AE288" s="378"/>
      <c r="AF288" s="378"/>
      <c r="AG288" s="378"/>
      <c r="AH288" s="378"/>
      <c r="AI288" s="378"/>
      <c r="AJ288" s="378"/>
      <c r="AK288" s="378"/>
      <c r="AL288" s="378"/>
      <c r="AM288" s="378"/>
      <c r="AN288" s="378"/>
      <c r="AO288" s="378"/>
      <c r="AP288" s="378"/>
      <c r="AQ288" s="378"/>
      <c r="AR288" s="378"/>
      <c r="AS288" s="378"/>
      <c r="AT288" s="378"/>
      <c r="AU288" s="378"/>
      <c r="AV288" s="378"/>
      <c r="AW288" s="378"/>
      <c r="AX288" s="378"/>
      <c r="AY288" s="378"/>
      <c r="AZ288" s="378"/>
      <c r="BA288" s="378"/>
      <c r="BB288" s="378"/>
      <c r="BC288" s="378"/>
      <c r="BD288" s="378"/>
      <c r="BE288" s="378"/>
      <c r="BF288" s="378"/>
      <c r="BG288" s="378"/>
      <c r="BH288" s="378"/>
      <c r="BI288" s="378"/>
      <c r="BJ288" s="378"/>
      <c r="BK288" s="378"/>
      <c r="BL288" s="378"/>
    </row>
    <row r="289" spans="1:64">
      <c r="A289" s="378"/>
      <c r="B289" s="378"/>
      <c r="C289" s="378"/>
      <c r="D289" s="378"/>
      <c r="E289" s="378"/>
      <c r="F289" s="378"/>
      <c r="G289" s="378"/>
      <c r="H289" s="378"/>
      <c r="I289" s="378"/>
      <c r="N289" s="378"/>
      <c r="O289" s="378"/>
      <c r="P289" s="378"/>
      <c r="Q289" s="378"/>
      <c r="R289" s="378"/>
      <c r="S289" s="378"/>
      <c r="T289" s="378"/>
      <c r="U289" s="378"/>
      <c r="V289" s="378"/>
      <c r="W289" s="378"/>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c r="AS289" s="378"/>
      <c r="AT289" s="378"/>
      <c r="AU289" s="378"/>
      <c r="AV289" s="378"/>
      <c r="AW289" s="378"/>
      <c r="AX289" s="378"/>
      <c r="AY289" s="378"/>
      <c r="AZ289" s="378"/>
      <c r="BA289" s="378"/>
      <c r="BB289" s="378"/>
      <c r="BC289" s="378"/>
      <c r="BD289" s="378"/>
      <c r="BE289" s="378"/>
      <c r="BF289" s="378"/>
      <c r="BG289" s="378"/>
      <c r="BH289" s="378"/>
      <c r="BI289" s="378"/>
      <c r="BJ289" s="378"/>
      <c r="BK289" s="378"/>
      <c r="BL289" s="378"/>
    </row>
    <row r="290" spans="1:64">
      <c r="A290" s="378"/>
      <c r="B290" s="378"/>
      <c r="C290" s="378"/>
      <c r="D290" s="378"/>
      <c r="E290" s="378"/>
      <c r="F290" s="378"/>
      <c r="G290" s="378"/>
      <c r="H290" s="378"/>
      <c r="I290" s="378"/>
      <c r="N290" s="378"/>
      <c r="O290" s="378"/>
      <c r="P290" s="378"/>
      <c r="Q290" s="378"/>
      <c r="R290" s="378"/>
      <c r="S290" s="378"/>
      <c r="T290" s="378"/>
      <c r="U290" s="378"/>
      <c r="V290" s="378"/>
      <c r="W290" s="378"/>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c r="AS290" s="378"/>
      <c r="AT290" s="378"/>
      <c r="AU290" s="378"/>
      <c r="AV290" s="378"/>
      <c r="AW290" s="378"/>
      <c r="AX290" s="378"/>
      <c r="AY290" s="378"/>
      <c r="AZ290" s="378"/>
      <c r="BA290" s="378"/>
      <c r="BB290" s="378"/>
      <c r="BC290" s="378"/>
      <c r="BD290" s="378"/>
      <c r="BE290" s="378"/>
      <c r="BF290" s="378"/>
      <c r="BG290" s="378"/>
      <c r="BH290" s="378"/>
      <c r="BI290" s="378"/>
      <c r="BJ290" s="378"/>
      <c r="BK290" s="378"/>
      <c r="BL290" s="378"/>
    </row>
    <row r="291" spans="1:64">
      <c r="A291" s="378"/>
      <c r="B291" s="378"/>
      <c r="C291" s="378"/>
      <c r="D291" s="378"/>
      <c r="E291" s="378"/>
      <c r="F291" s="378"/>
      <c r="G291" s="378"/>
      <c r="H291" s="378"/>
      <c r="I291" s="378"/>
      <c r="N291" s="378"/>
      <c r="O291" s="378"/>
      <c r="P291" s="378"/>
      <c r="Q291" s="378"/>
      <c r="R291" s="378"/>
      <c r="S291" s="378"/>
      <c r="T291" s="378"/>
      <c r="U291" s="378"/>
      <c r="V291" s="378"/>
      <c r="W291" s="378"/>
      <c r="X291" s="378"/>
      <c r="Y291" s="378"/>
      <c r="Z291" s="378"/>
      <c r="AA291" s="378"/>
      <c r="AB291" s="378"/>
      <c r="AC291" s="378"/>
      <c r="AD291" s="378"/>
      <c r="AE291" s="378"/>
      <c r="AF291" s="378"/>
      <c r="AG291" s="378"/>
      <c r="AH291" s="378"/>
      <c r="AI291" s="378"/>
      <c r="AJ291" s="378"/>
      <c r="AK291" s="378"/>
      <c r="AL291" s="378"/>
      <c r="AM291" s="378"/>
      <c r="AN291" s="378"/>
      <c r="AO291" s="378"/>
      <c r="AP291" s="378"/>
      <c r="AQ291" s="378"/>
      <c r="AR291" s="378"/>
      <c r="AS291" s="378"/>
      <c r="AT291" s="378"/>
      <c r="AU291" s="378"/>
      <c r="AV291" s="378"/>
      <c r="AW291" s="378"/>
      <c r="AX291" s="378"/>
      <c r="AY291" s="378"/>
      <c r="AZ291" s="378"/>
      <c r="BA291" s="378"/>
      <c r="BB291" s="378"/>
      <c r="BC291" s="378"/>
      <c r="BD291" s="378"/>
      <c r="BE291" s="378"/>
      <c r="BF291" s="378"/>
      <c r="BG291" s="378"/>
      <c r="BH291" s="378"/>
      <c r="BI291" s="378"/>
      <c r="BJ291" s="378"/>
      <c r="BK291" s="378"/>
      <c r="BL291" s="378"/>
    </row>
    <row r="292" spans="1:64">
      <c r="A292" s="378"/>
      <c r="B292" s="378"/>
      <c r="C292" s="378"/>
      <c r="D292" s="378"/>
      <c r="E292" s="378"/>
      <c r="F292" s="378"/>
      <c r="G292" s="378"/>
      <c r="H292" s="378"/>
      <c r="I292" s="378"/>
      <c r="N292" s="378"/>
      <c r="O292" s="378"/>
      <c r="P292" s="378"/>
      <c r="Q292" s="378"/>
      <c r="R292" s="378"/>
      <c r="S292" s="378"/>
      <c r="T292" s="378"/>
      <c r="U292" s="378"/>
      <c r="V292" s="378"/>
      <c r="W292" s="378"/>
      <c r="X292" s="378"/>
      <c r="Y292" s="378"/>
      <c r="Z292" s="378"/>
      <c r="AA292" s="378"/>
      <c r="AB292" s="378"/>
      <c r="AC292" s="378"/>
      <c r="AD292" s="378"/>
      <c r="AE292" s="378"/>
      <c r="AF292" s="378"/>
      <c r="AG292" s="378"/>
      <c r="AH292" s="378"/>
      <c r="AI292" s="378"/>
      <c r="AJ292" s="378"/>
      <c r="AK292" s="378"/>
      <c r="AL292" s="378"/>
      <c r="AM292" s="378"/>
      <c r="AN292" s="378"/>
      <c r="AO292" s="378"/>
      <c r="AP292" s="378"/>
      <c r="AQ292" s="378"/>
      <c r="AR292" s="378"/>
      <c r="AS292" s="378"/>
      <c r="AT292" s="378"/>
      <c r="AU292" s="378"/>
      <c r="AV292" s="378"/>
      <c r="AW292" s="378"/>
      <c r="AX292" s="378"/>
      <c r="AY292" s="378"/>
      <c r="AZ292" s="378"/>
      <c r="BA292" s="378"/>
      <c r="BB292" s="378"/>
      <c r="BC292" s="378"/>
      <c r="BD292" s="378"/>
      <c r="BE292" s="378"/>
      <c r="BF292" s="378"/>
      <c r="BG292" s="378"/>
      <c r="BH292" s="378"/>
      <c r="BI292" s="378"/>
      <c r="BJ292" s="378"/>
      <c r="BK292" s="378"/>
      <c r="BL292" s="378"/>
    </row>
    <row r="293" spans="1:64">
      <c r="A293" s="378"/>
      <c r="B293" s="378"/>
      <c r="C293" s="378"/>
      <c r="D293" s="378"/>
      <c r="E293" s="378"/>
      <c r="F293" s="378"/>
      <c r="G293" s="378"/>
      <c r="H293" s="378"/>
      <c r="I293" s="378"/>
      <c r="N293" s="378"/>
      <c r="O293" s="378"/>
      <c r="P293" s="378"/>
      <c r="Q293" s="378"/>
      <c r="R293" s="378"/>
      <c r="S293" s="378"/>
      <c r="T293" s="378"/>
      <c r="U293" s="378"/>
      <c r="V293" s="378"/>
      <c r="W293" s="378"/>
      <c r="X293" s="378"/>
      <c r="Y293" s="378"/>
      <c r="Z293" s="378"/>
      <c r="AA293" s="378"/>
      <c r="AB293" s="378"/>
      <c r="AC293" s="378"/>
      <c r="AD293" s="378"/>
      <c r="AE293" s="378"/>
      <c r="AF293" s="378"/>
      <c r="AG293" s="378"/>
      <c r="AH293" s="378"/>
      <c r="AI293" s="378"/>
      <c r="AJ293" s="378"/>
      <c r="AK293" s="378"/>
      <c r="AL293" s="378"/>
      <c r="AM293" s="378"/>
      <c r="AN293" s="378"/>
      <c r="AO293" s="378"/>
      <c r="AP293" s="378"/>
      <c r="AQ293" s="378"/>
      <c r="AR293" s="378"/>
      <c r="AS293" s="378"/>
      <c r="AT293" s="378"/>
      <c r="AU293" s="378"/>
      <c r="AV293" s="378"/>
      <c r="AW293" s="378"/>
      <c r="AX293" s="378"/>
      <c r="AY293" s="378"/>
      <c r="AZ293" s="378"/>
      <c r="BA293" s="378"/>
      <c r="BB293" s="378"/>
      <c r="BC293" s="378"/>
      <c r="BD293" s="378"/>
      <c r="BE293" s="378"/>
      <c r="BF293" s="378"/>
      <c r="BG293" s="378"/>
      <c r="BH293" s="378"/>
      <c r="BI293" s="378"/>
      <c r="BJ293" s="378"/>
      <c r="BK293" s="378"/>
      <c r="BL293" s="378"/>
    </row>
    <row r="294" spans="1:64">
      <c r="A294" s="378"/>
      <c r="B294" s="378"/>
      <c r="C294" s="378"/>
      <c r="D294" s="378"/>
      <c r="E294" s="378"/>
      <c r="F294" s="378"/>
      <c r="G294" s="378"/>
      <c r="H294" s="378"/>
      <c r="I294" s="378"/>
      <c r="N294" s="378"/>
      <c r="O294" s="378"/>
      <c r="P294" s="378"/>
      <c r="Q294" s="378"/>
      <c r="R294" s="378"/>
      <c r="S294" s="378"/>
      <c r="T294" s="378"/>
      <c r="U294" s="378"/>
      <c r="V294" s="378"/>
      <c r="W294" s="378"/>
      <c r="X294" s="378"/>
      <c r="Y294" s="378"/>
      <c r="Z294" s="378"/>
      <c r="AA294" s="378"/>
      <c r="AB294" s="378"/>
      <c r="AC294" s="378"/>
      <c r="AD294" s="378"/>
      <c r="AE294" s="378"/>
      <c r="AF294" s="378"/>
      <c r="AG294" s="378"/>
      <c r="AH294" s="378"/>
      <c r="AI294" s="378"/>
      <c r="AJ294" s="378"/>
      <c r="AK294" s="378"/>
      <c r="AL294" s="378"/>
      <c r="AM294" s="378"/>
      <c r="AN294" s="378"/>
      <c r="AO294" s="378"/>
      <c r="AP294" s="378"/>
      <c r="AQ294" s="378"/>
      <c r="AR294" s="378"/>
      <c r="AS294" s="378"/>
      <c r="AT294" s="378"/>
      <c r="AU294" s="378"/>
      <c r="AV294" s="378"/>
      <c r="AW294" s="378"/>
      <c r="AX294" s="378"/>
      <c r="AY294" s="378"/>
      <c r="AZ294" s="378"/>
      <c r="BA294" s="378"/>
      <c r="BB294" s="378"/>
      <c r="BC294" s="378"/>
      <c r="BD294" s="378"/>
      <c r="BE294" s="378"/>
      <c r="BF294" s="378"/>
      <c r="BG294" s="378"/>
      <c r="BH294" s="378"/>
      <c r="BI294" s="378"/>
      <c r="BJ294" s="378"/>
      <c r="BK294" s="378"/>
      <c r="BL294" s="378"/>
    </row>
    <row r="295" spans="1:64">
      <c r="A295" s="378"/>
      <c r="B295" s="378"/>
      <c r="C295" s="378"/>
      <c r="D295" s="378"/>
      <c r="E295" s="378"/>
      <c r="F295" s="378"/>
      <c r="G295" s="378"/>
      <c r="H295" s="378"/>
      <c r="I295" s="378"/>
      <c r="N295" s="378"/>
      <c r="O295" s="378"/>
      <c r="P295" s="378"/>
      <c r="Q295" s="378"/>
      <c r="R295" s="378"/>
      <c r="S295" s="378"/>
      <c r="T295" s="378"/>
      <c r="U295" s="378"/>
      <c r="V295" s="378"/>
      <c r="W295" s="378"/>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c r="AT295" s="378"/>
      <c r="AU295" s="378"/>
      <c r="AV295" s="378"/>
      <c r="AW295" s="378"/>
      <c r="AX295" s="378"/>
      <c r="AY295" s="378"/>
      <c r="AZ295" s="378"/>
      <c r="BA295" s="378"/>
      <c r="BB295" s="378"/>
      <c r="BC295" s="378"/>
      <c r="BD295" s="378"/>
      <c r="BE295" s="378"/>
      <c r="BF295" s="378"/>
      <c r="BG295" s="378"/>
      <c r="BH295" s="378"/>
      <c r="BI295" s="378"/>
      <c r="BJ295" s="378"/>
      <c r="BK295" s="378"/>
      <c r="BL295" s="378"/>
    </row>
    <row r="296" spans="1:64">
      <c r="A296" s="378"/>
      <c r="B296" s="378"/>
      <c r="C296" s="378"/>
      <c r="D296" s="378"/>
      <c r="E296" s="378"/>
      <c r="F296" s="378"/>
      <c r="G296" s="378"/>
      <c r="H296" s="378"/>
      <c r="I296" s="378"/>
      <c r="N296" s="378"/>
      <c r="O296" s="378"/>
      <c r="P296" s="378"/>
      <c r="Q296" s="378"/>
      <c r="R296" s="378"/>
      <c r="S296" s="378"/>
      <c r="T296" s="378"/>
      <c r="U296" s="378"/>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c r="AT296" s="378"/>
      <c r="AU296" s="378"/>
      <c r="AV296" s="378"/>
      <c r="AW296" s="378"/>
      <c r="AX296" s="378"/>
      <c r="AY296" s="378"/>
      <c r="AZ296" s="378"/>
      <c r="BA296" s="378"/>
      <c r="BB296" s="378"/>
      <c r="BC296" s="378"/>
      <c r="BD296" s="378"/>
      <c r="BE296" s="378"/>
      <c r="BF296" s="378"/>
      <c r="BG296" s="378"/>
      <c r="BH296" s="378"/>
      <c r="BI296" s="378"/>
      <c r="BJ296" s="378"/>
      <c r="BK296" s="378"/>
      <c r="BL296" s="378"/>
    </row>
    <row r="297" spans="1:64">
      <c r="A297" s="378"/>
      <c r="B297" s="378"/>
      <c r="C297" s="378"/>
      <c r="D297" s="378"/>
      <c r="E297" s="378"/>
      <c r="F297" s="378"/>
      <c r="G297" s="378"/>
      <c r="H297" s="378"/>
      <c r="I297" s="378"/>
      <c r="N297" s="378"/>
      <c r="O297" s="378"/>
      <c r="P297" s="378"/>
      <c r="Q297" s="378"/>
      <c r="R297" s="378"/>
      <c r="S297" s="378"/>
      <c r="T297" s="378"/>
      <c r="U297" s="378"/>
      <c r="V297" s="378"/>
      <c r="W297" s="378"/>
      <c r="X297" s="378"/>
      <c r="Y297" s="378"/>
      <c r="Z297" s="378"/>
      <c r="AA297" s="378"/>
      <c r="AB297" s="378"/>
      <c r="AC297" s="378"/>
      <c r="AD297" s="378"/>
      <c r="AE297" s="378"/>
      <c r="AF297" s="378"/>
      <c r="AG297" s="378"/>
      <c r="AH297" s="378"/>
      <c r="AI297" s="378"/>
      <c r="AJ297" s="378"/>
      <c r="AK297" s="378"/>
      <c r="AL297" s="378"/>
      <c r="AM297" s="378"/>
      <c r="AN297" s="378"/>
      <c r="AO297" s="378"/>
      <c r="AP297" s="378"/>
      <c r="AQ297" s="378"/>
      <c r="AR297" s="378"/>
      <c r="AS297" s="378"/>
      <c r="AT297" s="378"/>
      <c r="AU297" s="378"/>
      <c r="AV297" s="378"/>
      <c r="AW297" s="378"/>
      <c r="AX297" s="378"/>
      <c r="AY297" s="378"/>
      <c r="AZ297" s="378"/>
      <c r="BA297" s="378"/>
      <c r="BB297" s="378"/>
      <c r="BC297" s="378"/>
      <c r="BD297" s="378"/>
      <c r="BE297" s="378"/>
      <c r="BF297" s="378"/>
      <c r="BG297" s="378"/>
      <c r="BH297" s="378"/>
      <c r="BI297" s="378"/>
      <c r="BJ297" s="378"/>
      <c r="BK297" s="378"/>
      <c r="BL297" s="378"/>
    </row>
    <row r="298" spans="1:64">
      <c r="A298" s="378"/>
      <c r="B298" s="378"/>
      <c r="C298" s="378"/>
      <c r="D298" s="378"/>
      <c r="E298" s="378"/>
      <c r="F298" s="378"/>
      <c r="G298" s="378"/>
      <c r="H298" s="378"/>
      <c r="I298" s="378"/>
      <c r="N298" s="378"/>
      <c r="O298" s="378"/>
      <c r="P298" s="378"/>
      <c r="Q298" s="378"/>
      <c r="R298" s="378"/>
      <c r="S298" s="378"/>
      <c r="T298" s="378"/>
      <c r="U298" s="378"/>
      <c r="V298" s="378"/>
      <c r="W298" s="378"/>
      <c r="X298" s="378"/>
      <c r="Y298" s="378"/>
      <c r="Z298" s="378"/>
      <c r="AA298" s="378"/>
      <c r="AB298" s="378"/>
      <c r="AC298" s="378"/>
      <c r="AD298" s="378"/>
      <c r="AE298" s="378"/>
      <c r="AF298" s="378"/>
      <c r="AG298" s="378"/>
      <c r="AH298" s="378"/>
      <c r="AI298" s="378"/>
      <c r="AJ298" s="378"/>
      <c r="AK298" s="378"/>
      <c r="AL298" s="378"/>
      <c r="AM298" s="378"/>
      <c r="AN298" s="378"/>
      <c r="AO298" s="378"/>
      <c r="AP298" s="378"/>
      <c r="AQ298" s="378"/>
      <c r="AR298" s="378"/>
      <c r="AS298" s="378"/>
      <c r="AT298" s="378"/>
      <c r="AU298" s="378"/>
      <c r="AV298" s="378"/>
      <c r="AW298" s="378"/>
      <c r="AX298" s="378"/>
      <c r="AY298" s="378"/>
      <c r="AZ298" s="378"/>
      <c r="BA298" s="378"/>
      <c r="BB298" s="378"/>
      <c r="BC298" s="378"/>
      <c r="BD298" s="378"/>
      <c r="BE298" s="378"/>
      <c r="BF298" s="378"/>
      <c r="BG298" s="378"/>
      <c r="BH298" s="378"/>
      <c r="BI298" s="378"/>
      <c r="BJ298" s="378"/>
      <c r="BK298" s="378"/>
      <c r="BL298" s="378"/>
    </row>
    <row r="299" spans="1:64">
      <c r="A299" s="378"/>
      <c r="B299" s="378"/>
      <c r="C299" s="378"/>
      <c r="D299" s="378"/>
      <c r="E299" s="378"/>
      <c r="F299" s="378"/>
      <c r="G299" s="378"/>
      <c r="H299" s="378"/>
      <c r="I299" s="378"/>
      <c r="N299" s="378"/>
      <c r="O299" s="378"/>
      <c r="P299" s="378"/>
      <c r="Q299" s="378"/>
      <c r="R299" s="378"/>
      <c r="S299" s="378"/>
      <c r="T299" s="378"/>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c r="AT299" s="378"/>
      <c r="AU299" s="378"/>
      <c r="AV299" s="378"/>
      <c r="AW299" s="378"/>
      <c r="AX299" s="378"/>
      <c r="AY299" s="378"/>
      <c r="AZ299" s="378"/>
      <c r="BA299" s="378"/>
      <c r="BB299" s="378"/>
      <c r="BC299" s="378"/>
      <c r="BD299" s="378"/>
      <c r="BE299" s="378"/>
      <c r="BF299" s="378"/>
      <c r="BG299" s="378"/>
      <c r="BH299" s="378"/>
      <c r="BI299" s="378"/>
      <c r="BJ299" s="378"/>
      <c r="BK299" s="378"/>
      <c r="BL299" s="378"/>
    </row>
    <row r="300" spans="1:64">
      <c r="A300" s="378"/>
      <c r="B300" s="378"/>
      <c r="C300" s="378"/>
      <c r="D300" s="378"/>
      <c r="E300" s="378"/>
      <c r="F300" s="378"/>
      <c r="G300" s="378"/>
      <c r="H300" s="378"/>
      <c r="I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c r="AT300" s="378"/>
      <c r="AU300" s="378"/>
      <c r="AV300" s="378"/>
      <c r="AW300" s="378"/>
      <c r="AX300" s="378"/>
      <c r="AY300" s="378"/>
      <c r="AZ300" s="378"/>
      <c r="BA300" s="378"/>
      <c r="BB300" s="378"/>
      <c r="BC300" s="378"/>
      <c r="BD300" s="378"/>
      <c r="BE300" s="378"/>
      <c r="BF300" s="378"/>
      <c r="BG300" s="378"/>
      <c r="BH300" s="378"/>
      <c r="BI300" s="378"/>
      <c r="BJ300" s="378"/>
      <c r="BK300" s="378"/>
      <c r="BL300" s="378"/>
    </row>
    <row r="301" spans="1:64">
      <c r="A301" s="378"/>
      <c r="B301" s="378"/>
      <c r="C301" s="378"/>
      <c r="D301" s="378"/>
      <c r="E301" s="378"/>
      <c r="F301" s="378"/>
      <c r="G301" s="378"/>
      <c r="H301" s="378"/>
      <c r="I301" s="378"/>
      <c r="N301" s="378"/>
      <c r="O301" s="378"/>
      <c r="P301" s="378"/>
      <c r="Q301" s="378"/>
      <c r="R301" s="378"/>
      <c r="S301" s="378"/>
      <c r="T301" s="378"/>
      <c r="U301" s="378"/>
      <c r="V301" s="378"/>
      <c r="W301" s="378"/>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c r="AS301" s="378"/>
      <c r="AT301" s="378"/>
      <c r="AU301" s="378"/>
      <c r="AV301" s="378"/>
      <c r="AW301" s="378"/>
      <c r="AX301" s="378"/>
      <c r="AY301" s="378"/>
      <c r="AZ301" s="378"/>
      <c r="BA301" s="378"/>
      <c r="BB301" s="378"/>
      <c r="BC301" s="378"/>
      <c r="BD301" s="378"/>
      <c r="BE301" s="378"/>
      <c r="BF301" s="378"/>
      <c r="BG301" s="378"/>
      <c r="BH301" s="378"/>
      <c r="BI301" s="378"/>
      <c r="BJ301" s="378"/>
      <c r="BK301" s="378"/>
      <c r="BL301" s="378"/>
    </row>
    <row r="302" spans="1:64">
      <c r="A302" s="378"/>
      <c r="B302" s="378"/>
      <c r="C302" s="378"/>
      <c r="D302" s="378"/>
      <c r="E302" s="378"/>
      <c r="F302" s="378"/>
      <c r="G302" s="378"/>
      <c r="H302" s="378"/>
      <c r="I302" s="378"/>
      <c r="N302" s="378"/>
      <c r="O302" s="378"/>
      <c r="P302" s="378"/>
      <c r="Q302" s="378"/>
      <c r="R302" s="378"/>
      <c r="S302" s="378"/>
      <c r="T302" s="378"/>
      <c r="U302" s="378"/>
      <c r="V302" s="378"/>
      <c r="W302" s="378"/>
      <c r="X302" s="378"/>
      <c r="Y302" s="378"/>
      <c r="Z302" s="378"/>
      <c r="AA302" s="378"/>
      <c r="AB302" s="378"/>
      <c r="AC302" s="378"/>
      <c r="AD302" s="378"/>
      <c r="AE302" s="378"/>
      <c r="AF302" s="378"/>
      <c r="AG302" s="378"/>
      <c r="AH302" s="378"/>
      <c r="AI302" s="378"/>
      <c r="AJ302" s="378"/>
      <c r="AK302" s="378"/>
      <c r="AL302" s="378"/>
      <c r="AM302" s="378"/>
      <c r="AN302" s="378"/>
      <c r="AO302" s="378"/>
      <c r="AP302" s="378"/>
      <c r="AQ302" s="378"/>
      <c r="AR302" s="378"/>
      <c r="AS302" s="378"/>
      <c r="AT302" s="378"/>
      <c r="AU302" s="378"/>
      <c r="AV302" s="378"/>
      <c r="AW302" s="378"/>
      <c r="AX302" s="378"/>
      <c r="AY302" s="378"/>
      <c r="AZ302" s="378"/>
      <c r="BA302" s="378"/>
      <c r="BB302" s="378"/>
      <c r="BC302" s="378"/>
      <c r="BD302" s="378"/>
      <c r="BE302" s="378"/>
      <c r="BF302" s="378"/>
      <c r="BG302" s="378"/>
      <c r="BH302" s="378"/>
      <c r="BI302" s="378"/>
      <c r="BJ302" s="378"/>
      <c r="BK302" s="378"/>
      <c r="BL302" s="378"/>
    </row>
    <row r="303" spans="1:64">
      <c r="A303" s="378"/>
      <c r="B303" s="378"/>
      <c r="C303" s="378"/>
      <c r="D303" s="378"/>
      <c r="E303" s="378"/>
      <c r="F303" s="378"/>
      <c r="G303" s="378"/>
      <c r="H303" s="378"/>
      <c r="I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8"/>
      <c r="AW303" s="378"/>
      <c r="AX303" s="378"/>
      <c r="AY303" s="378"/>
      <c r="AZ303" s="378"/>
      <c r="BA303" s="378"/>
      <c r="BB303" s="378"/>
      <c r="BC303" s="378"/>
      <c r="BD303" s="378"/>
      <c r="BE303" s="378"/>
      <c r="BF303" s="378"/>
      <c r="BG303" s="378"/>
      <c r="BH303" s="378"/>
      <c r="BI303" s="378"/>
      <c r="BJ303" s="378"/>
      <c r="BK303" s="378"/>
      <c r="BL303" s="378"/>
    </row>
    <row r="304" spans="1:64">
      <c r="A304" s="378"/>
      <c r="B304" s="378"/>
      <c r="C304" s="378"/>
      <c r="D304" s="378"/>
      <c r="E304" s="378"/>
      <c r="F304" s="378"/>
      <c r="G304" s="378"/>
      <c r="H304" s="378"/>
      <c r="I304" s="378"/>
      <c r="N304" s="378"/>
      <c r="O304" s="378"/>
      <c r="P304" s="378"/>
      <c r="Q304" s="378"/>
      <c r="R304" s="378"/>
      <c r="S304" s="378"/>
      <c r="T304" s="378"/>
      <c r="U304" s="378"/>
      <c r="V304" s="378"/>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378"/>
      <c r="AV304" s="378"/>
      <c r="AW304" s="378"/>
      <c r="AX304" s="378"/>
      <c r="AY304" s="378"/>
      <c r="AZ304" s="378"/>
      <c r="BA304" s="378"/>
      <c r="BB304" s="378"/>
      <c r="BC304" s="378"/>
      <c r="BD304" s="378"/>
      <c r="BE304" s="378"/>
      <c r="BF304" s="378"/>
      <c r="BG304" s="378"/>
      <c r="BH304" s="378"/>
      <c r="BI304" s="378"/>
      <c r="BJ304" s="378"/>
      <c r="BK304" s="378"/>
      <c r="BL304" s="378"/>
    </row>
    <row r="305" spans="1:64">
      <c r="A305" s="378"/>
      <c r="B305" s="378"/>
      <c r="C305" s="378"/>
      <c r="D305" s="378"/>
      <c r="E305" s="378"/>
      <c r="F305" s="378"/>
      <c r="G305" s="378"/>
      <c r="H305" s="378"/>
      <c r="I305" s="378"/>
      <c r="N305" s="378"/>
      <c r="O305" s="378"/>
      <c r="P305" s="378"/>
      <c r="Q305" s="378"/>
      <c r="R305" s="378"/>
      <c r="S305" s="378"/>
      <c r="T305" s="378"/>
      <c r="U305" s="378"/>
      <c r="V305" s="378"/>
      <c r="W305" s="378"/>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c r="AS305" s="378"/>
      <c r="AT305" s="378"/>
      <c r="AU305" s="378"/>
      <c r="AV305" s="378"/>
      <c r="AW305" s="378"/>
      <c r="AX305" s="378"/>
      <c r="AY305" s="378"/>
      <c r="AZ305" s="378"/>
      <c r="BA305" s="378"/>
      <c r="BB305" s="378"/>
      <c r="BC305" s="378"/>
      <c r="BD305" s="378"/>
      <c r="BE305" s="378"/>
      <c r="BF305" s="378"/>
      <c r="BG305" s="378"/>
      <c r="BH305" s="378"/>
      <c r="BI305" s="378"/>
      <c r="BJ305" s="378"/>
      <c r="BK305" s="378"/>
      <c r="BL305" s="378"/>
    </row>
    <row r="306" spans="1:64">
      <c r="A306" s="378"/>
      <c r="B306" s="378"/>
      <c r="C306" s="378"/>
      <c r="D306" s="378"/>
      <c r="E306" s="378"/>
      <c r="F306" s="378"/>
      <c r="G306" s="378"/>
      <c r="H306" s="378"/>
      <c r="I306" s="378"/>
      <c r="N306" s="378"/>
      <c r="O306" s="378"/>
      <c r="P306" s="378"/>
      <c r="Q306" s="378"/>
      <c r="R306" s="378"/>
      <c r="S306" s="378"/>
      <c r="T306" s="378"/>
      <c r="U306" s="378"/>
      <c r="V306" s="378"/>
      <c r="W306" s="378"/>
      <c r="X306" s="378"/>
      <c r="Y306" s="378"/>
      <c r="Z306" s="378"/>
      <c r="AA306" s="378"/>
      <c r="AB306" s="378"/>
      <c r="AC306" s="378"/>
      <c r="AD306" s="378"/>
      <c r="AE306" s="378"/>
      <c r="AF306" s="378"/>
      <c r="AG306" s="378"/>
      <c r="AH306" s="378"/>
      <c r="AI306" s="378"/>
      <c r="AJ306" s="378"/>
      <c r="AK306" s="378"/>
      <c r="AL306" s="378"/>
      <c r="AM306" s="378"/>
      <c r="AN306" s="378"/>
      <c r="AO306" s="378"/>
      <c r="AP306" s="378"/>
      <c r="AQ306" s="378"/>
      <c r="AR306" s="378"/>
      <c r="AS306" s="378"/>
      <c r="AT306" s="378"/>
      <c r="AU306" s="378"/>
      <c r="AV306" s="378"/>
      <c r="AW306" s="378"/>
      <c r="AX306" s="378"/>
      <c r="AY306" s="378"/>
      <c r="AZ306" s="378"/>
      <c r="BA306" s="378"/>
      <c r="BB306" s="378"/>
      <c r="BC306" s="378"/>
      <c r="BD306" s="378"/>
      <c r="BE306" s="378"/>
      <c r="BF306" s="378"/>
      <c r="BG306" s="378"/>
      <c r="BH306" s="378"/>
      <c r="BI306" s="378"/>
      <c r="BJ306" s="378"/>
      <c r="BK306" s="378"/>
      <c r="BL306" s="378"/>
    </row>
    <row r="307" spans="1:64">
      <c r="A307" s="378"/>
      <c r="B307" s="378"/>
      <c r="C307" s="378"/>
      <c r="D307" s="378"/>
      <c r="E307" s="378"/>
      <c r="F307" s="378"/>
      <c r="G307" s="378"/>
      <c r="H307" s="378"/>
      <c r="I307" s="378"/>
      <c r="N307" s="378"/>
      <c r="O307" s="378"/>
      <c r="P307" s="378"/>
      <c r="Q307" s="378"/>
      <c r="R307" s="378"/>
      <c r="S307" s="378"/>
      <c r="T307" s="378"/>
      <c r="U307" s="378"/>
      <c r="V307" s="378"/>
      <c r="W307" s="378"/>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378"/>
      <c r="AV307" s="378"/>
      <c r="AW307" s="378"/>
      <c r="AX307" s="378"/>
      <c r="AY307" s="378"/>
      <c r="AZ307" s="378"/>
      <c r="BA307" s="378"/>
      <c r="BB307" s="378"/>
      <c r="BC307" s="378"/>
      <c r="BD307" s="378"/>
      <c r="BE307" s="378"/>
      <c r="BF307" s="378"/>
      <c r="BG307" s="378"/>
      <c r="BH307" s="378"/>
      <c r="BI307" s="378"/>
      <c r="BJ307" s="378"/>
      <c r="BK307" s="378"/>
      <c r="BL307" s="378"/>
    </row>
    <row r="308" spans="1:64">
      <c r="A308" s="378"/>
      <c r="B308" s="378"/>
      <c r="C308" s="378"/>
      <c r="D308" s="378"/>
      <c r="E308" s="378"/>
      <c r="F308" s="378"/>
      <c r="G308" s="378"/>
      <c r="H308" s="378"/>
      <c r="I308" s="378"/>
      <c r="N308" s="378"/>
      <c r="O308" s="378"/>
      <c r="P308" s="378"/>
      <c r="Q308" s="378"/>
      <c r="R308" s="378"/>
      <c r="S308" s="378"/>
      <c r="T308" s="378"/>
      <c r="U308" s="378"/>
      <c r="V308" s="378"/>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378"/>
      <c r="AV308" s="378"/>
      <c r="AW308" s="378"/>
      <c r="AX308" s="378"/>
      <c r="AY308" s="378"/>
      <c r="AZ308" s="378"/>
      <c r="BA308" s="378"/>
      <c r="BB308" s="378"/>
      <c r="BC308" s="378"/>
      <c r="BD308" s="378"/>
      <c r="BE308" s="378"/>
      <c r="BF308" s="378"/>
      <c r="BG308" s="378"/>
      <c r="BH308" s="378"/>
      <c r="BI308" s="378"/>
      <c r="BJ308" s="378"/>
      <c r="BK308" s="378"/>
      <c r="BL308" s="378"/>
    </row>
    <row r="309" spans="1:64">
      <c r="A309" s="378"/>
      <c r="B309" s="378"/>
      <c r="C309" s="378"/>
      <c r="D309" s="378"/>
      <c r="E309" s="378"/>
      <c r="F309" s="378"/>
      <c r="G309" s="378"/>
      <c r="H309" s="378"/>
      <c r="I309" s="378"/>
      <c r="N309" s="378"/>
      <c r="O309" s="378"/>
      <c r="P309" s="378"/>
      <c r="Q309" s="378"/>
      <c r="R309" s="378"/>
      <c r="S309" s="378"/>
      <c r="T309" s="378"/>
      <c r="U309" s="378"/>
      <c r="V309" s="378"/>
      <c r="W309" s="378"/>
      <c r="X309" s="378"/>
      <c r="Y309" s="378"/>
      <c r="Z309" s="378"/>
      <c r="AA309" s="378"/>
      <c r="AB309" s="378"/>
      <c r="AC309" s="378"/>
      <c r="AD309" s="378"/>
      <c r="AE309" s="378"/>
      <c r="AF309" s="378"/>
      <c r="AG309" s="378"/>
      <c r="AH309" s="378"/>
      <c r="AI309" s="378"/>
      <c r="AJ309" s="378"/>
      <c r="AK309" s="378"/>
      <c r="AL309" s="378"/>
      <c r="AM309" s="378"/>
      <c r="AN309" s="378"/>
      <c r="AO309" s="378"/>
      <c r="AP309" s="378"/>
      <c r="AQ309" s="378"/>
      <c r="AR309" s="378"/>
      <c r="AS309" s="378"/>
      <c r="AT309" s="378"/>
      <c r="AU309" s="378"/>
      <c r="AV309" s="378"/>
      <c r="AW309" s="378"/>
      <c r="AX309" s="378"/>
      <c r="AY309" s="378"/>
      <c r="AZ309" s="378"/>
      <c r="BA309" s="378"/>
      <c r="BB309" s="378"/>
      <c r="BC309" s="378"/>
      <c r="BD309" s="378"/>
      <c r="BE309" s="378"/>
      <c r="BF309" s="378"/>
      <c r="BG309" s="378"/>
      <c r="BH309" s="378"/>
      <c r="BI309" s="378"/>
      <c r="BJ309" s="378"/>
      <c r="BK309" s="378"/>
      <c r="BL309" s="378"/>
    </row>
    <row r="310" spans="1:64">
      <c r="A310" s="378"/>
      <c r="B310" s="378"/>
      <c r="C310" s="378"/>
      <c r="D310" s="378"/>
      <c r="E310" s="378"/>
      <c r="F310" s="378"/>
      <c r="G310" s="378"/>
      <c r="H310" s="378"/>
      <c r="I310" s="378"/>
      <c r="N310" s="378"/>
      <c r="O310" s="378"/>
      <c r="P310" s="378"/>
      <c r="Q310" s="378"/>
      <c r="R310" s="378"/>
      <c r="S310" s="378"/>
      <c r="T310" s="378"/>
      <c r="U310" s="378"/>
      <c r="V310" s="378"/>
      <c r="W310" s="378"/>
      <c r="X310" s="378"/>
      <c r="Y310" s="378"/>
      <c r="Z310" s="378"/>
      <c r="AA310" s="378"/>
      <c r="AB310" s="378"/>
      <c r="AC310" s="378"/>
      <c r="AD310" s="378"/>
      <c r="AE310" s="378"/>
      <c r="AF310" s="378"/>
      <c r="AG310" s="378"/>
      <c r="AH310" s="378"/>
      <c r="AI310" s="378"/>
      <c r="AJ310" s="378"/>
      <c r="AK310" s="378"/>
      <c r="AL310" s="378"/>
      <c r="AM310" s="378"/>
      <c r="AN310" s="378"/>
      <c r="AO310" s="378"/>
      <c r="AP310" s="378"/>
      <c r="AQ310" s="378"/>
      <c r="AR310" s="378"/>
      <c r="AS310" s="378"/>
      <c r="AT310" s="378"/>
      <c r="AU310" s="378"/>
      <c r="AV310" s="378"/>
      <c r="AW310" s="378"/>
      <c r="AX310" s="378"/>
      <c r="AY310" s="378"/>
      <c r="AZ310" s="378"/>
      <c r="BA310" s="378"/>
      <c r="BB310" s="378"/>
      <c r="BC310" s="378"/>
      <c r="BD310" s="378"/>
      <c r="BE310" s="378"/>
      <c r="BF310" s="378"/>
      <c r="BG310" s="378"/>
      <c r="BH310" s="378"/>
      <c r="BI310" s="378"/>
      <c r="BJ310" s="378"/>
      <c r="BK310" s="378"/>
      <c r="BL310" s="378"/>
    </row>
    <row r="311" spans="1:64">
      <c r="A311" s="378"/>
      <c r="B311" s="378"/>
      <c r="C311" s="378"/>
      <c r="D311" s="378"/>
      <c r="E311" s="378"/>
      <c r="F311" s="378"/>
      <c r="G311" s="378"/>
      <c r="H311" s="378"/>
      <c r="I311" s="378"/>
      <c r="N311" s="378"/>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378"/>
      <c r="AV311" s="378"/>
      <c r="AW311" s="378"/>
      <c r="AX311" s="378"/>
      <c r="AY311" s="378"/>
      <c r="AZ311" s="378"/>
      <c r="BA311" s="378"/>
      <c r="BB311" s="378"/>
      <c r="BC311" s="378"/>
      <c r="BD311" s="378"/>
      <c r="BE311" s="378"/>
      <c r="BF311" s="378"/>
      <c r="BG311" s="378"/>
      <c r="BH311" s="378"/>
      <c r="BI311" s="378"/>
      <c r="BJ311" s="378"/>
      <c r="BK311" s="378"/>
      <c r="BL311" s="378"/>
    </row>
    <row r="312" spans="1:64">
      <c r="A312" s="378"/>
      <c r="B312" s="378"/>
      <c r="C312" s="378"/>
      <c r="D312" s="378"/>
      <c r="E312" s="378"/>
      <c r="F312" s="378"/>
      <c r="G312" s="378"/>
      <c r="H312" s="378"/>
      <c r="I312" s="378"/>
      <c r="N312" s="378"/>
      <c r="O312" s="378"/>
      <c r="P312" s="378"/>
      <c r="Q312" s="378"/>
      <c r="R312" s="378"/>
      <c r="S312" s="378"/>
      <c r="T312" s="378"/>
      <c r="U312" s="378"/>
      <c r="V312" s="378"/>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378"/>
      <c r="AV312" s="378"/>
      <c r="AW312" s="378"/>
      <c r="AX312" s="378"/>
      <c r="AY312" s="378"/>
      <c r="AZ312" s="378"/>
      <c r="BA312" s="378"/>
      <c r="BB312" s="378"/>
      <c r="BC312" s="378"/>
      <c r="BD312" s="378"/>
      <c r="BE312" s="378"/>
      <c r="BF312" s="378"/>
      <c r="BG312" s="378"/>
      <c r="BH312" s="378"/>
      <c r="BI312" s="378"/>
      <c r="BJ312" s="378"/>
      <c r="BK312" s="378"/>
      <c r="BL312" s="378"/>
    </row>
    <row r="313" spans="1:64">
      <c r="A313" s="378"/>
      <c r="B313" s="378"/>
      <c r="C313" s="378"/>
      <c r="D313" s="378"/>
      <c r="E313" s="378"/>
      <c r="F313" s="378"/>
      <c r="G313" s="378"/>
      <c r="H313" s="378"/>
      <c r="I313" s="378"/>
      <c r="N313" s="378"/>
      <c r="O313" s="378"/>
      <c r="P313" s="378"/>
      <c r="Q313" s="378"/>
      <c r="R313" s="378"/>
      <c r="S313" s="378"/>
      <c r="T313" s="378"/>
      <c r="U313" s="378"/>
      <c r="V313" s="378"/>
      <c r="W313" s="378"/>
      <c r="X313" s="378"/>
      <c r="Y313" s="378"/>
      <c r="Z313" s="378"/>
      <c r="AA313" s="378"/>
      <c r="AB313" s="378"/>
      <c r="AC313" s="378"/>
      <c r="AD313" s="378"/>
      <c r="AE313" s="378"/>
      <c r="AF313" s="378"/>
      <c r="AG313" s="378"/>
      <c r="AH313" s="378"/>
      <c r="AI313" s="378"/>
      <c r="AJ313" s="378"/>
      <c r="AK313" s="378"/>
      <c r="AL313" s="378"/>
      <c r="AM313" s="378"/>
      <c r="AN313" s="378"/>
      <c r="AO313" s="378"/>
      <c r="AP313" s="378"/>
      <c r="AQ313" s="378"/>
      <c r="AR313" s="378"/>
      <c r="AS313" s="378"/>
      <c r="AT313" s="378"/>
      <c r="AU313" s="378"/>
      <c r="AV313" s="378"/>
      <c r="AW313" s="378"/>
      <c r="AX313" s="378"/>
      <c r="AY313" s="378"/>
      <c r="AZ313" s="378"/>
      <c r="BA313" s="378"/>
      <c r="BB313" s="378"/>
      <c r="BC313" s="378"/>
      <c r="BD313" s="378"/>
      <c r="BE313" s="378"/>
      <c r="BF313" s="378"/>
      <c r="BG313" s="378"/>
      <c r="BH313" s="378"/>
      <c r="BI313" s="378"/>
      <c r="BJ313" s="378"/>
      <c r="BK313" s="378"/>
      <c r="BL313" s="378"/>
    </row>
    <row r="314" spans="1:64">
      <c r="A314" s="378"/>
      <c r="B314" s="378"/>
      <c r="C314" s="378"/>
      <c r="D314" s="378"/>
      <c r="E314" s="378"/>
      <c r="F314" s="378"/>
      <c r="G314" s="378"/>
      <c r="H314" s="378"/>
      <c r="I314" s="378"/>
      <c r="N314" s="378"/>
      <c r="O314" s="378"/>
      <c r="P314" s="378"/>
      <c r="Q314" s="378"/>
      <c r="R314" s="378"/>
      <c r="S314" s="378"/>
      <c r="T314" s="378"/>
      <c r="U314" s="378"/>
      <c r="V314" s="378"/>
      <c r="W314" s="378"/>
      <c r="X314" s="378"/>
      <c r="Y314" s="378"/>
      <c r="Z314" s="378"/>
      <c r="AA314" s="378"/>
      <c r="AB314" s="378"/>
      <c r="AC314" s="378"/>
      <c r="AD314" s="378"/>
      <c r="AE314" s="378"/>
      <c r="AF314" s="378"/>
      <c r="AG314" s="378"/>
      <c r="AH314" s="378"/>
      <c r="AI314" s="378"/>
      <c r="AJ314" s="378"/>
      <c r="AK314" s="378"/>
      <c r="AL314" s="378"/>
      <c r="AM314" s="378"/>
      <c r="AN314" s="378"/>
      <c r="AO314" s="378"/>
      <c r="AP314" s="378"/>
      <c r="AQ314" s="378"/>
      <c r="AR314" s="378"/>
      <c r="AS314" s="378"/>
      <c r="AT314" s="378"/>
      <c r="AU314" s="378"/>
      <c r="AV314" s="378"/>
      <c r="AW314" s="378"/>
      <c r="AX314" s="378"/>
      <c r="AY314" s="378"/>
      <c r="AZ314" s="378"/>
      <c r="BA314" s="378"/>
      <c r="BB314" s="378"/>
      <c r="BC314" s="378"/>
      <c r="BD314" s="378"/>
      <c r="BE314" s="378"/>
      <c r="BF314" s="378"/>
      <c r="BG314" s="378"/>
      <c r="BH314" s="378"/>
      <c r="BI314" s="378"/>
      <c r="BJ314" s="378"/>
      <c r="BK314" s="378"/>
      <c r="BL314" s="378"/>
    </row>
    <row r="315" spans="1:64">
      <c r="A315" s="378"/>
      <c r="B315" s="378"/>
      <c r="C315" s="378"/>
      <c r="D315" s="378"/>
      <c r="E315" s="378"/>
      <c r="F315" s="378"/>
      <c r="G315" s="378"/>
      <c r="H315" s="378"/>
      <c r="I315" s="378"/>
      <c r="N315" s="378"/>
      <c r="O315" s="378"/>
      <c r="P315" s="378"/>
      <c r="Q315" s="378"/>
      <c r="R315" s="378"/>
      <c r="S315" s="378"/>
      <c r="T315" s="378"/>
      <c r="U315" s="378"/>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378"/>
      <c r="AV315" s="378"/>
      <c r="AW315" s="378"/>
      <c r="AX315" s="378"/>
      <c r="AY315" s="378"/>
      <c r="AZ315" s="378"/>
      <c r="BA315" s="378"/>
      <c r="BB315" s="378"/>
      <c r="BC315" s="378"/>
      <c r="BD315" s="378"/>
      <c r="BE315" s="378"/>
      <c r="BF315" s="378"/>
      <c r="BG315" s="378"/>
      <c r="BH315" s="378"/>
      <c r="BI315" s="378"/>
      <c r="BJ315" s="378"/>
      <c r="BK315" s="378"/>
      <c r="BL315" s="378"/>
    </row>
    <row r="316" spans="1:64">
      <c r="A316" s="378"/>
      <c r="B316" s="378"/>
      <c r="C316" s="378"/>
      <c r="D316" s="378"/>
      <c r="E316" s="378"/>
      <c r="F316" s="378"/>
      <c r="G316" s="378"/>
      <c r="H316" s="378"/>
      <c r="I316" s="378"/>
      <c r="N316" s="378"/>
      <c r="O316" s="378"/>
      <c r="P316" s="378"/>
      <c r="Q316" s="378"/>
      <c r="R316" s="378"/>
      <c r="S316" s="378"/>
      <c r="T316" s="378"/>
      <c r="U316" s="378"/>
      <c r="V316" s="378"/>
      <c r="W316" s="378"/>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378"/>
      <c r="AV316" s="378"/>
      <c r="AW316" s="378"/>
      <c r="AX316" s="378"/>
      <c r="AY316" s="378"/>
      <c r="AZ316" s="378"/>
      <c r="BA316" s="378"/>
      <c r="BB316" s="378"/>
      <c r="BC316" s="378"/>
      <c r="BD316" s="378"/>
      <c r="BE316" s="378"/>
      <c r="BF316" s="378"/>
      <c r="BG316" s="378"/>
      <c r="BH316" s="378"/>
      <c r="BI316" s="378"/>
      <c r="BJ316" s="378"/>
      <c r="BK316" s="378"/>
      <c r="BL316" s="378"/>
    </row>
    <row r="317" spans="1:64">
      <c r="A317" s="378"/>
      <c r="B317" s="378"/>
      <c r="C317" s="378"/>
      <c r="D317" s="378"/>
      <c r="E317" s="378"/>
      <c r="F317" s="378"/>
      <c r="G317" s="378"/>
      <c r="H317" s="378"/>
      <c r="I317" s="378"/>
      <c r="N317" s="378"/>
      <c r="O317" s="378"/>
      <c r="P317" s="378"/>
      <c r="Q317" s="378"/>
      <c r="R317" s="378"/>
      <c r="S317" s="378"/>
      <c r="T317" s="378"/>
      <c r="U317" s="378"/>
      <c r="V317" s="378"/>
      <c r="W317" s="378"/>
      <c r="X317" s="378"/>
      <c r="Y317" s="378"/>
      <c r="Z317" s="378"/>
      <c r="AA317" s="378"/>
      <c r="AB317" s="378"/>
      <c r="AC317" s="378"/>
      <c r="AD317" s="378"/>
      <c r="AE317" s="378"/>
      <c r="AF317" s="378"/>
      <c r="AG317" s="378"/>
      <c r="AH317" s="378"/>
      <c r="AI317" s="378"/>
      <c r="AJ317" s="378"/>
      <c r="AK317" s="378"/>
      <c r="AL317" s="378"/>
      <c r="AM317" s="378"/>
      <c r="AN317" s="378"/>
      <c r="AO317" s="378"/>
      <c r="AP317" s="378"/>
      <c r="AQ317" s="378"/>
      <c r="AR317" s="378"/>
      <c r="AS317" s="378"/>
      <c r="AT317" s="378"/>
      <c r="AU317" s="378"/>
      <c r="AV317" s="378"/>
      <c r="AW317" s="378"/>
      <c r="AX317" s="378"/>
      <c r="AY317" s="378"/>
      <c r="AZ317" s="378"/>
      <c r="BA317" s="378"/>
      <c r="BB317" s="378"/>
      <c r="BC317" s="378"/>
      <c r="BD317" s="378"/>
      <c r="BE317" s="378"/>
      <c r="BF317" s="378"/>
      <c r="BG317" s="378"/>
      <c r="BH317" s="378"/>
      <c r="BI317" s="378"/>
      <c r="BJ317" s="378"/>
      <c r="BK317" s="378"/>
      <c r="BL317" s="378"/>
    </row>
    <row r="318" spans="1:64">
      <c r="A318" s="378"/>
      <c r="B318" s="378"/>
      <c r="C318" s="378"/>
      <c r="D318" s="378"/>
      <c r="E318" s="378"/>
      <c r="F318" s="378"/>
      <c r="G318" s="378"/>
      <c r="H318" s="378"/>
      <c r="I318" s="378"/>
      <c r="N318" s="378"/>
      <c r="O318" s="378"/>
      <c r="P318" s="378"/>
      <c r="Q318" s="378"/>
      <c r="R318" s="378"/>
      <c r="S318" s="378"/>
      <c r="T318" s="378"/>
      <c r="U318" s="378"/>
      <c r="V318" s="378"/>
      <c r="W318" s="378"/>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c r="AS318" s="378"/>
      <c r="AT318" s="378"/>
      <c r="AU318" s="378"/>
      <c r="AV318" s="378"/>
      <c r="AW318" s="378"/>
      <c r="AX318" s="378"/>
      <c r="AY318" s="378"/>
      <c r="AZ318" s="378"/>
      <c r="BA318" s="378"/>
      <c r="BB318" s="378"/>
      <c r="BC318" s="378"/>
      <c r="BD318" s="378"/>
      <c r="BE318" s="378"/>
      <c r="BF318" s="378"/>
      <c r="BG318" s="378"/>
      <c r="BH318" s="378"/>
      <c r="BI318" s="378"/>
      <c r="BJ318" s="378"/>
      <c r="BK318" s="378"/>
      <c r="BL318" s="378"/>
    </row>
    <row r="319" spans="1:64">
      <c r="A319" s="378"/>
      <c r="B319" s="378"/>
      <c r="C319" s="378"/>
      <c r="D319" s="378"/>
      <c r="E319" s="378"/>
      <c r="F319" s="378"/>
      <c r="G319" s="378"/>
      <c r="H319" s="378"/>
      <c r="I319" s="378"/>
      <c r="N319" s="378"/>
      <c r="O319" s="378"/>
      <c r="P319" s="378"/>
      <c r="Q319" s="378"/>
      <c r="R319" s="378"/>
      <c r="S319" s="378"/>
      <c r="T319" s="378"/>
      <c r="U319" s="378"/>
      <c r="V319" s="378"/>
      <c r="W319" s="378"/>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378"/>
      <c r="AV319" s="378"/>
      <c r="AW319" s="378"/>
      <c r="AX319" s="378"/>
      <c r="AY319" s="378"/>
      <c r="AZ319" s="378"/>
      <c r="BA319" s="378"/>
      <c r="BB319" s="378"/>
      <c r="BC319" s="378"/>
      <c r="BD319" s="378"/>
      <c r="BE319" s="378"/>
      <c r="BF319" s="378"/>
      <c r="BG319" s="378"/>
      <c r="BH319" s="378"/>
      <c r="BI319" s="378"/>
      <c r="BJ319" s="378"/>
      <c r="BK319" s="378"/>
      <c r="BL319" s="378"/>
    </row>
    <row r="320" spans="1:64">
      <c r="A320" s="378"/>
      <c r="B320" s="378"/>
      <c r="C320" s="378"/>
      <c r="D320" s="378"/>
      <c r="E320" s="378"/>
      <c r="F320" s="378"/>
      <c r="G320" s="378"/>
      <c r="H320" s="378"/>
      <c r="I320" s="378"/>
      <c r="N320" s="378"/>
      <c r="O320" s="378"/>
      <c r="P320" s="378"/>
      <c r="Q320" s="378"/>
      <c r="R320" s="378"/>
      <c r="S320" s="378"/>
      <c r="T320" s="378"/>
      <c r="U320" s="378"/>
      <c r="V320" s="378"/>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378"/>
      <c r="AV320" s="378"/>
      <c r="AW320" s="378"/>
      <c r="AX320" s="378"/>
      <c r="AY320" s="378"/>
      <c r="AZ320" s="378"/>
      <c r="BA320" s="378"/>
      <c r="BB320" s="378"/>
      <c r="BC320" s="378"/>
      <c r="BD320" s="378"/>
      <c r="BE320" s="378"/>
      <c r="BF320" s="378"/>
      <c r="BG320" s="378"/>
      <c r="BH320" s="378"/>
      <c r="BI320" s="378"/>
      <c r="BJ320" s="378"/>
      <c r="BK320" s="378"/>
      <c r="BL320" s="378"/>
    </row>
    <row r="321" spans="1:64">
      <c r="A321" s="378"/>
      <c r="B321" s="378"/>
      <c r="C321" s="378"/>
      <c r="D321" s="378"/>
      <c r="E321" s="378"/>
      <c r="F321" s="378"/>
      <c r="G321" s="378"/>
      <c r="H321" s="378"/>
      <c r="I321" s="378"/>
      <c r="N321" s="378"/>
      <c r="O321" s="378"/>
      <c r="P321" s="378"/>
      <c r="Q321" s="378"/>
      <c r="R321" s="378"/>
      <c r="S321" s="378"/>
      <c r="T321" s="378"/>
      <c r="U321" s="378"/>
      <c r="V321" s="378"/>
      <c r="W321" s="378"/>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c r="AS321" s="378"/>
      <c r="AT321" s="378"/>
      <c r="AU321" s="378"/>
      <c r="AV321" s="378"/>
      <c r="AW321" s="378"/>
      <c r="AX321" s="378"/>
      <c r="AY321" s="378"/>
      <c r="AZ321" s="378"/>
      <c r="BA321" s="378"/>
      <c r="BB321" s="378"/>
      <c r="BC321" s="378"/>
      <c r="BD321" s="378"/>
      <c r="BE321" s="378"/>
      <c r="BF321" s="378"/>
      <c r="BG321" s="378"/>
      <c r="BH321" s="378"/>
      <c r="BI321" s="378"/>
      <c r="BJ321" s="378"/>
      <c r="BK321" s="378"/>
      <c r="BL321" s="378"/>
    </row>
    <row r="322" spans="1:64">
      <c r="A322" s="378"/>
      <c r="B322" s="378"/>
      <c r="C322" s="378"/>
      <c r="D322" s="378"/>
      <c r="E322" s="378"/>
      <c r="F322" s="378"/>
      <c r="G322" s="378"/>
      <c r="H322" s="378"/>
      <c r="I322" s="378"/>
      <c r="N322" s="378"/>
      <c r="O322" s="378"/>
      <c r="P322" s="378"/>
      <c r="Q322" s="378"/>
      <c r="R322" s="378"/>
      <c r="S322" s="378"/>
      <c r="T322" s="378"/>
      <c r="U322" s="378"/>
      <c r="V322" s="378"/>
      <c r="W322" s="378"/>
      <c r="X322" s="378"/>
      <c r="Y322" s="378"/>
      <c r="Z322" s="378"/>
      <c r="AA322" s="378"/>
      <c r="AB322" s="378"/>
      <c r="AC322" s="378"/>
      <c r="AD322" s="378"/>
      <c r="AE322" s="378"/>
      <c r="AF322" s="378"/>
      <c r="AG322" s="378"/>
      <c r="AH322" s="378"/>
      <c r="AI322" s="378"/>
      <c r="AJ322" s="378"/>
      <c r="AK322" s="378"/>
      <c r="AL322" s="378"/>
      <c r="AM322" s="378"/>
      <c r="AN322" s="378"/>
      <c r="AO322" s="378"/>
      <c r="AP322" s="378"/>
      <c r="AQ322" s="378"/>
      <c r="AR322" s="378"/>
      <c r="AS322" s="378"/>
      <c r="AT322" s="378"/>
      <c r="AU322" s="378"/>
      <c r="AV322" s="378"/>
      <c r="AW322" s="378"/>
      <c r="AX322" s="378"/>
      <c r="AY322" s="378"/>
      <c r="AZ322" s="378"/>
      <c r="BA322" s="378"/>
      <c r="BB322" s="378"/>
      <c r="BC322" s="378"/>
      <c r="BD322" s="378"/>
      <c r="BE322" s="378"/>
      <c r="BF322" s="378"/>
      <c r="BG322" s="378"/>
      <c r="BH322" s="378"/>
      <c r="BI322" s="378"/>
      <c r="BJ322" s="378"/>
      <c r="BK322" s="378"/>
      <c r="BL322" s="378"/>
    </row>
    <row r="323" spans="1:64">
      <c r="A323" s="378"/>
      <c r="B323" s="378"/>
      <c r="C323" s="378"/>
      <c r="D323" s="378"/>
      <c r="E323" s="378"/>
      <c r="F323" s="378"/>
      <c r="G323" s="378"/>
      <c r="H323" s="378"/>
      <c r="I323" s="378"/>
      <c r="N323" s="378"/>
      <c r="O323" s="378"/>
      <c r="P323" s="378"/>
      <c r="Q323" s="378"/>
      <c r="R323" s="378"/>
      <c r="S323" s="378"/>
      <c r="T323" s="378"/>
      <c r="U323" s="378"/>
      <c r="V323" s="378"/>
      <c r="W323" s="378"/>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378"/>
      <c r="AV323" s="378"/>
      <c r="AW323" s="378"/>
      <c r="AX323" s="378"/>
      <c r="AY323" s="378"/>
      <c r="AZ323" s="378"/>
      <c r="BA323" s="378"/>
      <c r="BB323" s="378"/>
      <c r="BC323" s="378"/>
      <c r="BD323" s="378"/>
      <c r="BE323" s="378"/>
      <c r="BF323" s="378"/>
      <c r="BG323" s="378"/>
      <c r="BH323" s="378"/>
      <c r="BI323" s="378"/>
      <c r="BJ323" s="378"/>
      <c r="BK323" s="378"/>
      <c r="BL323" s="378"/>
    </row>
    <row r="324" spans="1:64">
      <c r="A324" s="378"/>
      <c r="B324" s="378"/>
      <c r="C324" s="378"/>
      <c r="D324" s="378"/>
      <c r="E324" s="378"/>
      <c r="F324" s="378"/>
      <c r="G324" s="378"/>
      <c r="H324" s="378"/>
      <c r="I324" s="378"/>
      <c r="N324" s="378"/>
      <c r="O324" s="378"/>
      <c r="P324" s="378"/>
      <c r="Q324" s="378"/>
      <c r="R324" s="378"/>
      <c r="S324" s="378"/>
      <c r="T324" s="378"/>
      <c r="U324" s="378"/>
      <c r="V324" s="378"/>
      <c r="W324" s="378"/>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c r="AS324" s="378"/>
      <c r="AT324" s="378"/>
      <c r="AU324" s="378"/>
      <c r="AV324" s="378"/>
      <c r="AW324" s="378"/>
      <c r="AX324" s="378"/>
      <c r="AY324" s="378"/>
      <c r="AZ324" s="378"/>
      <c r="BA324" s="378"/>
      <c r="BB324" s="378"/>
      <c r="BC324" s="378"/>
      <c r="BD324" s="378"/>
      <c r="BE324" s="378"/>
      <c r="BF324" s="378"/>
      <c r="BG324" s="378"/>
      <c r="BH324" s="378"/>
      <c r="BI324" s="378"/>
      <c r="BJ324" s="378"/>
      <c r="BK324" s="378"/>
      <c r="BL324" s="378"/>
    </row>
    <row r="325" spans="1:64">
      <c r="A325" s="378"/>
      <c r="B325" s="378"/>
      <c r="C325" s="378"/>
      <c r="D325" s="378"/>
      <c r="E325" s="378"/>
      <c r="F325" s="378"/>
      <c r="G325" s="378"/>
      <c r="H325" s="378"/>
      <c r="I325" s="378"/>
      <c r="N325" s="378"/>
      <c r="O325" s="378"/>
      <c r="P325" s="378"/>
      <c r="Q325" s="378"/>
      <c r="R325" s="378"/>
      <c r="S325" s="378"/>
      <c r="T325" s="378"/>
      <c r="U325" s="378"/>
      <c r="V325" s="378"/>
      <c r="W325" s="378"/>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c r="AS325" s="378"/>
      <c r="AT325" s="378"/>
      <c r="AU325" s="378"/>
      <c r="AV325" s="378"/>
      <c r="AW325" s="378"/>
      <c r="AX325" s="378"/>
      <c r="AY325" s="378"/>
      <c r="AZ325" s="378"/>
      <c r="BA325" s="378"/>
      <c r="BB325" s="378"/>
      <c r="BC325" s="378"/>
      <c r="BD325" s="378"/>
      <c r="BE325" s="378"/>
      <c r="BF325" s="378"/>
      <c r="BG325" s="378"/>
      <c r="BH325" s="378"/>
      <c r="BI325" s="378"/>
      <c r="BJ325" s="378"/>
      <c r="BK325" s="378"/>
      <c r="BL325" s="378"/>
    </row>
    <row r="326" spans="1:64">
      <c r="A326" s="378"/>
      <c r="B326" s="378"/>
      <c r="C326" s="378"/>
      <c r="D326" s="378"/>
      <c r="E326" s="378"/>
      <c r="F326" s="378"/>
      <c r="G326" s="378"/>
      <c r="H326" s="378"/>
      <c r="I326" s="378"/>
      <c r="N326" s="378"/>
      <c r="O326" s="378"/>
      <c r="P326" s="378"/>
      <c r="Q326" s="378"/>
      <c r="R326" s="378"/>
      <c r="S326" s="378"/>
      <c r="T326" s="378"/>
      <c r="U326" s="378"/>
      <c r="V326" s="378"/>
      <c r="W326" s="378"/>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c r="AT326" s="378"/>
      <c r="AU326" s="378"/>
      <c r="AV326" s="378"/>
      <c r="AW326" s="378"/>
      <c r="AX326" s="378"/>
      <c r="AY326" s="378"/>
      <c r="AZ326" s="378"/>
      <c r="BA326" s="378"/>
      <c r="BB326" s="378"/>
      <c r="BC326" s="378"/>
      <c r="BD326" s="378"/>
      <c r="BE326" s="378"/>
      <c r="BF326" s="378"/>
      <c r="BG326" s="378"/>
      <c r="BH326" s="378"/>
      <c r="BI326" s="378"/>
      <c r="BJ326" s="378"/>
      <c r="BK326" s="378"/>
      <c r="BL326" s="378"/>
    </row>
    <row r="327" spans="1:64">
      <c r="A327" s="378"/>
      <c r="B327" s="378"/>
      <c r="C327" s="378"/>
      <c r="D327" s="378"/>
      <c r="E327" s="378"/>
      <c r="F327" s="378"/>
      <c r="G327" s="378"/>
      <c r="H327" s="378"/>
      <c r="I327" s="378"/>
      <c r="N327" s="378"/>
      <c r="O327" s="378"/>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378"/>
      <c r="AV327" s="378"/>
      <c r="AW327" s="378"/>
      <c r="AX327" s="378"/>
      <c r="AY327" s="378"/>
      <c r="AZ327" s="378"/>
      <c r="BA327" s="378"/>
      <c r="BB327" s="378"/>
      <c r="BC327" s="378"/>
      <c r="BD327" s="378"/>
      <c r="BE327" s="378"/>
      <c r="BF327" s="378"/>
      <c r="BG327" s="378"/>
      <c r="BH327" s="378"/>
      <c r="BI327" s="378"/>
      <c r="BJ327" s="378"/>
      <c r="BK327" s="378"/>
      <c r="BL327" s="378"/>
    </row>
    <row r="328" spans="1:64">
      <c r="A328" s="378"/>
      <c r="B328" s="378"/>
      <c r="C328" s="378"/>
      <c r="D328" s="378"/>
      <c r="E328" s="378"/>
      <c r="F328" s="378"/>
      <c r="G328" s="378"/>
      <c r="H328" s="378"/>
      <c r="I328" s="378"/>
      <c r="N328" s="378"/>
      <c r="O328" s="378"/>
      <c r="P328" s="378"/>
      <c r="Q328" s="378"/>
      <c r="R328" s="378"/>
      <c r="S328" s="378"/>
      <c r="T328" s="378"/>
      <c r="U328" s="378"/>
      <c r="V328" s="378"/>
      <c r="W328" s="378"/>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c r="AS328" s="378"/>
      <c r="AT328" s="378"/>
      <c r="AU328" s="378"/>
      <c r="AV328" s="378"/>
      <c r="AW328" s="378"/>
      <c r="AX328" s="378"/>
      <c r="AY328" s="378"/>
      <c r="AZ328" s="378"/>
      <c r="BA328" s="378"/>
      <c r="BB328" s="378"/>
      <c r="BC328" s="378"/>
      <c r="BD328" s="378"/>
      <c r="BE328" s="378"/>
      <c r="BF328" s="378"/>
      <c r="BG328" s="378"/>
      <c r="BH328" s="378"/>
      <c r="BI328" s="378"/>
      <c r="BJ328" s="378"/>
      <c r="BK328" s="378"/>
      <c r="BL328" s="378"/>
    </row>
    <row r="329" spans="1:64">
      <c r="A329" s="378"/>
      <c r="B329" s="378"/>
      <c r="C329" s="378"/>
      <c r="D329" s="378"/>
      <c r="E329" s="378"/>
      <c r="F329" s="378"/>
      <c r="G329" s="378"/>
      <c r="H329" s="378"/>
      <c r="I329" s="378"/>
      <c r="N329" s="378"/>
      <c r="O329" s="378"/>
      <c r="P329" s="378"/>
      <c r="Q329" s="378"/>
      <c r="R329" s="378"/>
      <c r="S329" s="378"/>
      <c r="T329" s="378"/>
      <c r="U329" s="378"/>
      <c r="V329" s="378"/>
      <c r="W329" s="378"/>
      <c r="X329" s="378"/>
      <c r="Y329" s="378"/>
      <c r="Z329" s="378"/>
      <c r="AA329" s="378"/>
      <c r="AB329" s="378"/>
      <c r="AC329" s="378"/>
      <c r="AD329" s="378"/>
      <c r="AE329" s="378"/>
      <c r="AF329" s="378"/>
      <c r="AG329" s="378"/>
      <c r="AH329" s="378"/>
      <c r="AI329" s="378"/>
      <c r="AJ329" s="378"/>
      <c r="AK329" s="378"/>
      <c r="AL329" s="378"/>
      <c r="AM329" s="378"/>
      <c r="AN329" s="378"/>
      <c r="AO329" s="378"/>
      <c r="AP329" s="378"/>
      <c r="AQ329" s="378"/>
      <c r="AR329" s="378"/>
      <c r="AS329" s="378"/>
      <c r="AT329" s="378"/>
      <c r="AU329" s="378"/>
      <c r="AV329" s="378"/>
      <c r="AW329" s="378"/>
      <c r="AX329" s="378"/>
      <c r="AY329" s="378"/>
      <c r="AZ329" s="378"/>
      <c r="BA329" s="378"/>
      <c r="BB329" s="378"/>
      <c r="BC329" s="378"/>
      <c r="BD329" s="378"/>
      <c r="BE329" s="378"/>
      <c r="BF329" s="378"/>
      <c r="BG329" s="378"/>
      <c r="BH329" s="378"/>
      <c r="BI329" s="378"/>
      <c r="BJ329" s="378"/>
      <c r="BK329" s="378"/>
      <c r="BL329" s="378"/>
    </row>
    <row r="330" spans="1:64">
      <c r="A330" s="378"/>
      <c r="B330" s="378"/>
      <c r="C330" s="378"/>
      <c r="D330" s="378"/>
      <c r="E330" s="378"/>
      <c r="F330" s="378"/>
      <c r="G330" s="378"/>
      <c r="H330" s="378"/>
      <c r="I330" s="378"/>
      <c r="N330" s="378"/>
      <c r="O330" s="378"/>
      <c r="P330" s="378"/>
      <c r="Q330" s="378"/>
      <c r="R330" s="378"/>
      <c r="S330" s="378"/>
      <c r="T330" s="378"/>
      <c r="U330" s="378"/>
      <c r="V330" s="378"/>
      <c r="W330" s="378"/>
      <c r="X330" s="378"/>
      <c r="Y330" s="378"/>
      <c r="Z330" s="378"/>
      <c r="AA330" s="378"/>
      <c r="AB330" s="378"/>
      <c r="AC330" s="378"/>
      <c r="AD330" s="378"/>
      <c r="AE330" s="378"/>
      <c r="AF330" s="378"/>
      <c r="AG330" s="378"/>
      <c r="AH330" s="378"/>
      <c r="AI330" s="378"/>
      <c r="AJ330" s="378"/>
      <c r="AK330" s="378"/>
      <c r="AL330" s="378"/>
      <c r="AM330" s="378"/>
      <c r="AN330" s="378"/>
      <c r="AO330" s="378"/>
      <c r="AP330" s="378"/>
      <c r="AQ330" s="378"/>
      <c r="AR330" s="378"/>
      <c r="AS330" s="378"/>
      <c r="AT330" s="378"/>
      <c r="AU330" s="378"/>
      <c r="AV330" s="378"/>
      <c r="AW330" s="378"/>
      <c r="AX330" s="378"/>
      <c r="AY330" s="378"/>
      <c r="AZ330" s="378"/>
      <c r="BA330" s="378"/>
      <c r="BB330" s="378"/>
      <c r="BC330" s="378"/>
      <c r="BD330" s="378"/>
      <c r="BE330" s="378"/>
      <c r="BF330" s="378"/>
      <c r="BG330" s="378"/>
      <c r="BH330" s="378"/>
      <c r="BI330" s="378"/>
      <c r="BJ330" s="378"/>
      <c r="BK330" s="378"/>
      <c r="BL330" s="378"/>
    </row>
  </sheetData>
  <mergeCells count="1">
    <mergeCell ref="A4:A5"/>
  </mergeCells>
  <hyperlinks>
    <hyperlink ref="A21" location="Inhaltsverzeichnis!A1" display="Zurück zum Inhaltsverzeichni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BE37"/>
  <sheetViews>
    <sheetView showGridLines="0" zoomScale="145" zoomScaleNormal="145" workbookViewId="0">
      <pane ySplit="5" topLeftCell="A6" activePane="bottomLeft" state="frozen"/>
      <selection pane="bottomLeft"/>
    </sheetView>
  </sheetViews>
  <sheetFormatPr baseColWidth="10" defaultRowHeight="16.5"/>
  <cols>
    <col min="1" max="1" width="12.140625" style="1789" customWidth="1"/>
    <col min="2" max="2" width="7.7109375" style="1750" bestFit="1" customWidth="1"/>
    <col min="3" max="3" width="7.7109375" style="1750" customWidth="1"/>
    <col min="4" max="5" width="5.7109375" style="1750" customWidth="1"/>
    <col min="6" max="6" width="8" style="1750" customWidth="1"/>
    <col min="7" max="7" width="7.85546875" style="1750" bestFit="1" customWidth="1"/>
    <col min="8" max="8" width="5.5703125" style="1788" customWidth="1"/>
    <col min="9" max="9" width="6.85546875" style="1750" customWidth="1"/>
    <col min="10" max="10" width="7" style="1750" customWidth="1"/>
    <col min="11" max="12" width="6.7109375" style="1750" customWidth="1"/>
    <col min="13" max="14" width="6.85546875" style="1750" customWidth="1"/>
    <col min="15" max="15" width="6" style="1750" customWidth="1"/>
    <col min="16" max="16" width="6.7109375" style="1750" customWidth="1"/>
    <col min="17" max="18" width="6.85546875" style="1750" customWidth="1"/>
    <col min="19" max="19" width="8.140625" style="1750" customWidth="1"/>
    <col min="20" max="20" width="7" style="1750" customWidth="1"/>
    <col min="21" max="22" width="6.7109375" style="1750" customWidth="1"/>
    <col min="23" max="23" width="7" style="1750" customWidth="1"/>
    <col min="24" max="25" width="6.7109375" style="1750" customWidth="1"/>
    <col min="26" max="254" width="11.42578125" style="1750"/>
    <col min="255" max="255" width="4.28515625" style="1750" customWidth="1"/>
    <col min="256" max="256" width="0.5703125" style="1750" customWidth="1"/>
    <col min="257" max="257" width="12.140625" style="1750" customWidth="1"/>
    <col min="258" max="258" width="7.7109375" style="1750" bestFit="1" customWidth="1"/>
    <col min="259" max="259" width="7.7109375" style="1750" customWidth="1"/>
    <col min="260" max="261" width="5.7109375" style="1750" customWidth="1"/>
    <col min="262" max="262" width="8" style="1750" customWidth="1"/>
    <col min="263" max="263" width="7.85546875" style="1750" bestFit="1" customWidth="1"/>
    <col min="264" max="264" width="5.5703125" style="1750" customWidth="1"/>
    <col min="265" max="265" width="6.85546875" style="1750" customWidth="1"/>
    <col min="266" max="266" width="7" style="1750" customWidth="1"/>
    <col min="267" max="268" width="6.7109375" style="1750" customWidth="1"/>
    <col min="269" max="270" width="6.85546875" style="1750" customWidth="1"/>
    <col min="271" max="271" width="6" style="1750" customWidth="1"/>
    <col min="272" max="272" width="6.7109375" style="1750" customWidth="1"/>
    <col min="273" max="274" width="6.85546875" style="1750" customWidth="1"/>
    <col min="275" max="275" width="8.140625" style="1750" customWidth="1"/>
    <col min="276" max="276" width="7" style="1750" customWidth="1"/>
    <col min="277" max="278" width="6.7109375" style="1750" customWidth="1"/>
    <col min="279" max="279" width="7" style="1750" customWidth="1"/>
    <col min="280" max="281" width="6.7109375" style="1750" customWidth="1"/>
    <col min="282" max="510" width="11.42578125" style="1750"/>
    <col min="511" max="511" width="4.28515625" style="1750" customWidth="1"/>
    <col min="512" max="512" width="0.5703125" style="1750" customWidth="1"/>
    <col min="513" max="513" width="12.140625" style="1750" customWidth="1"/>
    <col min="514" max="514" width="7.7109375" style="1750" bestFit="1" customWidth="1"/>
    <col min="515" max="515" width="7.7109375" style="1750" customWidth="1"/>
    <col min="516" max="517" width="5.7109375" style="1750" customWidth="1"/>
    <col min="518" max="518" width="8" style="1750" customWidth="1"/>
    <col min="519" max="519" width="7.85546875" style="1750" bestFit="1" customWidth="1"/>
    <col min="520" max="520" width="5.5703125" style="1750" customWidth="1"/>
    <col min="521" max="521" width="6.85546875" style="1750" customWidth="1"/>
    <col min="522" max="522" width="7" style="1750" customWidth="1"/>
    <col min="523" max="524" width="6.7109375" style="1750" customWidth="1"/>
    <col min="525" max="526" width="6.85546875" style="1750" customWidth="1"/>
    <col min="527" max="527" width="6" style="1750" customWidth="1"/>
    <col min="528" max="528" width="6.7109375" style="1750" customWidth="1"/>
    <col min="529" max="530" width="6.85546875" style="1750" customWidth="1"/>
    <col min="531" max="531" width="8.140625" style="1750" customWidth="1"/>
    <col min="532" max="532" width="7" style="1750" customWidth="1"/>
    <col min="533" max="534" width="6.7109375" style="1750" customWidth="1"/>
    <col min="535" max="535" width="7" style="1750" customWidth="1"/>
    <col min="536" max="537" width="6.7109375" style="1750" customWidth="1"/>
    <col min="538" max="766" width="11.42578125" style="1750"/>
    <col min="767" max="767" width="4.28515625" style="1750" customWidth="1"/>
    <col min="768" max="768" width="0.5703125" style="1750" customWidth="1"/>
    <col min="769" max="769" width="12.140625" style="1750" customWidth="1"/>
    <col min="770" max="770" width="7.7109375" style="1750" bestFit="1" customWidth="1"/>
    <col min="771" max="771" width="7.7109375" style="1750" customWidth="1"/>
    <col min="772" max="773" width="5.7109375" style="1750" customWidth="1"/>
    <col min="774" max="774" width="8" style="1750" customWidth="1"/>
    <col min="775" max="775" width="7.85546875" style="1750" bestFit="1" customWidth="1"/>
    <col min="776" max="776" width="5.5703125" style="1750" customWidth="1"/>
    <col min="777" max="777" width="6.85546875" style="1750" customWidth="1"/>
    <col min="778" max="778" width="7" style="1750" customWidth="1"/>
    <col min="779" max="780" width="6.7109375" style="1750" customWidth="1"/>
    <col min="781" max="782" width="6.85546875" style="1750" customWidth="1"/>
    <col min="783" max="783" width="6" style="1750" customWidth="1"/>
    <col min="784" max="784" width="6.7109375" style="1750" customWidth="1"/>
    <col min="785" max="786" width="6.85546875" style="1750" customWidth="1"/>
    <col min="787" max="787" width="8.140625" style="1750" customWidth="1"/>
    <col min="788" max="788" width="7" style="1750" customWidth="1"/>
    <col min="789" max="790" width="6.7109375" style="1750" customWidth="1"/>
    <col min="791" max="791" width="7" style="1750" customWidth="1"/>
    <col min="792" max="793" width="6.7109375" style="1750" customWidth="1"/>
    <col min="794" max="1022" width="11.42578125" style="1750"/>
    <col min="1023" max="1023" width="4.28515625" style="1750" customWidth="1"/>
    <col min="1024" max="1024" width="0.5703125" style="1750" customWidth="1"/>
    <col min="1025" max="1025" width="12.140625" style="1750" customWidth="1"/>
    <col min="1026" max="1026" width="7.7109375" style="1750" bestFit="1" customWidth="1"/>
    <col min="1027" max="1027" width="7.7109375" style="1750" customWidth="1"/>
    <col min="1028" max="1029" width="5.7109375" style="1750" customWidth="1"/>
    <col min="1030" max="1030" width="8" style="1750" customWidth="1"/>
    <col min="1031" max="1031" width="7.85546875" style="1750" bestFit="1" customWidth="1"/>
    <col min="1032" max="1032" width="5.5703125" style="1750" customWidth="1"/>
    <col min="1033" max="1033" width="6.85546875" style="1750" customWidth="1"/>
    <col min="1034" max="1034" width="7" style="1750" customWidth="1"/>
    <col min="1035" max="1036" width="6.7109375" style="1750" customWidth="1"/>
    <col min="1037" max="1038" width="6.85546875" style="1750" customWidth="1"/>
    <col min="1039" max="1039" width="6" style="1750" customWidth="1"/>
    <col min="1040" max="1040" width="6.7109375" style="1750" customWidth="1"/>
    <col min="1041" max="1042" width="6.85546875" style="1750" customWidth="1"/>
    <col min="1043" max="1043" width="8.140625" style="1750" customWidth="1"/>
    <col min="1044" max="1044" width="7" style="1750" customWidth="1"/>
    <col min="1045" max="1046" width="6.7109375" style="1750" customWidth="1"/>
    <col min="1047" max="1047" width="7" style="1750" customWidth="1"/>
    <col min="1048" max="1049" width="6.7109375" style="1750" customWidth="1"/>
    <col min="1050" max="1278" width="11.42578125" style="1750"/>
    <col min="1279" max="1279" width="4.28515625" style="1750" customWidth="1"/>
    <col min="1280" max="1280" width="0.5703125" style="1750" customWidth="1"/>
    <col min="1281" max="1281" width="12.140625" style="1750" customWidth="1"/>
    <col min="1282" max="1282" width="7.7109375" style="1750" bestFit="1" customWidth="1"/>
    <col min="1283" max="1283" width="7.7109375" style="1750" customWidth="1"/>
    <col min="1284" max="1285" width="5.7109375" style="1750" customWidth="1"/>
    <col min="1286" max="1286" width="8" style="1750" customWidth="1"/>
    <col min="1287" max="1287" width="7.85546875" style="1750" bestFit="1" customWidth="1"/>
    <col min="1288" max="1288" width="5.5703125" style="1750" customWidth="1"/>
    <col min="1289" max="1289" width="6.85546875" style="1750" customWidth="1"/>
    <col min="1290" max="1290" width="7" style="1750" customWidth="1"/>
    <col min="1291" max="1292" width="6.7109375" style="1750" customWidth="1"/>
    <col min="1293" max="1294" width="6.85546875" style="1750" customWidth="1"/>
    <col min="1295" max="1295" width="6" style="1750" customWidth="1"/>
    <col min="1296" max="1296" width="6.7109375" style="1750" customWidth="1"/>
    <col min="1297" max="1298" width="6.85546875" style="1750" customWidth="1"/>
    <col min="1299" max="1299" width="8.140625" style="1750" customWidth="1"/>
    <col min="1300" max="1300" width="7" style="1750" customWidth="1"/>
    <col min="1301" max="1302" width="6.7109375" style="1750" customWidth="1"/>
    <col min="1303" max="1303" width="7" style="1750" customWidth="1"/>
    <col min="1304" max="1305" width="6.7109375" style="1750" customWidth="1"/>
    <col min="1306" max="1534" width="11.42578125" style="1750"/>
    <col min="1535" max="1535" width="4.28515625" style="1750" customWidth="1"/>
    <col min="1536" max="1536" width="0.5703125" style="1750" customWidth="1"/>
    <col min="1537" max="1537" width="12.140625" style="1750" customWidth="1"/>
    <col min="1538" max="1538" width="7.7109375" style="1750" bestFit="1" customWidth="1"/>
    <col min="1539" max="1539" width="7.7109375" style="1750" customWidth="1"/>
    <col min="1540" max="1541" width="5.7109375" style="1750" customWidth="1"/>
    <col min="1542" max="1542" width="8" style="1750" customWidth="1"/>
    <col min="1543" max="1543" width="7.85546875" style="1750" bestFit="1" customWidth="1"/>
    <col min="1544" max="1544" width="5.5703125" style="1750" customWidth="1"/>
    <col min="1545" max="1545" width="6.85546875" style="1750" customWidth="1"/>
    <col min="1546" max="1546" width="7" style="1750" customWidth="1"/>
    <col min="1547" max="1548" width="6.7109375" style="1750" customWidth="1"/>
    <col min="1549" max="1550" width="6.85546875" style="1750" customWidth="1"/>
    <col min="1551" max="1551" width="6" style="1750" customWidth="1"/>
    <col min="1552" max="1552" width="6.7109375" style="1750" customWidth="1"/>
    <col min="1553" max="1554" width="6.85546875" style="1750" customWidth="1"/>
    <col min="1555" max="1555" width="8.140625" style="1750" customWidth="1"/>
    <col min="1556" max="1556" width="7" style="1750" customWidth="1"/>
    <col min="1557" max="1558" width="6.7109375" style="1750" customWidth="1"/>
    <col min="1559" max="1559" width="7" style="1750" customWidth="1"/>
    <col min="1560" max="1561" width="6.7109375" style="1750" customWidth="1"/>
    <col min="1562" max="1790" width="11.42578125" style="1750"/>
    <col min="1791" max="1791" width="4.28515625" style="1750" customWidth="1"/>
    <col min="1792" max="1792" width="0.5703125" style="1750" customWidth="1"/>
    <col min="1793" max="1793" width="12.140625" style="1750" customWidth="1"/>
    <col min="1794" max="1794" width="7.7109375" style="1750" bestFit="1" customWidth="1"/>
    <col min="1795" max="1795" width="7.7109375" style="1750" customWidth="1"/>
    <col min="1796" max="1797" width="5.7109375" style="1750" customWidth="1"/>
    <col min="1798" max="1798" width="8" style="1750" customWidth="1"/>
    <col min="1799" max="1799" width="7.85546875" style="1750" bestFit="1" customWidth="1"/>
    <col min="1800" max="1800" width="5.5703125" style="1750" customWidth="1"/>
    <col min="1801" max="1801" width="6.85546875" style="1750" customWidth="1"/>
    <col min="1802" max="1802" width="7" style="1750" customWidth="1"/>
    <col min="1803" max="1804" width="6.7109375" style="1750" customWidth="1"/>
    <col min="1805" max="1806" width="6.85546875" style="1750" customWidth="1"/>
    <col min="1807" max="1807" width="6" style="1750" customWidth="1"/>
    <col min="1808" max="1808" width="6.7109375" style="1750" customWidth="1"/>
    <col min="1809" max="1810" width="6.85546875" style="1750" customWidth="1"/>
    <col min="1811" max="1811" width="8.140625" style="1750" customWidth="1"/>
    <col min="1812" max="1812" width="7" style="1750" customWidth="1"/>
    <col min="1813" max="1814" width="6.7109375" style="1750" customWidth="1"/>
    <col min="1815" max="1815" width="7" style="1750" customWidth="1"/>
    <col min="1816" max="1817" width="6.7109375" style="1750" customWidth="1"/>
    <col min="1818" max="2046" width="11.42578125" style="1750"/>
    <col min="2047" max="2047" width="4.28515625" style="1750" customWidth="1"/>
    <col min="2048" max="2048" width="0.5703125" style="1750" customWidth="1"/>
    <col min="2049" max="2049" width="12.140625" style="1750" customWidth="1"/>
    <col min="2050" max="2050" width="7.7109375" style="1750" bestFit="1" customWidth="1"/>
    <col min="2051" max="2051" width="7.7109375" style="1750" customWidth="1"/>
    <col min="2052" max="2053" width="5.7109375" style="1750" customWidth="1"/>
    <col min="2054" max="2054" width="8" style="1750" customWidth="1"/>
    <col min="2055" max="2055" width="7.85546875" style="1750" bestFit="1" customWidth="1"/>
    <col min="2056" max="2056" width="5.5703125" style="1750" customWidth="1"/>
    <col min="2057" max="2057" width="6.85546875" style="1750" customWidth="1"/>
    <col min="2058" max="2058" width="7" style="1750" customWidth="1"/>
    <col min="2059" max="2060" width="6.7109375" style="1750" customWidth="1"/>
    <col min="2061" max="2062" width="6.85546875" style="1750" customWidth="1"/>
    <col min="2063" max="2063" width="6" style="1750" customWidth="1"/>
    <col min="2064" max="2064" width="6.7109375" style="1750" customWidth="1"/>
    <col min="2065" max="2066" width="6.85546875" style="1750" customWidth="1"/>
    <col min="2067" max="2067" width="8.140625" style="1750" customWidth="1"/>
    <col min="2068" max="2068" width="7" style="1750" customWidth="1"/>
    <col min="2069" max="2070" width="6.7109375" style="1750" customWidth="1"/>
    <col min="2071" max="2071" width="7" style="1750" customWidth="1"/>
    <col min="2072" max="2073" width="6.7109375" style="1750" customWidth="1"/>
    <col min="2074" max="2302" width="11.42578125" style="1750"/>
    <col min="2303" max="2303" width="4.28515625" style="1750" customWidth="1"/>
    <col min="2304" max="2304" width="0.5703125" style="1750" customWidth="1"/>
    <col min="2305" max="2305" width="12.140625" style="1750" customWidth="1"/>
    <col min="2306" max="2306" width="7.7109375" style="1750" bestFit="1" customWidth="1"/>
    <col min="2307" max="2307" width="7.7109375" style="1750" customWidth="1"/>
    <col min="2308" max="2309" width="5.7109375" style="1750" customWidth="1"/>
    <col min="2310" max="2310" width="8" style="1750" customWidth="1"/>
    <col min="2311" max="2311" width="7.85546875" style="1750" bestFit="1" customWidth="1"/>
    <col min="2312" max="2312" width="5.5703125" style="1750" customWidth="1"/>
    <col min="2313" max="2313" width="6.85546875" style="1750" customWidth="1"/>
    <col min="2314" max="2314" width="7" style="1750" customWidth="1"/>
    <col min="2315" max="2316" width="6.7109375" style="1750" customWidth="1"/>
    <col min="2317" max="2318" width="6.85546875" style="1750" customWidth="1"/>
    <col min="2319" max="2319" width="6" style="1750" customWidth="1"/>
    <col min="2320" max="2320" width="6.7109375" style="1750" customWidth="1"/>
    <col min="2321" max="2322" width="6.85546875" style="1750" customWidth="1"/>
    <col min="2323" max="2323" width="8.140625" style="1750" customWidth="1"/>
    <col min="2324" max="2324" width="7" style="1750" customWidth="1"/>
    <col min="2325" max="2326" width="6.7109375" style="1750" customWidth="1"/>
    <col min="2327" max="2327" width="7" style="1750" customWidth="1"/>
    <col min="2328" max="2329" width="6.7109375" style="1750" customWidth="1"/>
    <col min="2330" max="2558" width="11.42578125" style="1750"/>
    <col min="2559" max="2559" width="4.28515625" style="1750" customWidth="1"/>
    <col min="2560" max="2560" width="0.5703125" style="1750" customWidth="1"/>
    <col min="2561" max="2561" width="12.140625" style="1750" customWidth="1"/>
    <col min="2562" max="2562" width="7.7109375" style="1750" bestFit="1" customWidth="1"/>
    <col min="2563" max="2563" width="7.7109375" style="1750" customWidth="1"/>
    <col min="2564" max="2565" width="5.7109375" style="1750" customWidth="1"/>
    <col min="2566" max="2566" width="8" style="1750" customWidth="1"/>
    <col min="2567" max="2567" width="7.85546875" style="1750" bestFit="1" customWidth="1"/>
    <col min="2568" max="2568" width="5.5703125" style="1750" customWidth="1"/>
    <col min="2569" max="2569" width="6.85546875" style="1750" customWidth="1"/>
    <col min="2570" max="2570" width="7" style="1750" customWidth="1"/>
    <col min="2571" max="2572" width="6.7109375" style="1750" customWidth="1"/>
    <col min="2573" max="2574" width="6.85546875" style="1750" customWidth="1"/>
    <col min="2575" max="2575" width="6" style="1750" customWidth="1"/>
    <col min="2576" max="2576" width="6.7109375" style="1750" customWidth="1"/>
    <col min="2577" max="2578" width="6.85546875" style="1750" customWidth="1"/>
    <col min="2579" max="2579" width="8.140625" style="1750" customWidth="1"/>
    <col min="2580" max="2580" width="7" style="1750" customWidth="1"/>
    <col min="2581" max="2582" width="6.7109375" style="1750" customWidth="1"/>
    <col min="2583" max="2583" width="7" style="1750" customWidth="1"/>
    <col min="2584" max="2585" width="6.7109375" style="1750" customWidth="1"/>
    <col min="2586" max="2814" width="11.42578125" style="1750"/>
    <col min="2815" max="2815" width="4.28515625" style="1750" customWidth="1"/>
    <col min="2816" max="2816" width="0.5703125" style="1750" customWidth="1"/>
    <col min="2817" max="2817" width="12.140625" style="1750" customWidth="1"/>
    <col min="2818" max="2818" width="7.7109375" style="1750" bestFit="1" customWidth="1"/>
    <col min="2819" max="2819" width="7.7109375" style="1750" customWidth="1"/>
    <col min="2820" max="2821" width="5.7109375" style="1750" customWidth="1"/>
    <col min="2822" max="2822" width="8" style="1750" customWidth="1"/>
    <col min="2823" max="2823" width="7.85546875" style="1750" bestFit="1" customWidth="1"/>
    <col min="2824" max="2824" width="5.5703125" style="1750" customWidth="1"/>
    <col min="2825" max="2825" width="6.85546875" style="1750" customWidth="1"/>
    <col min="2826" max="2826" width="7" style="1750" customWidth="1"/>
    <col min="2827" max="2828" width="6.7109375" style="1750" customWidth="1"/>
    <col min="2829" max="2830" width="6.85546875" style="1750" customWidth="1"/>
    <col min="2831" max="2831" width="6" style="1750" customWidth="1"/>
    <col min="2832" max="2832" width="6.7109375" style="1750" customWidth="1"/>
    <col min="2833" max="2834" width="6.85546875" style="1750" customWidth="1"/>
    <col min="2835" max="2835" width="8.140625" style="1750" customWidth="1"/>
    <col min="2836" max="2836" width="7" style="1750" customWidth="1"/>
    <col min="2837" max="2838" width="6.7109375" style="1750" customWidth="1"/>
    <col min="2839" max="2839" width="7" style="1750" customWidth="1"/>
    <col min="2840" max="2841" width="6.7109375" style="1750" customWidth="1"/>
    <col min="2842" max="3070" width="11.42578125" style="1750"/>
    <col min="3071" max="3071" width="4.28515625" style="1750" customWidth="1"/>
    <col min="3072" max="3072" width="0.5703125" style="1750" customWidth="1"/>
    <col min="3073" max="3073" width="12.140625" style="1750" customWidth="1"/>
    <col min="3074" max="3074" width="7.7109375" style="1750" bestFit="1" customWidth="1"/>
    <col min="3075" max="3075" width="7.7109375" style="1750" customWidth="1"/>
    <col min="3076" max="3077" width="5.7109375" style="1750" customWidth="1"/>
    <col min="3078" max="3078" width="8" style="1750" customWidth="1"/>
    <col min="3079" max="3079" width="7.85546875" style="1750" bestFit="1" customWidth="1"/>
    <col min="3080" max="3080" width="5.5703125" style="1750" customWidth="1"/>
    <col min="3081" max="3081" width="6.85546875" style="1750" customWidth="1"/>
    <col min="3082" max="3082" width="7" style="1750" customWidth="1"/>
    <col min="3083" max="3084" width="6.7109375" style="1750" customWidth="1"/>
    <col min="3085" max="3086" width="6.85546875" style="1750" customWidth="1"/>
    <col min="3087" max="3087" width="6" style="1750" customWidth="1"/>
    <col min="3088" max="3088" width="6.7109375" style="1750" customWidth="1"/>
    <col min="3089" max="3090" width="6.85546875" style="1750" customWidth="1"/>
    <col min="3091" max="3091" width="8.140625" style="1750" customWidth="1"/>
    <col min="3092" max="3092" width="7" style="1750" customWidth="1"/>
    <col min="3093" max="3094" width="6.7109375" style="1750" customWidth="1"/>
    <col min="3095" max="3095" width="7" style="1750" customWidth="1"/>
    <col min="3096" max="3097" width="6.7109375" style="1750" customWidth="1"/>
    <col min="3098" max="3326" width="11.42578125" style="1750"/>
    <col min="3327" max="3327" width="4.28515625" style="1750" customWidth="1"/>
    <col min="3328" max="3328" width="0.5703125" style="1750" customWidth="1"/>
    <col min="3329" max="3329" width="12.140625" style="1750" customWidth="1"/>
    <col min="3330" max="3330" width="7.7109375" style="1750" bestFit="1" customWidth="1"/>
    <col min="3331" max="3331" width="7.7109375" style="1750" customWidth="1"/>
    <col min="3332" max="3333" width="5.7109375" style="1750" customWidth="1"/>
    <col min="3334" max="3334" width="8" style="1750" customWidth="1"/>
    <col min="3335" max="3335" width="7.85546875" style="1750" bestFit="1" customWidth="1"/>
    <col min="3336" max="3336" width="5.5703125" style="1750" customWidth="1"/>
    <col min="3337" max="3337" width="6.85546875" style="1750" customWidth="1"/>
    <col min="3338" max="3338" width="7" style="1750" customWidth="1"/>
    <col min="3339" max="3340" width="6.7109375" style="1750" customWidth="1"/>
    <col min="3341" max="3342" width="6.85546875" style="1750" customWidth="1"/>
    <col min="3343" max="3343" width="6" style="1750" customWidth="1"/>
    <col min="3344" max="3344" width="6.7109375" style="1750" customWidth="1"/>
    <col min="3345" max="3346" width="6.85546875" style="1750" customWidth="1"/>
    <col min="3347" max="3347" width="8.140625" style="1750" customWidth="1"/>
    <col min="3348" max="3348" width="7" style="1750" customWidth="1"/>
    <col min="3349" max="3350" width="6.7109375" style="1750" customWidth="1"/>
    <col min="3351" max="3351" width="7" style="1750" customWidth="1"/>
    <col min="3352" max="3353" width="6.7109375" style="1750" customWidth="1"/>
    <col min="3354" max="3582" width="11.42578125" style="1750"/>
    <col min="3583" max="3583" width="4.28515625" style="1750" customWidth="1"/>
    <col min="3584" max="3584" width="0.5703125" style="1750" customWidth="1"/>
    <col min="3585" max="3585" width="12.140625" style="1750" customWidth="1"/>
    <col min="3586" max="3586" width="7.7109375" style="1750" bestFit="1" customWidth="1"/>
    <col min="3587" max="3587" width="7.7109375" style="1750" customWidth="1"/>
    <col min="3588" max="3589" width="5.7109375" style="1750" customWidth="1"/>
    <col min="3590" max="3590" width="8" style="1750" customWidth="1"/>
    <col min="3591" max="3591" width="7.85546875" style="1750" bestFit="1" customWidth="1"/>
    <col min="3592" max="3592" width="5.5703125" style="1750" customWidth="1"/>
    <col min="3593" max="3593" width="6.85546875" style="1750" customWidth="1"/>
    <col min="3594" max="3594" width="7" style="1750" customWidth="1"/>
    <col min="3595" max="3596" width="6.7109375" style="1750" customWidth="1"/>
    <col min="3597" max="3598" width="6.85546875" style="1750" customWidth="1"/>
    <col min="3599" max="3599" width="6" style="1750" customWidth="1"/>
    <col min="3600" max="3600" width="6.7109375" style="1750" customWidth="1"/>
    <col min="3601" max="3602" width="6.85546875" style="1750" customWidth="1"/>
    <col min="3603" max="3603" width="8.140625" style="1750" customWidth="1"/>
    <col min="3604" max="3604" width="7" style="1750" customWidth="1"/>
    <col min="3605" max="3606" width="6.7109375" style="1750" customWidth="1"/>
    <col min="3607" max="3607" width="7" style="1750" customWidth="1"/>
    <col min="3608" max="3609" width="6.7109375" style="1750" customWidth="1"/>
    <col min="3610" max="3838" width="11.42578125" style="1750"/>
    <col min="3839" max="3839" width="4.28515625" style="1750" customWidth="1"/>
    <col min="3840" max="3840" width="0.5703125" style="1750" customWidth="1"/>
    <col min="3841" max="3841" width="12.140625" style="1750" customWidth="1"/>
    <col min="3842" max="3842" width="7.7109375" style="1750" bestFit="1" customWidth="1"/>
    <col min="3843" max="3843" width="7.7109375" style="1750" customWidth="1"/>
    <col min="3844" max="3845" width="5.7109375" style="1750" customWidth="1"/>
    <col min="3846" max="3846" width="8" style="1750" customWidth="1"/>
    <col min="3847" max="3847" width="7.85546875" style="1750" bestFit="1" customWidth="1"/>
    <col min="3848" max="3848" width="5.5703125" style="1750" customWidth="1"/>
    <col min="3849" max="3849" width="6.85546875" style="1750" customWidth="1"/>
    <col min="3850" max="3850" width="7" style="1750" customWidth="1"/>
    <col min="3851" max="3852" width="6.7109375" style="1750" customWidth="1"/>
    <col min="3853" max="3854" width="6.85546875" style="1750" customWidth="1"/>
    <col min="3855" max="3855" width="6" style="1750" customWidth="1"/>
    <col min="3856" max="3856" width="6.7109375" style="1750" customWidth="1"/>
    <col min="3857" max="3858" width="6.85546875" style="1750" customWidth="1"/>
    <col min="3859" max="3859" width="8.140625" style="1750" customWidth="1"/>
    <col min="3860" max="3860" width="7" style="1750" customWidth="1"/>
    <col min="3861" max="3862" width="6.7109375" style="1750" customWidth="1"/>
    <col min="3863" max="3863" width="7" style="1750" customWidth="1"/>
    <col min="3864" max="3865" width="6.7109375" style="1750" customWidth="1"/>
    <col min="3866" max="4094" width="11.42578125" style="1750"/>
    <col min="4095" max="4095" width="4.28515625" style="1750" customWidth="1"/>
    <col min="4096" max="4096" width="0.5703125" style="1750" customWidth="1"/>
    <col min="4097" max="4097" width="12.140625" style="1750" customWidth="1"/>
    <col min="4098" max="4098" width="7.7109375" style="1750" bestFit="1" customWidth="1"/>
    <col min="4099" max="4099" width="7.7109375" style="1750" customWidth="1"/>
    <col min="4100" max="4101" width="5.7109375" style="1750" customWidth="1"/>
    <col min="4102" max="4102" width="8" style="1750" customWidth="1"/>
    <col min="4103" max="4103" width="7.85546875" style="1750" bestFit="1" customWidth="1"/>
    <col min="4104" max="4104" width="5.5703125" style="1750" customWidth="1"/>
    <col min="4105" max="4105" width="6.85546875" style="1750" customWidth="1"/>
    <col min="4106" max="4106" width="7" style="1750" customWidth="1"/>
    <col min="4107" max="4108" width="6.7109375" style="1750" customWidth="1"/>
    <col min="4109" max="4110" width="6.85546875" style="1750" customWidth="1"/>
    <col min="4111" max="4111" width="6" style="1750" customWidth="1"/>
    <col min="4112" max="4112" width="6.7109375" style="1750" customWidth="1"/>
    <col min="4113" max="4114" width="6.85546875" style="1750" customWidth="1"/>
    <col min="4115" max="4115" width="8.140625" style="1750" customWidth="1"/>
    <col min="4116" max="4116" width="7" style="1750" customWidth="1"/>
    <col min="4117" max="4118" width="6.7109375" style="1750" customWidth="1"/>
    <col min="4119" max="4119" width="7" style="1750" customWidth="1"/>
    <col min="4120" max="4121" width="6.7109375" style="1750" customWidth="1"/>
    <col min="4122" max="4350" width="11.42578125" style="1750"/>
    <col min="4351" max="4351" width="4.28515625" style="1750" customWidth="1"/>
    <col min="4352" max="4352" width="0.5703125" style="1750" customWidth="1"/>
    <col min="4353" max="4353" width="12.140625" style="1750" customWidth="1"/>
    <col min="4354" max="4354" width="7.7109375" style="1750" bestFit="1" customWidth="1"/>
    <col min="4355" max="4355" width="7.7109375" style="1750" customWidth="1"/>
    <col min="4356" max="4357" width="5.7109375" style="1750" customWidth="1"/>
    <col min="4358" max="4358" width="8" style="1750" customWidth="1"/>
    <col min="4359" max="4359" width="7.85546875" style="1750" bestFit="1" customWidth="1"/>
    <col min="4360" max="4360" width="5.5703125" style="1750" customWidth="1"/>
    <col min="4361" max="4361" width="6.85546875" style="1750" customWidth="1"/>
    <col min="4362" max="4362" width="7" style="1750" customWidth="1"/>
    <col min="4363" max="4364" width="6.7109375" style="1750" customWidth="1"/>
    <col min="4365" max="4366" width="6.85546875" style="1750" customWidth="1"/>
    <col min="4367" max="4367" width="6" style="1750" customWidth="1"/>
    <col min="4368" max="4368" width="6.7109375" style="1750" customWidth="1"/>
    <col min="4369" max="4370" width="6.85546875" style="1750" customWidth="1"/>
    <col min="4371" max="4371" width="8.140625" style="1750" customWidth="1"/>
    <col min="4372" max="4372" width="7" style="1750" customWidth="1"/>
    <col min="4373" max="4374" width="6.7109375" style="1750" customWidth="1"/>
    <col min="4375" max="4375" width="7" style="1750" customWidth="1"/>
    <col min="4376" max="4377" width="6.7109375" style="1750" customWidth="1"/>
    <col min="4378" max="4606" width="11.42578125" style="1750"/>
    <col min="4607" max="4607" width="4.28515625" style="1750" customWidth="1"/>
    <col min="4608" max="4608" width="0.5703125" style="1750" customWidth="1"/>
    <col min="4609" max="4609" width="12.140625" style="1750" customWidth="1"/>
    <col min="4610" max="4610" width="7.7109375" style="1750" bestFit="1" customWidth="1"/>
    <col min="4611" max="4611" width="7.7109375" style="1750" customWidth="1"/>
    <col min="4612" max="4613" width="5.7109375" style="1750" customWidth="1"/>
    <col min="4614" max="4614" width="8" style="1750" customWidth="1"/>
    <col min="4615" max="4615" width="7.85546875" style="1750" bestFit="1" customWidth="1"/>
    <col min="4616" max="4616" width="5.5703125" style="1750" customWidth="1"/>
    <col min="4617" max="4617" width="6.85546875" style="1750" customWidth="1"/>
    <col min="4618" max="4618" width="7" style="1750" customWidth="1"/>
    <col min="4619" max="4620" width="6.7109375" style="1750" customWidth="1"/>
    <col min="4621" max="4622" width="6.85546875" style="1750" customWidth="1"/>
    <col min="4623" max="4623" width="6" style="1750" customWidth="1"/>
    <col min="4624" max="4624" width="6.7109375" style="1750" customWidth="1"/>
    <col min="4625" max="4626" width="6.85546875" style="1750" customWidth="1"/>
    <col min="4627" max="4627" width="8.140625" style="1750" customWidth="1"/>
    <col min="4628" max="4628" width="7" style="1750" customWidth="1"/>
    <col min="4629" max="4630" width="6.7109375" style="1750" customWidth="1"/>
    <col min="4631" max="4631" width="7" style="1750" customWidth="1"/>
    <col min="4632" max="4633" width="6.7109375" style="1750" customWidth="1"/>
    <col min="4634" max="4862" width="11.42578125" style="1750"/>
    <col min="4863" max="4863" width="4.28515625" style="1750" customWidth="1"/>
    <col min="4864" max="4864" width="0.5703125" style="1750" customWidth="1"/>
    <col min="4865" max="4865" width="12.140625" style="1750" customWidth="1"/>
    <col min="4866" max="4866" width="7.7109375" style="1750" bestFit="1" customWidth="1"/>
    <col min="4867" max="4867" width="7.7109375" style="1750" customWidth="1"/>
    <col min="4868" max="4869" width="5.7109375" style="1750" customWidth="1"/>
    <col min="4870" max="4870" width="8" style="1750" customWidth="1"/>
    <col min="4871" max="4871" width="7.85546875" style="1750" bestFit="1" customWidth="1"/>
    <col min="4872" max="4872" width="5.5703125" style="1750" customWidth="1"/>
    <col min="4873" max="4873" width="6.85546875" style="1750" customWidth="1"/>
    <col min="4874" max="4874" width="7" style="1750" customWidth="1"/>
    <col min="4875" max="4876" width="6.7109375" style="1750" customWidth="1"/>
    <col min="4877" max="4878" width="6.85546875" style="1750" customWidth="1"/>
    <col min="4879" max="4879" width="6" style="1750" customWidth="1"/>
    <col min="4880" max="4880" width="6.7109375" style="1750" customWidth="1"/>
    <col min="4881" max="4882" width="6.85546875" style="1750" customWidth="1"/>
    <col min="4883" max="4883" width="8.140625" style="1750" customWidth="1"/>
    <col min="4884" max="4884" width="7" style="1750" customWidth="1"/>
    <col min="4885" max="4886" width="6.7109375" style="1750" customWidth="1"/>
    <col min="4887" max="4887" width="7" style="1750" customWidth="1"/>
    <col min="4888" max="4889" width="6.7109375" style="1750" customWidth="1"/>
    <col min="4890" max="5118" width="11.42578125" style="1750"/>
    <col min="5119" max="5119" width="4.28515625" style="1750" customWidth="1"/>
    <col min="5120" max="5120" width="0.5703125" style="1750" customWidth="1"/>
    <col min="5121" max="5121" width="12.140625" style="1750" customWidth="1"/>
    <col min="5122" max="5122" width="7.7109375" style="1750" bestFit="1" customWidth="1"/>
    <col min="5123" max="5123" width="7.7109375" style="1750" customWidth="1"/>
    <col min="5124" max="5125" width="5.7109375" style="1750" customWidth="1"/>
    <col min="5126" max="5126" width="8" style="1750" customWidth="1"/>
    <col min="5127" max="5127" width="7.85546875" style="1750" bestFit="1" customWidth="1"/>
    <col min="5128" max="5128" width="5.5703125" style="1750" customWidth="1"/>
    <col min="5129" max="5129" width="6.85546875" style="1750" customWidth="1"/>
    <col min="5130" max="5130" width="7" style="1750" customWidth="1"/>
    <col min="5131" max="5132" width="6.7109375" style="1750" customWidth="1"/>
    <col min="5133" max="5134" width="6.85546875" style="1750" customWidth="1"/>
    <col min="5135" max="5135" width="6" style="1750" customWidth="1"/>
    <col min="5136" max="5136" width="6.7109375" style="1750" customWidth="1"/>
    <col min="5137" max="5138" width="6.85546875" style="1750" customWidth="1"/>
    <col min="5139" max="5139" width="8.140625" style="1750" customWidth="1"/>
    <col min="5140" max="5140" width="7" style="1750" customWidth="1"/>
    <col min="5141" max="5142" width="6.7109375" style="1750" customWidth="1"/>
    <col min="5143" max="5143" width="7" style="1750" customWidth="1"/>
    <col min="5144" max="5145" width="6.7109375" style="1750" customWidth="1"/>
    <col min="5146" max="5374" width="11.42578125" style="1750"/>
    <col min="5375" max="5375" width="4.28515625" style="1750" customWidth="1"/>
    <col min="5376" max="5376" width="0.5703125" style="1750" customWidth="1"/>
    <col min="5377" max="5377" width="12.140625" style="1750" customWidth="1"/>
    <col min="5378" max="5378" width="7.7109375" style="1750" bestFit="1" customWidth="1"/>
    <col min="5379" max="5379" width="7.7109375" style="1750" customWidth="1"/>
    <col min="5380" max="5381" width="5.7109375" style="1750" customWidth="1"/>
    <col min="5382" max="5382" width="8" style="1750" customWidth="1"/>
    <col min="5383" max="5383" width="7.85546875" style="1750" bestFit="1" customWidth="1"/>
    <col min="5384" max="5384" width="5.5703125" style="1750" customWidth="1"/>
    <col min="5385" max="5385" width="6.85546875" style="1750" customWidth="1"/>
    <col min="5386" max="5386" width="7" style="1750" customWidth="1"/>
    <col min="5387" max="5388" width="6.7109375" style="1750" customWidth="1"/>
    <col min="5389" max="5390" width="6.85546875" style="1750" customWidth="1"/>
    <col min="5391" max="5391" width="6" style="1750" customWidth="1"/>
    <col min="5392" max="5392" width="6.7109375" style="1750" customWidth="1"/>
    <col min="5393" max="5394" width="6.85546875" style="1750" customWidth="1"/>
    <col min="5395" max="5395" width="8.140625" style="1750" customWidth="1"/>
    <col min="5396" max="5396" width="7" style="1750" customWidth="1"/>
    <col min="5397" max="5398" width="6.7109375" style="1750" customWidth="1"/>
    <col min="5399" max="5399" width="7" style="1750" customWidth="1"/>
    <col min="5400" max="5401" width="6.7109375" style="1750" customWidth="1"/>
    <col min="5402" max="5630" width="11.42578125" style="1750"/>
    <col min="5631" max="5631" width="4.28515625" style="1750" customWidth="1"/>
    <col min="5632" max="5632" width="0.5703125" style="1750" customWidth="1"/>
    <col min="5633" max="5633" width="12.140625" style="1750" customWidth="1"/>
    <col min="5634" max="5634" width="7.7109375" style="1750" bestFit="1" customWidth="1"/>
    <col min="5635" max="5635" width="7.7109375" style="1750" customWidth="1"/>
    <col min="5636" max="5637" width="5.7109375" style="1750" customWidth="1"/>
    <col min="5638" max="5638" width="8" style="1750" customWidth="1"/>
    <col min="5639" max="5639" width="7.85546875" style="1750" bestFit="1" customWidth="1"/>
    <col min="5640" max="5640" width="5.5703125" style="1750" customWidth="1"/>
    <col min="5641" max="5641" width="6.85546875" style="1750" customWidth="1"/>
    <col min="5642" max="5642" width="7" style="1750" customWidth="1"/>
    <col min="5643" max="5644" width="6.7109375" style="1750" customWidth="1"/>
    <col min="5645" max="5646" width="6.85546875" style="1750" customWidth="1"/>
    <col min="5647" max="5647" width="6" style="1750" customWidth="1"/>
    <col min="5648" max="5648" width="6.7109375" style="1750" customWidth="1"/>
    <col min="5649" max="5650" width="6.85546875" style="1750" customWidth="1"/>
    <col min="5651" max="5651" width="8.140625" style="1750" customWidth="1"/>
    <col min="5652" max="5652" width="7" style="1750" customWidth="1"/>
    <col min="5653" max="5654" width="6.7109375" style="1750" customWidth="1"/>
    <col min="5655" max="5655" width="7" style="1750" customWidth="1"/>
    <col min="5656" max="5657" width="6.7109375" style="1750" customWidth="1"/>
    <col min="5658" max="5886" width="11.42578125" style="1750"/>
    <col min="5887" max="5887" width="4.28515625" style="1750" customWidth="1"/>
    <col min="5888" max="5888" width="0.5703125" style="1750" customWidth="1"/>
    <col min="5889" max="5889" width="12.140625" style="1750" customWidth="1"/>
    <col min="5890" max="5890" width="7.7109375" style="1750" bestFit="1" customWidth="1"/>
    <col min="5891" max="5891" width="7.7109375" style="1750" customWidth="1"/>
    <col min="5892" max="5893" width="5.7109375" style="1750" customWidth="1"/>
    <col min="5894" max="5894" width="8" style="1750" customWidth="1"/>
    <col min="5895" max="5895" width="7.85546875" style="1750" bestFit="1" customWidth="1"/>
    <col min="5896" max="5896" width="5.5703125" style="1750" customWidth="1"/>
    <col min="5897" max="5897" width="6.85546875" style="1750" customWidth="1"/>
    <col min="5898" max="5898" width="7" style="1750" customWidth="1"/>
    <col min="5899" max="5900" width="6.7109375" style="1750" customWidth="1"/>
    <col min="5901" max="5902" width="6.85546875" style="1750" customWidth="1"/>
    <col min="5903" max="5903" width="6" style="1750" customWidth="1"/>
    <col min="5904" max="5904" width="6.7109375" style="1750" customWidth="1"/>
    <col min="5905" max="5906" width="6.85546875" style="1750" customWidth="1"/>
    <col min="5907" max="5907" width="8.140625" style="1750" customWidth="1"/>
    <col min="5908" max="5908" width="7" style="1750" customWidth="1"/>
    <col min="5909" max="5910" width="6.7109375" style="1750" customWidth="1"/>
    <col min="5911" max="5911" width="7" style="1750" customWidth="1"/>
    <col min="5912" max="5913" width="6.7109375" style="1750" customWidth="1"/>
    <col min="5914" max="6142" width="11.42578125" style="1750"/>
    <col min="6143" max="6143" width="4.28515625" style="1750" customWidth="1"/>
    <col min="6144" max="6144" width="0.5703125" style="1750" customWidth="1"/>
    <col min="6145" max="6145" width="12.140625" style="1750" customWidth="1"/>
    <col min="6146" max="6146" width="7.7109375" style="1750" bestFit="1" customWidth="1"/>
    <col min="6147" max="6147" width="7.7109375" style="1750" customWidth="1"/>
    <col min="6148" max="6149" width="5.7109375" style="1750" customWidth="1"/>
    <col min="6150" max="6150" width="8" style="1750" customWidth="1"/>
    <col min="6151" max="6151" width="7.85546875" style="1750" bestFit="1" customWidth="1"/>
    <col min="6152" max="6152" width="5.5703125" style="1750" customWidth="1"/>
    <col min="6153" max="6153" width="6.85546875" style="1750" customWidth="1"/>
    <col min="6154" max="6154" width="7" style="1750" customWidth="1"/>
    <col min="6155" max="6156" width="6.7109375" style="1750" customWidth="1"/>
    <col min="6157" max="6158" width="6.85546875" style="1750" customWidth="1"/>
    <col min="6159" max="6159" width="6" style="1750" customWidth="1"/>
    <col min="6160" max="6160" width="6.7109375" style="1750" customWidth="1"/>
    <col min="6161" max="6162" width="6.85546875" style="1750" customWidth="1"/>
    <col min="6163" max="6163" width="8.140625" style="1750" customWidth="1"/>
    <col min="6164" max="6164" width="7" style="1750" customWidth="1"/>
    <col min="6165" max="6166" width="6.7109375" style="1750" customWidth="1"/>
    <col min="6167" max="6167" width="7" style="1750" customWidth="1"/>
    <col min="6168" max="6169" width="6.7109375" style="1750" customWidth="1"/>
    <col min="6170" max="6398" width="11.42578125" style="1750"/>
    <col min="6399" max="6399" width="4.28515625" style="1750" customWidth="1"/>
    <col min="6400" max="6400" width="0.5703125" style="1750" customWidth="1"/>
    <col min="6401" max="6401" width="12.140625" style="1750" customWidth="1"/>
    <col min="6402" max="6402" width="7.7109375" style="1750" bestFit="1" customWidth="1"/>
    <col min="6403" max="6403" width="7.7109375" style="1750" customWidth="1"/>
    <col min="6404" max="6405" width="5.7109375" style="1750" customWidth="1"/>
    <col min="6406" max="6406" width="8" style="1750" customWidth="1"/>
    <col min="6407" max="6407" width="7.85546875" style="1750" bestFit="1" customWidth="1"/>
    <col min="6408" max="6408" width="5.5703125" style="1750" customWidth="1"/>
    <col min="6409" max="6409" width="6.85546875" style="1750" customWidth="1"/>
    <col min="6410" max="6410" width="7" style="1750" customWidth="1"/>
    <col min="6411" max="6412" width="6.7109375" style="1750" customWidth="1"/>
    <col min="6413" max="6414" width="6.85546875" style="1750" customWidth="1"/>
    <col min="6415" max="6415" width="6" style="1750" customWidth="1"/>
    <col min="6416" max="6416" width="6.7109375" style="1750" customWidth="1"/>
    <col min="6417" max="6418" width="6.85546875" style="1750" customWidth="1"/>
    <col min="6419" max="6419" width="8.140625" style="1750" customWidth="1"/>
    <col min="6420" max="6420" width="7" style="1750" customWidth="1"/>
    <col min="6421" max="6422" width="6.7109375" style="1750" customWidth="1"/>
    <col min="6423" max="6423" width="7" style="1750" customWidth="1"/>
    <col min="6424" max="6425" width="6.7109375" style="1750" customWidth="1"/>
    <col min="6426" max="6654" width="11.42578125" style="1750"/>
    <col min="6655" max="6655" width="4.28515625" style="1750" customWidth="1"/>
    <col min="6656" max="6656" width="0.5703125" style="1750" customWidth="1"/>
    <col min="6657" max="6657" width="12.140625" style="1750" customWidth="1"/>
    <col min="6658" max="6658" width="7.7109375" style="1750" bestFit="1" customWidth="1"/>
    <col min="6659" max="6659" width="7.7109375" style="1750" customWidth="1"/>
    <col min="6660" max="6661" width="5.7109375" style="1750" customWidth="1"/>
    <col min="6662" max="6662" width="8" style="1750" customWidth="1"/>
    <col min="6663" max="6663" width="7.85546875" style="1750" bestFit="1" customWidth="1"/>
    <col min="6664" max="6664" width="5.5703125" style="1750" customWidth="1"/>
    <col min="6665" max="6665" width="6.85546875" style="1750" customWidth="1"/>
    <col min="6666" max="6666" width="7" style="1750" customWidth="1"/>
    <col min="6667" max="6668" width="6.7109375" style="1750" customWidth="1"/>
    <col min="6669" max="6670" width="6.85546875" style="1750" customWidth="1"/>
    <col min="6671" max="6671" width="6" style="1750" customWidth="1"/>
    <col min="6672" max="6672" width="6.7109375" style="1750" customWidth="1"/>
    <col min="6673" max="6674" width="6.85546875" style="1750" customWidth="1"/>
    <col min="6675" max="6675" width="8.140625" style="1750" customWidth="1"/>
    <col min="6676" max="6676" width="7" style="1750" customWidth="1"/>
    <col min="6677" max="6678" width="6.7109375" style="1750" customWidth="1"/>
    <col min="6679" max="6679" width="7" style="1750" customWidth="1"/>
    <col min="6680" max="6681" width="6.7109375" style="1750" customWidth="1"/>
    <col min="6682" max="6910" width="11.42578125" style="1750"/>
    <col min="6911" max="6911" width="4.28515625" style="1750" customWidth="1"/>
    <col min="6912" max="6912" width="0.5703125" style="1750" customWidth="1"/>
    <col min="6913" max="6913" width="12.140625" style="1750" customWidth="1"/>
    <col min="6914" max="6914" width="7.7109375" style="1750" bestFit="1" customWidth="1"/>
    <col min="6915" max="6915" width="7.7109375" style="1750" customWidth="1"/>
    <col min="6916" max="6917" width="5.7109375" style="1750" customWidth="1"/>
    <col min="6918" max="6918" width="8" style="1750" customWidth="1"/>
    <col min="6919" max="6919" width="7.85546875" style="1750" bestFit="1" customWidth="1"/>
    <col min="6920" max="6920" width="5.5703125" style="1750" customWidth="1"/>
    <col min="6921" max="6921" width="6.85546875" style="1750" customWidth="1"/>
    <col min="6922" max="6922" width="7" style="1750" customWidth="1"/>
    <col min="6923" max="6924" width="6.7109375" style="1750" customWidth="1"/>
    <col min="6925" max="6926" width="6.85546875" style="1750" customWidth="1"/>
    <col min="6927" max="6927" width="6" style="1750" customWidth="1"/>
    <col min="6928" max="6928" width="6.7109375" style="1750" customWidth="1"/>
    <col min="6929" max="6930" width="6.85546875" style="1750" customWidth="1"/>
    <col min="6931" max="6931" width="8.140625" style="1750" customWidth="1"/>
    <col min="6932" max="6932" width="7" style="1750" customWidth="1"/>
    <col min="6933" max="6934" width="6.7109375" style="1750" customWidth="1"/>
    <col min="6935" max="6935" width="7" style="1750" customWidth="1"/>
    <col min="6936" max="6937" width="6.7109375" style="1750" customWidth="1"/>
    <col min="6938" max="7166" width="11.42578125" style="1750"/>
    <col min="7167" max="7167" width="4.28515625" style="1750" customWidth="1"/>
    <col min="7168" max="7168" width="0.5703125" style="1750" customWidth="1"/>
    <col min="7169" max="7169" width="12.140625" style="1750" customWidth="1"/>
    <col min="7170" max="7170" width="7.7109375" style="1750" bestFit="1" customWidth="1"/>
    <col min="7171" max="7171" width="7.7109375" style="1750" customWidth="1"/>
    <col min="7172" max="7173" width="5.7109375" style="1750" customWidth="1"/>
    <col min="7174" max="7174" width="8" style="1750" customWidth="1"/>
    <col min="7175" max="7175" width="7.85546875" style="1750" bestFit="1" customWidth="1"/>
    <col min="7176" max="7176" width="5.5703125" style="1750" customWidth="1"/>
    <col min="7177" max="7177" width="6.85546875" style="1750" customWidth="1"/>
    <col min="7178" max="7178" width="7" style="1750" customWidth="1"/>
    <col min="7179" max="7180" width="6.7109375" style="1750" customWidth="1"/>
    <col min="7181" max="7182" width="6.85546875" style="1750" customWidth="1"/>
    <col min="7183" max="7183" width="6" style="1750" customWidth="1"/>
    <col min="7184" max="7184" width="6.7109375" style="1750" customWidth="1"/>
    <col min="7185" max="7186" width="6.85546875" style="1750" customWidth="1"/>
    <col min="7187" max="7187" width="8.140625" style="1750" customWidth="1"/>
    <col min="7188" max="7188" width="7" style="1750" customWidth="1"/>
    <col min="7189" max="7190" width="6.7109375" style="1750" customWidth="1"/>
    <col min="7191" max="7191" width="7" style="1750" customWidth="1"/>
    <col min="7192" max="7193" width="6.7109375" style="1750" customWidth="1"/>
    <col min="7194" max="7422" width="11.42578125" style="1750"/>
    <col min="7423" max="7423" width="4.28515625" style="1750" customWidth="1"/>
    <col min="7424" max="7424" width="0.5703125" style="1750" customWidth="1"/>
    <col min="7425" max="7425" width="12.140625" style="1750" customWidth="1"/>
    <col min="7426" max="7426" width="7.7109375" style="1750" bestFit="1" customWidth="1"/>
    <col min="7427" max="7427" width="7.7109375" style="1750" customWidth="1"/>
    <col min="7428" max="7429" width="5.7109375" style="1750" customWidth="1"/>
    <col min="7430" max="7430" width="8" style="1750" customWidth="1"/>
    <col min="7431" max="7431" width="7.85546875" style="1750" bestFit="1" customWidth="1"/>
    <col min="7432" max="7432" width="5.5703125" style="1750" customWidth="1"/>
    <col min="7433" max="7433" width="6.85546875" style="1750" customWidth="1"/>
    <col min="7434" max="7434" width="7" style="1750" customWidth="1"/>
    <col min="7435" max="7436" width="6.7109375" style="1750" customWidth="1"/>
    <col min="7437" max="7438" width="6.85546875" style="1750" customWidth="1"/>
    <col min="7439" max="7439" width="6" style="1750" customWidth="1"/>
    <col min="7440" max="7440" width="6.7109375" style="1750" customWidth="1"/>
    <col min="7441" max="7442" width="6.85546875" style="1750" customWidth="1"/>
    <col min="7443" max="7443" width="8.140625" style="1750" customWidth="1"/>
    <col min="7444" max="7444" width="7" style="1750" customWidth="1"/>
    <col min="7445" max="7446" width="6.7109375" style="1750" customWidth="1"/>
    <col min="7447" max="7447" width="7" style="1750" customWidth="1"/>
    <col min="7448" max="7449" width="6.7109375" style="1750" customWidth="1"/>
    <col min="7450" max="7678" width="11.42578125" style="1750"/>
    <col min="7679" max="7679" width="4.28515625" style="1750" customWidth="1"/>
    <col min="7680" max="7680" width="0.5703125" style="1750" customWidth="1"/>
    <col min="7681" max="7681" width="12.140625" style="1750" customWidth="1"/>
    <col min="7682" max="7682" width="7.7109375" style="1750" bestFit="1" customWidth="1"/>
    <col min="7683" max="7683" width="7.7109375" style="1750" customWidth="1"/>
    <col min="7684" max="7685" width="5.7109375" style="1750" customWidth="1"/>
    <col min="7686" max="7686" width="8" style="1750" customWidth="1"/>
    <col min="7687" max="7687" width="7.85546875" style="1750" bestFit="1" customWidth="1"/>
    <col min="7688" max="7688" width="5.5703125" style="1750" customWidth="1"/>
    <col min="7689" max="7689" width="6.85546875" style="1750" customWidth="1"/>
    <col min="7690" max="7690" width="7" style="1750" customWidth="1"/>
    <col min="7691" max="7692" width="6.7109375" style="1750" customWidth="1"/>
    <col min="7693" max="7694" width="6.85546875" style="1750" customWidth="1"/>
    <col min="7695" max="7695" width="6" style="1750" customWidth="1"/>
    <col min="7696" max="7696" width="6.7109375" style="1750" customWidth="1"/>
    <col min="7697" max="7698" width="6.85546875" style="1750" customWidth="1"/>
    <col min="7699" max="7699" width="8.140625" style="1750" customWidth="1"/>
    <col min="7700" max="7700" width="7" style="1750" customWidth="1"/>
    <col min="7701" max="7702" width="6.7109375" style="1750" customWidth="1"/>
    <col min="7703" max="7703" width="7" style="1750" customWidth="1"/>
    <col min="7704" max="7705" width="6.7109375" style="1750" customWidth="1"/>
    <col min="7706" max="7934" width="11.42578125" style="1750"/>
    <col min="7935" max="7935" width="4.28515625" style="1750" customWidth="1"/>
    <col min="7936" max="7936" width="0.5703125" style="1750" customWidth="1"/>
    <col min="7937" max="7937" width="12.140625" style="1750" customWidth="1"/>
    <col min="7938" max="7938" width="7.7109375" style="1750" bestFit="1" customWidth="1"/>
    <col min="7939" max="7939" width="7.7109375" style="1750" customWidth="1"/>
    <col min="7940" max="7941" width="5.7109375" style="1750" customWidth="1"/>
    <col min="7942" max="7942" width="8" style="1750" customWidth="1"/>
    <col min="7943" max="7943" width="7.85546875" style="1750" bestFit="1" customWidth="1"/>
    <col min="7944" max="7944" width="5.5703125" style="1750" customWidth="1"/>
    <col min="7945" max="7945" width="6.85546875" style="1750" customWidth="1"/>
    <col min="7946" max="7946" width="7" style="1750" customWidth="1"/>
    <col min="7947" max="7948" width="6.7109375" style="1750" customWidth="1"/>
    <col min="7949" max="7950" width="6.85546875" style="1750" customWidth="1"/>
    <col min="7951" max="7951" width="6" style="1750" customWidth="1"/>
    <col min="7952" max="7952" width="6.7109375" style="1750" customWidth="1"/>
    <col min="7953" max="7954" width="6.85546875" style="1750" customWidth="1"/>
    <col min="7955" max="7955" width="8.140625" style="1750" customWidth="1"/>
    <col min="7956" max="7956" width="7" style="1750" customWidth="1"/>
    <col min="7957" max="7958" width="6.7109375" style="1750" customWidth="1"/>
    <col min="7959" max="7959" width="7" style="1750" customWidth="1"/>
    <col min="7960" max="7961" width="6.7109375" style="1750" customWidth="1"/>
    <col min="7962" max="8190" width="11.42578125" style="1750"/>
    <col min="8191" max="8191" width="4.28515625" style="1750" customWidth="1"/>
    <col min="8192" max="8192" width="0.5703125" style="1750" customWidth="1"/>
    <col min="8193" max="8193" width="12.140625" style="1750" customWidth="1"/>
    <col min="8194" max="8194" width="7.7109375" style="1750" bestFit="1" customWidth="1"/>
    <col min="8195" max="8195" width="7.7109375" style="1750" customWidth="1"/>
    <col min="8196" max="8197" width="5.7109375" style="1750" customWidth="1"/>
    <col min="8198" max="8198" width="8" style="1750" customWidth="1"/>
    <col min="8199" max="8199" width="7.85546875" style="1750" bestFit="1" customWidth="1"/>
    <col min="8200" max="8200" width="5.5703125" style="1750" customWidth="1"/>
    <col min="8201" max="8201" width="6.85546875" style="1750" customWidth="1"/>
    <col min="8202" max="8202" width="7" style="1750" customWidth="1"/>
    <col min="8203" max="8204" width="6.7109375" style="1750" customWidth="1"/>
    <col min="8205" max="8206" width="6.85546875" style="1750" customWidth="1"/>
    <col min="8207" max="8207" width="6" style="1750" customWidth="1"/>
    <col min="8208" max="8208" width="6.7109375" style="1750" customWidth="1"/>
    <col min="8209" max="8210" width="6.85546875" style="1750" customWidth="1"/>
    <col min="8211" max="8211" width="8.140625" style="1750" customWidth="1"/>
    <col min="8212" max="8212" width="7" style="1750" customWidth="1"/>
    <col min="8213" max="8214" width="6.7109375" style="1750" customWidth="1"/>
    <col min="8215" max="8215" width="7" style="1750" customWidth="1"/>
    <col min="8216" max="8217" width="6.7109375" style="1750" customWidth="1"/>
    <col min="8218" max="8446" width="11.42578125" style="1750"/>
    <col min="8447" max="8447" width="4.28515625" style="1750" customWidth="1"/>
    <col min="8448" max="8448" width="0.5703125" style="1750" customWidth="1"/>
    <col min="8449" max="8449" width="12.140625" style="1750" customWidth="1"/>
    <col min="8450" max="8450" width="7.7109375" style="1750" bestFit="1" customWidth="1"/>
    <col min="8451" max="8451" width="7.7109375" style="1750" customWidth="1"/>
    <col min="8452" max="8453" width="5.7109375" style="1750" customWidth="1"/>
    <col min="8454" max="8454" width="8" style="1750" customWidth="1"/>
    <col min="8455" max="8455" width="7.85546875" style="1750" bestFit="1" customWidth="1"/>
    <col min="8456" max="8456" width="5.5703125" style="1750" customWidth="1"/>
    <col min="8457" max="8457" width="6.85546875" style="1750" customWidth="1"/>
    <col min="8458" max="8458" width="7" style="1750" customWidth="1"/>
    <col min="8459" max="8460" width="6.7109375" style="1750" customWidth="1"/>
    <col min="8461" max="8462" width="6.85546875" style="1750" customWidth="1"/>
    <col min="8463" max="8463" width="6" style="1750" customWidth="1"/>
    <col min="8464" max="8464" width="6.7109375" style="1750" customWidth="1"/>
    <col min="8465" max="8466" width="6.85546875" style="1750" customWidth="1"/>
    <col min="8467" max="8467" width="8.140625" style="1750" customWidth="1"/>
    <col min="8468" max="8468" width="7" style="1750" customWidth="1"/>
    <col min="8469" max="8470" width="6.7109375" style="1750" customWidth="1"/>
    <col min="8471" max="8471" width="7" style="1750" customWidth="1"/>
    <col min="8472" max="8473" width="6.7109375" style="1750" customWidth="1"/>
    <col min="8474" max="8702" width="11.42578125" style="1750"/>
    <col min="8703" max="8703" width="4.28515625" style="1750" customWidth="1"/>
    <col min="8704" max="8704" width="0.5703125" style="1750" customWidth="1"/>
    <col min="8705" max="8705" width="12.140625" style="1750" customWidth="1"/>
    <col min="8706" max="8706" width="7.7109375" style="1750" bestFit="1" customWidth="1"/>
    <col min="8707" max="8707" width="7.7109375" style="1750" customWidth="1"/>
    <col min="8708" max="8709" width="5.7109375" style="1750" customWidth="1"/>
    <col min="8710" max="8710" width="8" style="1750" customWidth="1"/>
    <col min="8711" max="8711" width="7.85546875" style="1750" bestFit="1" customWidth="1"/>
    <col min="8712" max="8712" width="5.5703125" style="1750" customWidth="1"/>
    <col min="8713" max="8713" width="6.85546875" style="1750" customWidth="1"/>
    <col min="8714" max="8714" width="7" style="1750" customWidth="1"/>
    <col min="8715" max="8716" width="6.7109375" style="1750" customWidth="1"/>
    <col min="8717" max="8718" width="6.85546875" style="1750" customWidth="1"/>
    <col min="8719" max="8719" width="6" style="1750" customWidth="1"/>
    <col min="8720" max="8720" width="6.7109375" style="1750" customWidth="1"/>
    <col min="8721" max="8722" width="6.85546875" style="1750" customWidth="1"/>
    <col min="8723" max="8723" width="8.140625" style="1750" customWidth="1"/>
    <col min="8724" max="8724" width="7" style="1750" customWidth="1"/>
    <col min="8725" max="8726" width="6.7109375" style="1750" customWidth="1"/>
    <col min="8727" max="8727" width="7" style="1750" customWidth="1"/>
    <col min="8728" max="8729" width="6.7109375" style="1750" customWidth="1"/>
    <col min="8730" max="8958" width="11.42578125" style="1750"/>
    <col min="8959" max="8959" width="4.28515625" style="1750" customWidth="1"/>
    <col min="8960" max="8960" width="0.5703125" style="1750" customWidth="1"/>
    <col min="8961" max="8961" width="12.140625" style="1750" customWidth="1"/>
    <col min="8962" max="8962" width="7.7109375" style="1750" bestFit="1" customWidth="1"/>
    <col min="8963" max="8963" width="7.7109375" style="1750" customWidth="1"/>
    <col min="8964" max="8965" width="5.7109375" style="1750" customWidth="1"/>
    <col min="8966" max="8966" width="8" style="1750" customWidth="1"/>
    <col min="8967" max="8967" width="7.85546875" style="1750" bestFit="1" customWidth="1"/>
    <col min="8968" max="8968" width="5.5703125" style="1750" customWidth="1"/>
    <col min="8969" max="8969" width="6.85546875" style="1750" customWidth="1"/>
    <col min="8970" max="8970" width="7" style="1750" customWidth="1"/>
    <col min="8971" max="8972" width="6.7109375" style="1750" customWidth="1"/>
    <col min="8973" max="8974" width="6.85546875" style="1750" customWidth="1"/>
    <col min="8975" max="8975" width="6" style="1750" customWidth="1"/>
    <col min="8976" max="8976" width="6.7109375" style="1750" customWidth="1"/>
    <col min="8977" max="8978" width="6.85546875" style="1750" customWidth="1"/>
    <col min="8979" max="8979" width="8.140625" style="1750" customWidth="1"/>
    <col min="8980" max="8980" width="7" style="1750" customWidth="1"/>
    <col min="8981" max="8982" width="6.7109375" style="1750" customWidth="1"/>
    <col min="8983" max="8983" width="7" style="1750" customWidth="1"/>
    <col min="8984" max="8985" width="6.7109375" style="1750" customWidth="1"/>
    <col min="8986" max="9214" width="11.42578125" style="1750"/>
    <col min="9215" max="9215" width="4.28515625" style="1750" customWidth="1"/>
    <col min="9216" max="9216" width="0.5703125" style="1750" customWidth="1"/>
    <col min="9217" max="9217" width="12.140625" style="1750" customWidth="1"/>
    <col min="9218" max="9218" width="7.7109375" style="1750" bestFit="1" customWidth="1"/>
    <col min="9219" max="9219" width="7.7109375" style="1750" customWidth="1"/>
    <col min="9220" max="9221" width="5.7109375" style="1750" customWidth="1"/>
    <col min="9222" max="9222" width="8" style="1750" customWidth="1"/>
    <col min="9223" max="9223" width="7.85546875" style="1750" bestFit="1" customWidth="1"/>
    <col min="9224" max="9224" width="5.5703125" style="1750" customWidth="1"/>
    <col min="9225" max="9225" width="6.85546875" style="1750" customWidth="1"/>
    <col min="9226" max="9226" width="7" style="1750" customWidth="1"/>
    <col min="9227" max="9228" width="6.7109375" style="1750" customWidth="1"/>
    <col min="9229" max="9230" width="6.85546875" style="1750" customWidth="1"/>
    <col min="9231" max="9231" width="6" style="1750" customWidth="1"/>
    <col min="9232" max="9232" width="6.7109375" style="1750" customWidth="1"/>
    <col min="9233" max="9234" width="6.85546875" style="1750" customWidth="1"/>
    <col min="9235" max="9235" width="8.140625" style="1750" customWidth="1"/>
    <col min="9236" max="9236" width="7" style="1750" customWidth="1"/>
    <col min="9237" max="9238" width="6.7109375" style="1750" customWidth="1"/>
    <col min="9239" max="9239" width="7" style="1750" customWidth="1"/>
    <col min="9240" max="9241" width="6.7109375" style="1750" customWidth="1"/>
    <col min="9242" max="9470" width="11.42578125" style="1750"/>
    <col min="9471" max="9471" width="4.28515625" style="1750" customWidth="1"/>
    <col min="9472" max="9472" width="0.5703125" style="1750" customWidth="1"/>
    <col min="9473" max="9473" width="12.140625" style="1750" customWidth="1"/>
    <col min="9474" max="9474" width="7.7109375" style="1750" bestFit="1" customWidth="1"/>
    <col min="9475" max="9475" width="7.7109375" style="1750" customWidth="1"/>
    <col min="9476" max="9477" width="5.7109375" style="1750" customWidth="1"/>
    <col min="9478" max="9478" width="8" style="1750" customWidth="1"/>
    <col min="9479" max="9479" width="7.85546875" style="1750" bestFit="1" customWidth="1"/>
    <col min="9480" max="9480" width="5.5703125" style="1750" customWidth="1"/>
    <col min="9481" max="9481" width="6.85546875" style="1750" customWidth="1"/>
    <col min="9482" max="9482" width="7" style="1750" customWidth="1"/>
    <col min="9483" max="9484" width="6.7109375" style="1750" customWidth="1"/>
    <col min="9485" max="9486" width="6.85546875" style="1750" customWidth="1"/>
    <col min="9487" max="9487" width="6" style="1750" customWidth="1"/>
    <col min="9488" max="9488" width="6.7109375" style="1750" customWidth="1"/>
    <col min="9489" max="9490" width="6.85546875" style="1750" customWidth="1"/>
    <col min="9491" max="9491" width="8.140625" style="1750" customWidth="1"/>
    <col min="9492" max="9492" width="7" style="1750" customWidth="1"/>
    <col min="9493" max="9494" width="6.7109375" style="1750" customWidth="1"/>
    <col min="9495" max="9495" width="7" style="1750" customWidth="1"/>
    <col min="9496" max="9497" width="6.7109375" style="1750" customWidth="1"/>
    <col min="9498" max="9726" width="11.42578125" style="1750"/>
    <col min="9727" max="9727" width="4.28515625" style="1750" customWidth="1"/>
    <col min="9728" max="9728" width="0.5703125" style="1750" customWidth="1"/>
    <col min="9729" max="9729" width="12.140625" style="1750" customWidth="1"/>
    <col min="9730" max="9730" width="7.7109375" style="1750" bestFit="1" customWidth="1"/>
    <col min="9731" max="9731" width="7.7109375" style="1750" customWidth="1"/>
    <col min="9732" max="9733" width="5.7109375" style="1750" customWidth="1"/>
    <col min="9734" max="9734" width="8" style="1750" customWidth="1"/>
    <col min="9735" max="9735" width="7.85546875" style="1750" bestFit="1" customWidth="1"/>
    <col min="9736" max="9736" width="5.5703125" style="1750" customWidth="1"/>
    <col min="9737" max="9737" width="6.85546875" style="1750" customWidth="1"/>
    <col min="9738" max="9738" width="7" style="1750" customWidth="1"/>
    <col min="9739" max="9740" width="6.7109375" style="1750" customWidth="1"/>
    <col min="9741" max="9742" width="6.85546875" style="1750" customWidth="1"/>
    <col min="9743" max="9743" width="6" style="1750" customWidth="1"/>
    <col min="9744" max="9744" width="6.7109375" style="1750" customWidth="1"/>
    <col min="9745" max="9746" width="6.85546875" style="1750" customWidth="1"/>
    <col min="9747" max="9747" width="8.140625" style="1750" customWidth="1"/>
    <col min="9748" max="9748" width="7" style="1750" customWidth="1"/>
    <col min="9749" max="9750" width="6.7109375" style="1750" customWidth="1"/>
    <col min="9751" max="9751" width="7" style="1750" customWidth="1"/>
    <col min="9752" max="9753" width="6.7109375" style="1750" customWidth="1"/>
    <col min="9754" max="9982" width="11.42578125" style="1750"/>
    <col min="9983" max="9983" width="4.28515625" style="1750" customWidth="1"/>
    <col min="9984" max="9984" width="0.5703125" style="1750" customWidth="1"/>
    <col min="9985" max="9985" width="12.140625" style="1750" customWidth="1"/>
    <col min="9986" max="9986" width="7.7109375" style="1750" bestFit="1" customWidth="1"/>
    <col min="9987" max="9987" width="7.7109375" style="1750" customWidth="1"/>
    <col min="9988" max="9989" width="5.7109375" style="1750" customWidth="1"/>
    <col min="9990" max="9990" width="8" style="1750" customWidth="1"/>
    <col min="9991" max="9991" width="7.85546875" style="1750" bestFit="1" customWidth="1"/>
    <col min="9992" max="9992" width="5.5703125" style="1750" customWidth="1"/>
    <col min="9993" max="9993" width="6.85546875" style="1750" customWidth="1"/>
    <col min="9994" max="9994" width="7" style="1750" customWidth="1"/>
    <col min="9995" max="9996" width="6.7109375" style="1750" customWidth="1"/>
    <col min="9997" max="9998" width="6.85546875" style="1750" customWidth="1"/>
    <col min="9999" max="9999" width="6" style="1750" customWidth="1"/>
    <col min="10000" max="10000" width="6.7109375" style="1750" customWidth="1"/>
    <col min="10001" max="10002" width="6.85546875" style="1750" customWidth="1"/>
    <col min="10003" max="10003" width="8.140625" style="1750" customWidth="1"/>
    <col min="10004" max="10004" width="7" style="1750" customWidth="1"/>
    <col min="10005" max="10006" width="6.7109375" style="1750" customWidth="1"/>
    <col min="10007" max="10007" width="7" style="1750" customWidth="1"/>
    <col min="10008" max="10009" width="6.7109375" style="1750" customWidth="1"/>
    <col min="10010" max="10238" width="11.42578125" style="1750"/>
    <col min="10239" max="10239" width="4.28515625" style="1750" customWidth="1"/>
    <col min="10240" max="10240" width="0.5703125" style="1750" customWidth="1"/>
    <col min="10241" max="10241" width="12.140625" style="1750" customWidth="1"/>
    <col min="10242" max="10242" width="7.7109375" style="1750" bestFit="1" customWidth="1"/>
    <col min="10243" max="10243" width="7.7109375" style="1750" customWidth="1"/>
    <col min="10244" max="10245" width="5.7109375" style="1750" customWidth="1"/>
    <col min="10246" max="10246" width="8" style="1750" customWidth="1"/>
    <col min="10247" max="10247" width="7.85546875" style="1750" bestFit="1" customWidth="1"/>
    <col min="10248" max="10248" width="5.5703125" style="1750" customWidth="1"/>
    <col min="10249" max="10249" width="6.85546875" style="1750" customWidth="1"/>
    <col min="10250" max="10250" width="7" style="1750" customWidth="1"/>
    <col min="10251" max="10252" width="6.7109375" style="1750" customWidth="1"/>
    <col min="10253" max="10254" width="6.85546875" style="1750" customWidth="1"/>
    <col min="10255" max="10255" width="6" style="1750" customWidth="1"/>
    <col min="10256" max="10256" width="6.7109375" style="1750" customWidth="1"/>
    <col min="10257" max="10258" width="6.85546875" style="1750" customWidth="1"/>
    <col min="10259" max="10259" width="8.140625" style="1750" customWidth="1"/>
    <col min="10260" max="10260" width="7" style="1750" customWidth="1"/>
    <col min="10261" max="10262" width="6.7109375" style="1750" customWidth="1"/>
    <col min="10263" max="10263" width="7" style="1750" customWidth="1"/>
    <col min="10264" max="10265" width="6.7109375" style="1750" customWidth="1"/>
    <col min="10266" max="10494" width="11.42578125" style="1750"/>
    <col min="10495" max="10495" width="4.28515625" style="1750" customWidth="1"/>
    <col min="10496" max="10496" width="0.5703125" style="1750" customWidth="1"/>
    <col min="10497" max="10497" width="12.140625" style="1750" customWidth="1"/>
    <col min="10498" max="10498" width="7.7109375" style="1750" bestFit="1" customWidth="1"/>
    <col min="10499" max="10499" width="7.7109375" style="1750" customWidth="1"/>
    <col min="10500" max="10501" width="5.7109375" style="1750" customWidth="1"/>
    <col min="10502" max="10502" width="8" style="1750" customWidth="1"/>
    <col min="10503" max="10503" width="7.85546875" style="1750" bestFit="1" customWidth="1"/>
    <col min="10504" max="10504" width="5.5703125" style="1750" customWidth="1"/>
    <col min="10505" max="10505" width="6.85546875" style="1750" customWidth="1"/>
    <col min="10506" max="10506" width="7" style="1750" customWidth="1"/>
    <col min="10507" max="10508" width="6.7109375" style="1750" customWidth="1"/>
    <col min="10509" max="10510" width="6.85546875" style="1750" customWidth="1"/>
    <col min="10511" max="10511" width="6" style="1750" customWidth="1"/>
    <col min="10512" max="10512" width="6.7109375" style="1750" customWidth="1"/>
    <col min="10513" max="10514" width="6.85546875" style="1750" customWidth="1"/>
    <col min="10515" max="10515" width="8.140625" style="1750" customWidth="1"/>
    <col min="10516" max="10516" width="7" style="1750" customWidth="1"/>
    <col min="10517" max="10518" width="6.7109375" style="1750" customWidth="1"/>
    <col min="10519" max="10519" width="7" style="1750" customWidth="1"/>
    <col min="10520" max="10521" width="6.7109375" style="1750" customWidth="1"/>
    <col min="10522" max="10750" width="11.42578125" style="1750"/>
    <col min="10751" max="10751" width="4.28515625" style="1750" customWidth="1"/>
    <col min="10752" max="10752" width="0.5703125" style="1750" customWidth="1"/>
    <col min="10753" max="10753" width="12.140625" style="1750" customWidth="1"/>
    <col min="10754" max="10754" width="7.7109375" style="1750" bestFit="1" customWidth="1"/>
    <col min="10755" max="10755" width="7.7109375" style="1750" customWidth="1"/>
    <col min="10756" max="10757" width="5.7109375" style="1750" customWidth="1"/>
    <col min="10758" max="10758" width="8" style="1750" customWidth="1"/>
    <col min="10759" max="10759" width="7.85546875" style="1750" bestFit="1" customWidth="1"/>
    <col min="10760" max="10760" width="5.5703125" style="1750" customWidth="1"/>
    <col min="10761" max="10761" width="6.85546875" style="1750" customWidth="1"/>
    <col min="10762" max="10762" width="7" style="1750" customWidth="1"/>
    <col min="10763" max="10764" width="6.7109375" style="1750" customWidth="1"/>
    <col min="10765" max="10766" width="6.85546875" style="1750" customWidth="1"/>
    <col min="10767" max="10767" width="6" style="1750" customWidth="1"/>
    <col min="10768" max="10768" width="6.7109375" style="1750" customWidth="1"/>
    <col min="10769" max="10770" width="6.85546875" style="1750" customWidth="1"/>
    <col min="10771" max="10771" width="8.140625" style="1750" customWidth="1"/>
    <col min="10772" max="10772" width="7" style="1750" customWidth="1"/>
    <col min="10773" max="10774" width="6.7109375" style="1750" customWidth="1"/>
    <col min="10775" max="10775" width="7" style="1750" customWidth="1"/>
    <col min="10776" max="10777" width="6.7109375" style="1750" customWidth="1"/>
    <col min="10778" max="11006" width="11.42578125" style="1750"/>
    <col min="11007" max="11007" width="4.28515625" style="1750" customWidth="1"/>
    <col min="11008" max="11008" width="0.5703125" style="1750" customWidth="1"/>
    <col min="11009" max="11009" width="12.140625" style="1750" customWidth="1"/>
    <col min="11010" max="11010" width="7.7109375" style="1750" bestFit="1" customWidth="1"/>
    <col min="11011" max="11011" width="7.7109375" style="1750" customWidth="1"/>
    <col min="11012" max="11013" width="5.7109375" style="1750" customWidth="1"/>
    <col min="11014" max="11014" width="8" style="1750" customWidth="1"/>
    <col min="11015" max="11015" width="7.85546875" style="1750" bestFit="1" customWidth="1"/>
    <col min="11016" max="11016" width="5.5703125" style="1750" customWidth="1"/>
    <col min="11017" max="11017" width="6.85546875" style="1750" customWidth="1"/>
    <col min="11018" max="11018" width="7" style="1750" customWidth="1"/>
    <col min="11019" max="11020" width="6.7109375" style="1750" customWidth="1"/>
    <col min="11021" max="11022" width="6.85546875" style="1750" customWidth="1"/>
    <col min="11023" max="11023" width="6" style="1750" customWidth="1"/>
    <col min="11024" max="11024" width="6.7109375" style="1750" customWidth="1"/>
    <col min="11025" max="11026" width="6.85546875" style="1750" customWidth="1"/>
    <col min="11027" max="11027" width="8.140625" style="1750" customWidth="1"/>
    <col min="11028" max="11028" width="7" style="1750" customWidth="1"/>
    <col min="11029" max="11030" width="6.7109375" style="1750" customWidth="1"/>
    <col min="11031" max="11031" width="7" style="1750" customWidth="1"/>
    <col min="11032" max="11033" width="6.7109375" style="1750" customWidth="1"/>
    <col min="11034" max="11262" width="11.42578125" style="1750"/>
    <col min="11263" max="11263" width="4.28515625" style="1750" customWidth="1"/>
    <col min="11264" max="11264" width="0.5703125" style="1750" customWidth="1"/>
    <col min="11265" max="11265" width="12.140625" style="1750" customWidth="1"/>
    <col min="11266" max="11266" width="7.7109375" style="1750" bestFit="1" customWidth="1"/>
    <col min="11267" max="11267" width="7.7109375" style="1750" customWidth="1"/>
    <col min="11268" max="11269" width="5.7109375" style="1750" customWidth="1"/>
    <col min="11270" max="11270" width="8" style="1750" customWidth="1"/>
    <col min="11271" max="11271" width="7.85546875" style="1750" bestFit="1" customWidth="1"/>
    <col min="11272" max="11272" width="5.5703125" style="1750" customWidth="1"/>
    <col min="11273" max="11273" width="6.85546875" style="1750" customWidth="1"/>
    <col min="11274" max="11274" width="7" style="1750" customWidth="1"/>
    <col min="11275" max="11276" width="6.7109375" style="1750" customWidth="1"/>
    <col min="11277" max="11278" width="6.85546875" style="1750" customWidth="1"/>
    <col min="11279" max="11279" width="6" style="1750" customWidth="1"/>
    <col min="11280" max="11280" width="6.7109375" style="1750" customWidth="1"/>
    <col min="11281" max="11282" width="6.85546875" style="1750" customWidth="1"/>
    <col min="11283" max="11283" width="8.140625" style="1750" customWidth="1"/>
    <col min="11284" max="11284" width="7" style="1750" customWidth="1"/>
    <col min="11285" max="11286" width="6.7109375" style="1750" customWidth="1"/>
    <col min="11287" max="11287" width="7" style="1750" customWidth="1"/>
    <col min="11288" max="11289" width="6.7109375" style="1750" customWidth="1"/>
    <col min="11290" max="11518" width="11.42578125" style="1750"/>
    <col min="11519" max="11519" width="4.28515625" style="1750" customWidth="1"/>
    <col min="11520" max="11520" width="0.5703125" style="1750" customWidth="1"/>
    <col min="11521" max="11521" width="12.140625" style="1750" customWidth="1"/>
    <col min="11522" max="11522" width="7.7109375" style="1750" bestFit="1" customWidth="1"/>
    <col min="11523" max="11523" width="7.7109375" style="1750" customWidth="1"/>
    <col min="11524" max="11525" width="5.7109375" style="1750" customWidth="1"/>
    <col min="11526" max="11526" width="8" style="1750" customWidth="1"/>
    <col min="11527" max="11527" width="7.85546875" style="1750" bestFit="1" customWidth="1"/>
    <col min="11528" max="11528" width="5.5703125" style="1750" customWidth="1"/>
    <col min="11529" max="11529" width="6.85546875" style="1750" customWidth="1"/>
    <col min="11530" max="11530" width="7" style="1750" customWidth="1"/>
    <col min="11531" max="11532" width="6.7109375" style="1750" customWidth="1"/>
    <col min="11533" max="11534" width="6.85546875" style="1750" customWidth="1"/>
    <col min="11535" max="11535" width="6" style="1750" customWidth="1"/>
    <col min="11536" max="11536" width="6.7109375" style="1750" customWidth="1"/>
    <col min="11537" max="11538" width="6.85546875" style="1750" customWidth="1"/>
    <col min="11539" max="11539" width="8.140625" style="1750" customWidth="1"/>
    <col min="11540" max="11540" width="7" style="1750" customWidth="1"/>
    <col min="11541" max="11542" width="6.7109375" style="1750" customWidth="1"/>
    <col min="11543" max="11543" width="7" style="1750" customWidth="1"/>
    <col min="11544" max="11545" width="6.7109375" style="1750" customWidth="1"/>
    <col min="11546" max="11774" width="11.42578125" style="1750"/>
    <col min="11775" max="11775" width="4.28515625" style="1750" customWidth="1"/>
    <col min="11776" max="11776" width="0.5703125" style="1750" customWidth="1"/>
    <col min="11777" max="11777" width="12.140625" style="1750" customWidth="1"/>
    <col min="11778" max="11778" width="7.7109375" style="1750" bestFit="1" customWidth="1"/>
    <col min="11779" max="11779" width="7.7109375" style="1750" customWidth="1"/>
    <col min="11780" max="11781" width="5.7109375" style="1750" customWidth="1"/>
    <col min="11782" max="11782" width="8" style="1750" customWidth="1"/>
    <col min="11783" max="11783" width="7.85546875" style="1750" bestFit="1" customWidth="1"/>
    <col min="11784" max="11784" width="5.5703125" style="1750" customWidth="1"/>
    <col min="11785" max="11785" width="6.85546875" style="1750" customWidth="1"/>
    <col min="11786" max="11786" width="7" style="1750" customWidth="1"/>
    <col min="11787" max="11788" width="6.7109375" style="1750" customWidth="1"/>
    <col min="11789" max="11790" width="6.85546875" style="1750" customWidth="1"/>
    <col min="11791" max="11791" width="6" style="1750" customWidth="1"/>
    <col min="11792" max="11792" width="6.7109375" style="1750" customWidth="1"/>
    <col min="11793" max="11794" width="6.85546875" style="1750" customWidth="1"/>
    <col min="11795" max="11795" width="8.140625" style="1750" customWidth="1"/>
    <col min="11796" max="11796" width="7" style="1750" customWidth="1"/>
    <col min="11797" max="11798" width="6.7109375" style="1750" customWidth="1"/>
    <col min="11799" max="11799" width="7" style="1750" customWidth="1"/>
    <col min="11800" max="11801" width="6.7109375" style="1750" customWidth="1"/>
    <col min="11802" max="12030" width="11.42578125" style="1750"/>
    <col min="12031" max="12031" width="4.28515625" style="1750" customWidth="1"/>
    <col min="12032" max="12032" width="0.5703125" style="1750" customWidth="1"/>
    <col min="12033" max="12033" width="12.140625" style="1750" customWidth="1"/>
    <col min="12034" max="12034" width="7.7109375" style="1750" bestFit="1" customWidth="1"/>
    <col min="12035" max="12035" width="7.7109375" style="1750" customWidth="1"/>
    <col min="12036" max="12037" width="5.7109375" style="1750" customWidth="1"/>
    <col min="12038" max="12038" width="8" style="1750" customWidth="1"/>
    <col min="12039" max="12039" width="7.85546875" style="1750" bestFit="1" customWidth="1"/>
    <col min="12040" max="12040" width="5.5703125" style="1750" customWidth="1"/>
    <col min="12041" max="12041" width="6.85546875" style="1750" customWidth="1"/>
    <col min="12042" max="12042" width="7" style="1750" customWidth="1"/>
    <col min="12043" max="12044" width="6.7109375" style="1750" customWidth="1"/>
    <col min="12045" max="12046" width="6.85546875" style="1750" customWidth="1"/>
    <col min="12047" max="12047" width="6" style="1750" customWidth="1"/>
    <col min="12048" max="12048" width="6.7109375" style="1750" customWidth="1"/>
    <col min="12049" max="12050" width="6.85546875" style="1750" customWidth="1"/>
    <col min="12051" max="12051" width="8.140625" style="1750" customWidth="1"/>
    <col min="12052" max="12052" width="7" style="1750" customWidth="1"/>
    <col min="12053" max="12054" width="6.7109375" style="1750" customWidth="1"/>
    <col min="12055" max="12055" width="7" style="1750" customWidth="1"/>
    <col min="12056" max="12057" width="6.7109375" style="1750" customWidth="1"/>
    <col min="12058" max="12286" width="11.42578125" style="1750"/>
    <col min="12287" max="12287" width="4.28515625" style="1750" customWidth="1"/>
    <col min="12288" max="12288" width="0.5703125" style="1750" customWidth="1"/>
    <col min="12289" max="12289" width="12.140625" style="1750" customWidth="1"/>
    <col min="12290" max="12290" width="7.7109375" style="1750" bestFit="1" customWidth="1"/>
    <col min="12291" max="12291" width="7.7109375" style="1750" customWidth="1"/>
    <col min="12292" max="12293" width="5.7109375" style="1750" customWidth="1"/>
    <col min="12294" max="12294" width="8" style="1750" customWidth="1"/>
    <col min="12295" max="12295" width="7.85546875" style="1750" bestFit="1" customWidth="1"/>
    <col min="12296" max="12296" width="5.5703125" style="1750" customWidth="1"/>
    <col min="12297" max="12297" width="6.85546875" style="1750" customWidth="1"/>
    <col min="12298" max="12298" width="7" style="1750" customWidth="1"/>
    <col min="12299" max="12300" width="6.7109375" style="1750" customWidth="1"/>
    <col min="12301" max="12302" width="6.85546875" style="1750" customWidth="1"/>
    <col min="12303" max="12303" width="6" style="1750" customWidth="1"/>
    <col min="12304" max="12304" width="6.7109375" style="1750" customWidth="1"/>
    <col min="12305" max="12306" width="6.85546875" style="1750" customWidth="1"/>
    <col min="12307" max="12307" width="8.140625" style="1750" customWidth="1"/>
    <col min="12308" max="12308" width="7" style="1750" customWidth="1"/>
    <col min="12309" max="12310" width="6.7109375" style="1750" customWidth="1"/>
    <col min="12311" max="12311" width="7" style="1750" customWidth="1"/>
    <col min="12312" max="12313" width="6.7109375" style="1750" customWidth="1"/>
    <col min="12314" max="12542" width="11.42578125" style="1750"/>
    <col min="12543" max="12543" width="4.28515625" style="1750" customWidth="1"/>
    <col min="12544" max="12544" width="0.5703125" style="1750" customWidth="1"/>
    <col min="12545" max="12545" width="12.140625" style="1750" customWidth="1"/>
    <col min="12546" max="12546" width="7.7109375" style="1750" bestFit="1" customWidth="1"/>
    <col min="12547" max="12547" width="7.7109375" style="1750" customWidth="1"/>
    <col min="12548" max="12549" width="5.7109375" style="1750" customWidth="1"/>
    <col min="12550" max="12550" width="8" style="1750" customWidth="1"/>
    <col min="12551" max="12551" width="7.85546875" style="1750" bestFit="1" customWidth="1"/>
    <col min="12552" max="12552" width="5.5703125" style="1750" customWidth="1"/>
    <col min="12553" max="12553" width="6.85546875" style="1750" customWidth="1"/>
    <col min="12554" max="12554" width="7" style="1750" customWidth="1"/>
    <col min="12555" max="12556" width="6.7109375" style="1750" customWidth="1"/>
    <col min="12557" max="12558" width="6.85546875" style="1750" customWidth="1"/>
    <col min="12559" max="12559" width="6" style="1750" customWidth="1"/>
    <col min="12560" max="12560" width="6.7109375" style="1750" customWidth="1"/>
    <col min="12561" max="12562" width="6.85546875" style="1750" customWidth="1"/>
    <col min="12563" max="12563" width="8.140625" style="1750" customWidth="1"/>
    <col min="12564" max="12564" width="7" style="1750" customWidth="1"/>
    <col min="12565" max="12566" width="6.7109375" style="1750" customWidth="1"/>
    <col min="12567" max="12567" width="7" style="1750" customWidth="1"/>
    <col min="12568" max="12569" width="6.7109375" style="1750" customWidth="1"/>
    <col min="12570" max="12798" width="11.42578125" style="1750"/>
    <col min="12799" max="12799" width="4.28515625" style="1750" customWidth="1"/>
    <col min="12800" max="12800" width="0.5703125" style="1750" customWidth="1"/>
    <col min="12801" max="12801" width="12.140625" style="1750" customWidth="1"/>
    <col min="12802" max="12802" width="7.7109375" style="1750" bestFit="1" customWidth="1"/>
    <col min="12803" max="12803" width="7.7109375" style="1750" customWidth="1"/>
    <col min="12804" max="12805" width="5.7109375" style="1750" customWidth="1"/>
    <col min="12806" max="12806" width="8" style="1750" customWidth="1"/>
    <col min="12807" max="12807" width="7.85546875" style="1750" bestFit="1" customWidth="1"/>
    <col min="12808" max="12808" width="5.5703125" style="1750" customWidth="1"/>
    <col min="12809" max="12809" width="6.85546875" style="1750" customWidth="1"/>
    <col min="12810" max="12810" width="7" style="1750" customWidth="1"/>
    <col min="12811" max="12812" width="6.7109375" style="1750" customWidth="1"/>
    <col min="12813" max="12814" width="6.85546875" style="1750" customWidth="1"/>
    <col min="12815" max="12815" width="6" style="1750" customWidth="1"/>
    <col min="12816" max="12816" width="6.7109375" style="1750" customWidth="1"/>
    <col min="12817" max="12818" width="6.85546875" style="1750" customWidth="1"/>
    <col min="12819" max="12819" width="8.140625" style="1750" customWidth="1"/>
    <col min="12820" max="12820" width="7" style="1750" customWidth="1"/>
    <col min="12821" max="12822" width="6.7109375" style="1750" customWidth="1"/>
    <col min="12823" max="12823" width="7" style="1750" customWidth="1"/>
    <col min="12824" max="12825" width="6.7109375" style="1750" customWidth="1"/>
    <col min="12826" max="13054" width="11.42578125" style="1750"/>
    <col min="13055" max="13055" width="4.28515625" style="1750" customWidth="1"/>
    <col min="13056" max="13056" width="0.5703125" style="1750" customWidth="1"/>
    <col min="13057" max="13057" width="12.140625" style="1750" customWidth="1"/>
    <col min="13058" max="13058" width="7.7109375" style="1750" bestFit="1" customWidth="1"/>
    <col min="13059" max="13059" width="7.7109375" style="1750" customWidth="1"/>
    <col min="13060" max="13061" width="5.7109375" style="1750" customWidth="1"/>
    <col min="13062" max="13062" width="8" style="1750" customWidth="1"/>
    <col min="13063" max="13063" width="7.85546875" style="1750" bestFit="1" customWidth="1"/>
    <col min="13064" max="13064" width="5.5703125" style="1750" customWidth="1"/>
    <col min="13065" max="13065" width="6.85546875" style="1750" customWidth="1"/>
    <col min="13066" max="13066" width="7" style="1750" customWidth="1"/>
    <col min="13067" max="13068" width="6.7109375" style="1750" customWidth="1"/>
    <col min="13069" max="13070" width="6.85546875" style="1750" customWidth="1"/>
    <col min="13071" max="13071" width="6" style="1750" customWidth="1"/>
    <col min="13072" max="13072" width="6.7109375" style="1750" customWidth="1"/>
    <col min="13073" max="13074" width="6.85546875" style="1750" customWidth="1"/>
    <col min="13075" max="13075" width="8.140625" style="1750" customWidth="1"/>
    <col min="13076" max="13076" width="7" style="1750" customWidth="1"/>
    <col min="13077" max="13078" width="6.7109375" style="1750" customWidth="1"/>
    <col min="13079" max="13079" width="7" style="1750" customWidth="1"/>
    <col min="13080" max="13081" width="6.7109375" style="1750" customWidth="1"/>
    <col min="13082" max="13310" width="11.42578125" style="1750"/>
    <col min="13311" max="13311" width="4.28515625" style="1750" customWidth="1"/>
    <col min="13312" max="13312" width="0.5703125" style="1750" customWidth="1"/>
    <col min="13313" max="13313" width="12.140625" style="1750" customWidth="1"/>
    <col min="13314" max="13314" width="7.7109375" style="1750" bestFit="1" customWidth="1"/>
    <col min="13315" max="13315" width="7.7109375" style="1750" customWidth="1"/>
    <col min="13316" max="13317" width="5.7109375" style="1750" customWidth="1"/>
    <col min="13318" max="13318" width="8" style="1750" customWidth="1"/>
    <col min="13319" max="13319" width="7.85546875" style="1750" bestFit="1" customWidth="1"/>
    <col min="13320" max="13320" width="5.5703125" style="1750" customWidth="1"/>
    <col min="13321" max="13321" width="6.85546875" style="1750" customWidth="1"/>
    <col min="13322" max="13322" width="7" style="1750" customWidth="1"/>
    <col min="13323" max="13324" width="6.7109375" style="1750" customWidth="1"/>
    <col min="13325" max="13326" width="6.85546875" style="1750" customWidth="1"/>
    <col min="13327" max="13327" width="6" style="1750" customWidth="1"/>
    <col min="13328" max="13328" width="6.7109375" style="1750" customWidth="1"/>
    <col min="13329" max="13330" width="6.85546875" style="1750" customWidth="1"/>
    <col min="13331" max="13331" width="8.140625" style="1750" customWidth="1"/>
    <col min="13332" max="13332" width="7" style="1750" customWidth="1"/>
    <col min="13333" max="13334" width="6.7109375" style="1750" customWidth="1"/>
    <col min="13335" max="13335" width="7" style="1750" customWidth="1"/>
    <col min="13336" max="13337" width="6.7109375" style="1750" customWidth="1"/>
    <col min="13338" max="13566" width="11.42578125" style="1750"/>
    <col min="13567" max="13567" width="4.28515625" style="1750" customWidth="1"/>
    <col min="13568" max="13568" width="0.5703125" style="1750" customWidth="1"/>
    <col min="13569" max="13569" width="12.140625" style="1750" customWidth="1"/>
    <col min="13570" max="13570" width="7.7109375" style="1750" bestFit="1" customWidth="1"/>
    <col min="13571" max="13571" width="7.7109375" style="1750" customWidth="1"/>
    <col min="13572" max="13573" width="5.7109375" style="1750" customWidth="1"/>
    <col min="13574" max="13574" width="8" style="1750" customWidth="1"/>
    <col min="13575" max="13575" width="7.85546875" style="1750" bestFit="1" customWidth="1"/>
    <col min="13576" max="13576" width="5.5703125" style="1750" customWidth="1"/>
    <col min="13577" max="13577" width="6.85546875" style="1750" customWidth="1"/>
    <col min="13578" max="13578" width="7" style="1750" customWidth="1"/>
    <col min="13579" max="13580" width="6.7109375" style="1750" customWidth="1"/>
    <col min="13581" max="13582" width="6.85546875" style="1750" customWidth="1"/>
    <col min="13583" max="13583" width="6" style="1750" customWidth="1"/>
    <col min="13584" max="13584" width="6.7109375" style="1750" customWidth="1"/>
    <col min="13585" max="13586" width="6.85546875" style="1750" customWidth="1"/>
    <col min="13587" max="13587" width="8.140625" style="1750" customWidth="1"/>
    <col min="13588" max="13588" width="7" style="1750" customWidth="1"/>
    <col min="13589" max="13590" width="6.7109375" style="1750" customWidth="1"/>
    <col min="13591" max="13591" width="7" style="1750" customWidth="1"/>
    <col min="13592" max="13593" width="6.7109375" style="1750" customWidth="1"/>
    <col min="13594" max="13822" width="11.42578125" style="1750"/>
    <col min="13823" max="13823" width="4.28515625" style="1750" customWidth="1"/>
    <col min="13824" max="13824" width="0.5703125" style="1750" customWidth="1"/>
    <col min="13825" max="13825" width="12.140625" style="1750" customWidth="1"/>
    <col min="13826" max="13826" width="7.7109375" style="1750" bestFit="1" customWidth="1"/>
    <col min="13827" max="13827" width="7.7109375" style="1750" customWidth="1"/>
    <col min="13828" max="13829" width="5.7109375" style="1750" customWidth="1"/>
    <col min="13830" max="13830" width="8" style="1750" customWidth="1"/>
    <col min="13831" max="13831" width="7.85546875" style="1750" bestFit="1" customWidth="1"/>
    <col min="13832" max="13832" width="5.5703125" style="1750" customWidth="1"/>
    <col min="13833" max="13833" width="6.85546875" style="1750" customWidth="1"/>
    <col min="13834" max="13834" width="7" style="1750" customWidth="1"/>
    <col min="13835" max="13836" width="6.7109375" style="1750" customWidth="1"/>
    <col min="13837" max="13838" width="6.85546875" style="1750" customWidth="1"/>
    <col min="13839" max="13839" width="6" style="1750" customWidth="1"/>
    <col min="13840" max="13840" width="6.7109375" style="1750" customWidth="1"/>
    <col min="13841" max="13842" width="6.85546875" style="1750" customWidth="1"/>
    <col min="13843" max="13843" width="8.140625" style="1750" customWidth="1"/>
    <col min="13844" max="13844" width="7" style="1750" customWidth="1"/>
    <col min="13845" max="13846" width="6.7109375" style="1750" customWidth="1"/>
    <col min="13847" max="13847" width="7" style="1750" customWidth="1"/>
    <col min="13848" max="13849" width="6.7109375" style="1750" customWidth="1"/>
    <col min="13850" max="14078" width="11.42578125" style="1750"/>
    <col min="14079" max="14079" width="4.28515625" style="1750" customWidth="1"/>
    <col min="14080" max="14080" width="0.5703125" style="1750" customWidth="1"/>
    <col min="14081" max="14081" width="12.140625" style="1750" customWidth="1"/>
    <col min="14082" max="14082" width="7.7109375" style="1750" bestFit="1" customWidth="1"/>
    <col min="14083" max="14083" width="7.7109375" style="1750" customWidth="1"/>
    <col min="14084" max="14085" width="5.7109375" style="1750" customWidth="1"/>
    <col min="14086" max="14086" width="8" style="1750" customWidth="1"/>
    <col min="14087" max="14087" width="7.85546875" style="1750" bestFit="1" customWidth="1"/>
    <col min="14088" max="14088" width="5.5703125" style="1750" customWidth="1"/>
    <col min="14089" max="14089" width="6.85546875" style="1750" customWidth="1"/>
    <col min="14090" max="14090" width="7" style="1750" customWidth="1"/>
    <col min="14091" max="14092" width="6.7109375" style="1750" customWidth="1"/>
    <col min="14093" max="14094" width="6.85546875" style="1750" customWidth="1"/>
    <col min="14095" max="14095" width="6" style="1750" customWidth="1"/>
    <col min="14096" max="14096" width="6.7109375" style="1750" customWidth="1"/>
    <col min="14097" max="14098" width="6.85546875" style="1750" customWidth="1"/>
    <col min="14099" max="14099" width="8.140625" style="1750" customWidth="1"/>
    <col min="14100" max="14100" width="7" style="1750" customWidth="1"/>
    <col min="14101" max="14102" width="6.7109375" style="1750" customWidth="1"/>
    <col min="14103" max="14103" width="7" style="1750" customWidth="1"/>
    <col min="14104" max="14105" width="6.7109375" style="1750" customWidth="1"/>
    <col min="14106" max="14334" width="11.42578125" style="1750"/>
    <col min="14335" max="14335" width="4.28515625" style="1750" customWidth="1"/>
    <col min="14336" max="14336" width="0.5703125" style="1750" customWidth="1"/>
    <col min="14337" max="14337" width="12.140625" style="1750" customWidth="1"/>
    <col min="14338" max="14338" width="7.7109375" style="1750" bestFit="1" customWidth="1"/>
    <col min="14339" max="14339" width="7.7109375" style="1750" customWidth="1"/>
    <col min="14340" max="14341" width="5.7109375" style="1750" customWidth="1"/>
    <col min="14342" max="14342" width="8" style="1750" customWidth="1"/>
    <col min="14343" max="14343" width="7.85546875" style="1750" bestFit="1" customWidth="1"/>
    <col min="14344" max="14344" width="5.5703125" style="1750" customWidth="1"/>
    <col min="14345" max="14345" width="6.85546875" style="1750" customWidth="1"/>
    <col min="14346" max="14346" width="7" style="1750" customWidth="1"/>
    <col min="14347" max="14348" width="6.7109375" style="1750" customWidth="1"/>
    <col min="14349" max="14350" width="6.85546875" style="1750" customWidth="1"/>
    <col min="14351" max="14351" width="6" style="1750" customWidth="1"/>
    <col min="14352" max="14352" width="6.7109375" style="1750" customWidth="1"/>
    <col min="14353" max="14354" width="6.85546875" style="1750" customWidth="1"/>
    <col min="14355" max="14355" width="8.140625" style="1750" customWidth="1"/>
    <col min="14356" max="14356" width="7" style="1750" customWidth="1"/>
    <col min="14357" max="14358" width="6.7109375" style="1750" customWidth="1"/>
    <col min="14359" max="14359" width="7" style="1750" customWidth="1"/>
    <col min="14360" max="14361" width="6.7109375" style="1750" customWidth="1"/>
    <col min="14362" max="14590" width="11.42578125" style="1750"/>
    <col min="14591" max="14591" width="4.28515625" style="1750" customWidth="1"/>
    <col min="14592" max="14592" width="0.5703125" style="1750" customWidth="1"/>
    <col min="14593" max="14593" width="12.140625" style="1750" customWidth="1"/>
    <col min="14594" max="14594" width="7.7109375" style="1750" bestFit="1" customWidth="1"/>
    <col min="14595" max="14595" width="7.7109375" style="1750" customWidth="1"/>
    <col min="14596" max="14597" width="5.7109375" style="1750" customWidth="1"/>
    <col min="14598" max="14598" width="8" style="1750" customWidth="1"/>
    <col min="14599" max="14599" width="7.85546875" style="1750" bestFit="1" customWidth="1"/>
    <col min="14600" max="14600" width="5.5703125" style="1750" customWidth="1"/>
    <col min="14601" max="14601" width="6.85546875" style="1750" customWidth="1"/>
    <col min="14602" max="14602" width="7" style="1750" customWidth="1"/>
    <col min="14603" max="14604" width="6.7109375" style="1750" customWidth="1"/>
    <col min="14605" max="14606" width="6.85546875" style="1750" customWidth="1"/>
    <col min="14607" max="14607" width="6" style="1750" customWidth="1"/>
    <col min="14608" max="14608" width="6.7109375" style="1750" customWidth="1"/>
    <col min="14609" max="14610" width="6.85546875" style="1750" customWidth="1"/>
    <col min="14611" max="14611" width="8.140625" style="1750" customWidth="1"/>
    <col min="14612" max="14612" width="7" style="1750" customWidth="1"/>
    <col min="14613" max="14614" width="6.7109375" style="1750" customWidth="1"/>
    <col min="14615" max="14615" width="7" style="1750" customWidth="1"/>
    <col min="14616" max="14617" width="6.7109375" style="1750" customWidth="1"/>
    <col min="14618" max="14846" width="11.42578125" style="1750"/>
    <col min="14847" max="14847" width="4.28515625" style="1750" customWidth="1"/>
    <col min="14848" max="14848" width="0.5703125" style="1750" customWidth="1"/>
    <col min="14849" max="14849" width="12.140625" style="1750" customWidth="1"/>
    <col min="14850" max="14850" width="7.7109375" style="1750" bestFit="1" customWidth="1"/>
    <col min="14851" max="14851" width="7.7109375" style="1750" customWidth="1"/>
    <col min="14852" max="14853" width="5.7109375" style="1750" customWidth="1"/>
    <col min="14854" max="14854" width="8" style="1750" customWidth="1"/>
    <col min="14855" max="14855" width="7.85546875" style="1750" bestFit="1" customWidth="1"/>
    <col min="14856" max="14856" width="5.5703125" style="1750" customWidth="1"/>
    <col min="14857" max="14857" width="6.85546875" style="1750" customWidth="1"/>
    <col min="14858" max="14858" width="7" style="1750" customWidth="1"/>
    <col min="14859" max="14860" width="6.7109375" style="1750" customWidth="1"/>
    <col min="14861" max="14862" width="6.85546875" style="1750" customWidth="1"/>
    <col min="14863" max="14863" width="6" style="1750" customWidth="1"/>
    <col min="14864" max="14864" width="6.7109375" style="1750" customWidth="1"/>
    <col min="14865" max="14866" width="6.85546875" style="1750" customWidth="1"/>
    <col min="14867" max="14867" width="8.140625" style="1750" customWidth="1"/>
    <col min="14868" max="14868" width="7" style="1750" customWidth="1"/>
    <col min="14869" max="14870" width="6.7109375" style="1750" customWidth="1"/>
    <col min="14871" max="14871" width="7" style="1750" customWidth="1"/>
    <col min="14872" max="14873" width="6.7109375" style="1750" customWidth="1"/>
    <col min="14874" max="15102" width="11.42578125" style="1750"/>
    <col min="15103" max="15103" width="4.28515625" style="1750" customWidth="1"/>
    <col min="15104" max="15104" width="0.5703125" style="1750" customWidth="1"/>
    <col min="15105" max="15105" width="12.140625" style="1750" customWidth="1"/>
    <col min="15106" max="15106" width="7.7109375" style="1750" bestFit="1" customWidth="1"/>
    <col min="15107" max="15107" width="7.7109375" style="1750" customWidth="1"/>
    <col min="15108" max="15109" width="5.7109375" style="1750" customWidth="1"/>
    <col min="15110" max="15110" width="8" style="1750" customWidth="1"/>
    <col min="15111" max="15111" width="7.85546875" style="1750" bestFit="1" customWidth="1"/>
    <col min="15112" max="15112" width="5.5703125" style="1750" customWidth="1"/>
    <col min="15113" max="15113" width="6.85546875" style="1750" customWidth="1"/>
    <col min="15114" max="15114" width="7" style="1750" customWidth="1"/>
    <col min="15115" max="15116" width="6.7109375" style="1750" customWidth="1"/>
    <col min="15117" max="15118" width="6.85546875" style="1750" customWidth="1"/>
    <col min="15119" max="15119" width="6" style="1750" customWidth="1"/>
    <col min="15120" max="15120" width="6.7109375" style="1750" customWidth="1"/>
    <col min="15121" max="15122" width="6.85546875" style="1750" customWidth="1"/>
    <col min="15123" max="15123" width="8.140625" style="1750" customWidth="1"/>
    <col min="15124" max="15124" width="7" style="1750" customWidth="1"/>
    <col min="15125" max="15126" width="6.7109375" style="1750" customWidth="1"/>
    <col min="15127" max="15127" width="7" style="1750" customWidth="1"/>
    <col min="15128" max="15129" width="6.7109375" style="1750" customWidth="1"/>
    <col min="15130" max="15358" width="11.42578125" style="1750"/>
    <col min="15359" max="15359" width="4.28515625" style="1750" customWidth="1"/>
    <col min="15360" max="15360" width="0.5703125" style="1750" customWidth="1"/>
    <col min="15361" max="15361" width="12.140625" style="1750" customWidth="1"/>
    <col min="15362" max="15362" width="7.7109375" style="1750" bestFit="1" customWidth="1"/>
    <col min="15363" max="15363" width="7.7109375" style="1750" customWidth="1"/>
    <col min="15364" max="15365" width="5.7109375" style="1750" customWidth="1"/>
    <col min="15366" max="15366" width="8" style="1750" customWidth="1"/>
    <col min="15367" max="15367" width="7.85546875" style="1750" bestFit="1" customWidth="1"/>
    <col min="15368" max="15368" width="5.5703125" style="1750" customWidth="1"/>
    <col min="15369" max="15369" width="6.85546875" style="1750" customWidth="1"/>
    <col min="15370" max="15370" width="7" style="1750" customWidth="1"/>
    <col min="15371" max="15372" width="6.7109375" style="1750" customWidth="1"/>
    <col min="15373" max="15374" width="6.85546875" style="1750" customWidth="1"/>
    <col min="15375" max="15375" width="6" style="1750" customWidth="1"/>
    <col min="15376" max="15376" width="6.7109375" style="1750" customWidth="1"/>
    <col min="15377" max="15378" width="6.85546875" style="1750" customWidth="1"/>
    <col min="15379" max="15379" width="8.140625" style="1750" customWidth="1"/>
    <col min="15380" max="15380" width="7" style="1750" customWidth="1"/>
    <col min="15381" max="15382" width="6.7109375" style="1750" customWidth="1"/>
    <col min="15383" max="15383" width="7" style="1750" customWidth="1"/>
    <col min="15384" max="15385" width="6.7109375" style="1750" customWidth="1"/>
    <col min="15386" max="15614" width="11.42578125" style="1750"/>
    <col min="15615" max="15615" width="4.28515625" style="1750" customWidth="1"/>
    <col min="15616" max="15616" width="0.5703125" style="1750" customWidth="1"/>
    <col min="15617" max="15617" width="12.140625" style="1750" customWidth="1"/>
    <col min="15618" max="15618" width="7.7109375" style="1750" bestFit="1" customWidth="1"/>
    <col min="15619" max="15619" width="7.7109375" style="1750" customWidth="1"/>
    <col min="15620" max="15621" width="5.7109375" style="1750" customWidth="1"/>
    <col min="15622" max="15622" width="8" style="1750" customWidth="1"/>
    <col min="15623" max="15623" width="7.85546875" style="1750" bestFit="1" customWidth="1"/>
    <col min="15624" max="15624" width="5.5703125" style="1750" customWidth="1"/>
    <col min="15625" max="15625" width="6.85546875" style="1750" customWidth="1"/>
    <col min="15626" max="15626" width="7" style="1750" customWidth="1"/>
    <col min="15627" max="15628" width="6.7109375" style="1750" customWidth="1"/>
    <col min="15629" max="15630" width="6.85546875" style="1750" customWidth="1"/>
    <col min="15631" max="15631" width="6" style="1750" customWidth="1"/>
    <col min="15632" max="15632" width="6.7109375" style="1750" customWidth="1"/>
    <col min="15633" max="15634" width="6.85546875" style="1750" customWidth="1"/>
    <col min="15635" max="15635" width="8.140625" style="1750" customWidth="1"/>
    <col min="15636" max="15636" width="7" style="1750" customWidth="1"/>
    <col min="15637" max="15638" width="6.7109375" style="1750" customWidth="1"/>
    <col min="15639" max="15639" width="7" style="1750" customWidth="1"/>
    <col min="15640" max="15641" width="6.7109375" style="1750" customWidth="1"/>
    <col min="15642" max="15870" width="11.42578125" style="1750"/>
    <col min="15871" max="15871" width="4.28515625" style="1750" customWidth="1"/>
    <col min="15872" max="15872" width="0.5703125" style="1750" customWidth="1"/>
    <col min="15873" max="15873" width="12.140625" style="1750" customWidth="1"/>
    <col min="15874" max="15874" width="7.7109375" style="1750" bestFit="1" customWidth="1"/>
    <col min="15875" max="15875" width="7.7109375" style="1750" customWidth="1"/>
    <col min="15876" max="15877" width="5.7109375" style="1750" customWidth="1"/>
    <col min="15878" max="15878" width="8" style="1750" customWidth="1"/>
    <col min="15879" max="15879" width="7.85546875" style="1750" bestFit="1" customWidth="1"/>
    <col min="15880" max="15880" width="5.5703125" style="1750" customWidth="1"/>
    <col min="15881" max="15881" width="6.85546875" style="1750" customWidth="1"/>
    <col min="15882" max="15882" width="7" style="1750" customWidth="1"/>
    <col min="15883" max="15884" width="6.7109375" style="1750" customWidth="1"/>
    <col min="15885" max="15886" width="6.85546875" style="1750" customWidth="1"/>
    <col min="15887" max="15887" width="6" style="1750" customWidth="1"/>
    <col min="15888" max="15888" width="6.7109375" style="1750" customWidth="1"/>
    <col min="15889" max="15890" width="6.85546875" style="1750" customWidth="1"/>
    <col min="15891" max="15891" width="8.140625" style="1750" customWidth="1"/>
    <col min="15892" max="15892" width="7" style="1750" customWidth="1"/>
    <col min="15893" max="15894" width="6.7109375" style="1750" customWidth="1"/>
    <col min="15895" max="15895" width="7" style="1750" customWidth="1"/>
    <col min="15896" max="15897" width="6.7109375" style="1750" customWidth="1"/>
    <col min="15898" max="16126" width="11.42578125" style="1750"/>
    <col min="16127" max="16127" width="4.28515625" style="1750" customWidth="1"/>
    <col min="16128" max="16128" width="0.5703125" style="1750" customWidth="1"/>
    <col min="16129" max="16129" width="12.140625" style="1750" customWidth="1"/>
    <col min="16130" max="16130" width="7.7109375" style="1750" bestFit="1" customWidth="1"/>
    <col min="16131" max="16131" width="7.7109375" style="1750" customWidth="1"/>
    <col min="16132" max="16133" width="5.7109375" style="1750" customWidth="1"/>
    <col min="16134" max="16134" width="8" style="1750" customWidth="1"/>
    <col min="16135" max="16135" width="7.85546875" style="1750" bestFit="1" customWidth="1"/>
    <col min="16136" max="16136" width="5.5703125" style="1750" customWidth="1"/>
    <col min="16137" max="16137" width="6.85546875" style="1750" customWidth="1"/>
    <col min="16138" max="16138" width="7" style="1750" customWidth="1"/>
    <col min="16139" max="16140" width="6.7109375" style="1750" customWidth="1"/>
    <col min="16141" max="16142" width="6.85546875" style="1750" customWidth="1"/>
    <col min="16143" max="16143" width="6" style="1750" customWidth="1"/>
    <col min="16144" max="16144" width="6.7109375" style="1750" customWidth="1"/>
    <col min="16145" max="16146" width="6.85546875" style="1750" customWidth="1"/>
    <col min="16147" max="16147" width="8.140625" style="1750" customWidth="1"/>
    <col min="16148" max="16148" width="7" style="1750" customWidth="1"/>
    <col min="16149" max="16150" width="6.7109375" style="1750" customWidth="1"/>
    <col min="16151" max="16151" width="7" style="1750" customWidth="1"/>
    <col min="16152" max="16153" width="6.7109375" style="1750" customWidth="1"/>
    <col min="16154" max="16384" width="11.42578125" style="1750"/>
  </cols>
  <sheetData>
    <row r="1" spans="1:57" s="1731" customFormat="1" ht="15.75" customHeight="1">
      <c r="A1" s="1726" t="s">
        <v>1942</v>
      </c>
      <c r="B1" s="1727"/>
      <c r="C1" s="1728"/>
      <c r="D1" s="1728"/>
      <c r="E1" s="1728"/>
      <c r="F1" s="1729"/>
      <c r="G1" s="1728"/>
      <c r="H1" s="1730"/>
      <c r="I1" s="1728"/>
      <c r="J1" s="1728"/>
      <c r="K1" s="1728"/>
      <c r="L1" s="1728"/>
      <c r="M1" s="1728"/>
      <c r="N1" s="1728"/>
      <c r="O1" s="1728"/>
      <c r="AJ1" s="1732"/>
      <c r="AV1" s="1733"/>
    </row>
    <row r="2" spans="1:57" s="1738" customFormat="1" ht="12" customHeight="1">
      <c r="A2" s="1734" t="s">
        <v>1943</v>
      </c>
      <c r="B2" s="1735"/>
      <c r="C2" s="1735"/>
      <c r="D2" s="1735"/>
      <c r="E2" s="1735"/>
      <c r="F2" s="1735"/>
      <c r="G2" s="1735"/>
      <c r="H2" s="1736"/>
      <c r="I2" s="1735"/>
      <c r="J2" s="1735"/>
      <c r="K2" s="1735"/>
      <c r="L2" s="1735"/>
      <c r="M2" s="1735"/>
      <c r="N2" s="1735"/>
      <c r="O2" s="1737"/>
      <c r="S2" s="1739">
        <v>12</v>
      </c>
      <c r="T2" s="1739">
        <v>1</v>
      </c>
      <c r="U2" s="1740" t="s">
        <v>1909</v>
      </c>
    </row>
    <row r="3" spans="1:57" s="1738" customFormat="1" ht="12" customHeight="1">
      <c r="A3" s="1741" t="s">
        <v>1944</v>
      </c>
      <c r="B3" s="1742"/>
      <c r="C3" s="1742"/>
      <c r="D3" s="1742"/>
      <c r="E3" s="1742"/>
      <c r="F3" s="1742"/>
      <c r="G3" s="1742"/>
      <c r="H3" s="1743"/>
      <c r="I3" s="1742"/>
      <c r="J3" s="1742"/>
      <c r="K3" s="1742"/>
      <c r="L3" s="1742"/>
      <c r="M3" s="1742"/>
      <c r="N3" s="1742"/>
      <c r="O3" s="1744"/>
      <c r="S3" s="1739" t="s">
        <v>1911</v>
      </c>
      <c r="T3" s="1739">
        <v>2</v>
      </c>
      <c r="U3" s="1740" t="s">
        <v>1912</v>
      </c>
    </row>
    <row r="4" spans="1:57" ht="22.5" customHeight="1">
      <c r="A4" s="2575"/>
      <c r="B4" s="1745" t="s">
        <v>1913</v>
      </c>
      <c r="C4" s="1746"/>
      <c r="D4" s="1747" t="s">
        <v>1914</v>
      </c>
      <c r="E4" s="1746"/>
      <c r="F4" s="1747" t="s">
        <v>1915</v>
      </c>
      <c r="G4" s="1747"/>
      <c r="H4" s="1748"/>
      <c r="I4" s="1747" t="s">
        <v>1913</v>
      </c>
      <c r="J4" s="1746"/>
      <c r="K4" s="1747" t="s">
        <v>1914</v>
      </c>
      <c r="L4" s="1746"/>
      <c r="M4" s="1747" t="s">
        <v>1915</v>
      </c>
      <c r="N4" s="1747"/>
      <c r="O4" s="1749"/>
      <c r="Q4" s="1731"/>
      <c r="R4" s="1731"/>
      <c r="S4" s="1739"/>
      <c r="T4" s="1739">
        <v>3</v>
      </c>
      <c r="U4" s="1740" t="s">
        <v>1916</v>
      </c>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row>
    <row r="5" spans="1:57" s="1754" customFormat="1" ht="28.5" customHeight="1">
      <c r="A5" s="2576"/>
      <c r="B5" s="1751">
        <v>2023</v>
      </c>
      <c r="C5" s="1751">
        <v>2024</v>
      </c>
      <c r="D5" s="1751">
        <v>2023</v>
      </c>
      <c r="E5" s="1751">
        <v>2024</v>
      </c>
      <c r="F5" s="1751">
        <v>2023</v>
      </c>
      <c r="G5" s="1751">
        <v>2024</v>
      </c>
      <c r="H5" s="1752" t="s">
        <v>1945</v>
      </c>
      <c r="I5" s="1751">
        <v>2023</v>
      </c>
      <c r="J5" s="1751">
        <v>2024</v>
      </c>
      <c r="K5" s="1751">
        <v>2023</v>
      </c>
      <c r="L5" s="1751">
        <v>2024</v>
      </c>
      <c r="M5" s="1751">
        <v>2023</v>
      </c>
      <c r="N5" s="1751">
        <v>2024</v>
      </c>
      <c r="O5" s="1753" t="s">
        <v>1945</v>
      </c>
      <c r="Q5" s="1731"/>
      <c r="R5" s="1731"/>
      <c r="S5" s="1755"/>
      <c r="T5" s="1739">
        <v>4</v>
      </c>
      <c r="U5" s="1740" t="s">
        <v>1918</v>
      </c>
      <c r="V5" s="1731"/>
      <c r="W5" s="1731"/>
      <c r="X5" s="1731"/>
      <c r="Y5" s="1731"/>
      <c r="Z5" s="1731"/>
      <c r="AA5" s="1731"/>
      <c r="AB5" s="1731"/>
      <c r="AC5" s="1731"/>
      <c r="AD5" s="1731"/>
      <c r="AE5" s="1731"/>
      <c r="AF5" s="1731"/>
      <c r="AG5" s="1731"/>
      <c r="AH5" s="1731"/>
      <c r="AI5" s="1731"/>
      <c r="AJ5" s="1731"/>
      <c r="AK5" s="1731"/>
      <c r="AL5" s="1731"/>
      <c r="AM5" s="1731"/>
      <c r="AN5" s="1731"/>
      <c r="AO5" s="1731"/>
      <c r="AP5" s="1731"/>
      <c r="AQ5" s="1731"/>
      <c r="AR5" s="1731"/>
      <c r="AS5" s="1731"/>
      <c r="AT5" s="1731"/>
      <c r="AU5" s="1731"/>
      <c r="AV5" s="1731"/>
      <c r="AW5" s="1731"/>
      <c r="AX5" s="1731"/>
      <c r="AY5" s="1731"/>
      <c r="AZ5" s="1731"/>
      <c r="BA5" s="1731"/>
      <c r="BB5" s="1731"/>
      <c r="BC5" s="1731"/>
      <c r="BD5" s="1731"/>
      <c r="BE5" s="1731"/>
    </row>
    <row r="6" spans="1:57" s="1765" customFormat="1" ht="11.25" customHeight="1">
      <c r="A6" s="1756"/>
      <c r="B6" s="1757" t="s">
        <v>1946</v>
      </c>
      <c r="C6" s="1757"/>
      <c r="D6" s="1757"/>
      <c r="E6" s="1757"/>
      <c r="F6" s="1757"/>
      <c r="G6" s="1758"/>
      <c r="H6" s="1759"/>
      <c r="I6" s="1757" t="s">
        <v>143</v>
      </c>
      <c r="J6" s="1760"/>
      <c r="K6" s="1761"/>
      <c r="L6" s="1760"/>
      <c r="M6" s="1762"/>
      <c r="N6" s="1763"/>
      <c r="O6" s="1764"/>
      <c r="Q6" s="1731"/>
      <c r="R6" s="1731"/>
      <c r="S6" s="1739"/>
      <c r="T6" s="1739">
        <v>5</v>
      </c>
      <c r="U6" s="1740" t="s">
        <v>1921</v>
      </c>
      <c r="V6" s="1731"/>
      <c r="W6" s="1731"/>
      <c r="X6" s="1731"/>
      <c r="Y6" s="1731"/>
      <c r="Z6" s="1731"/>
      <c r="AA6" s="1731"/>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c r="AY6" s="1731"/>
      <c r="AZ6" s="1731"/>
      <c r="BA6" s="1731"/>
      <c r="BB6" s="1731"/>
      <c r="BC6" s="1731"/>
      <c r="BD6" s="1731"/>
      <c r="BE6" s="1731"/>
    </row>
    <row r="7" spans="1:57" ht="9.9499999999999993" customHeight="1">
      <c r="A7" s="1766">
        <v>35065</v>
      </c>
      <c r="B7" s="1767">
        <v>81.5</v>
      </c>
      <c r="C7" s="1767">
        <v>85.2</v>
      </c>
      <c r="D7" s="1767">
        <v>0.8</v>
      </c>
      <c r="E7" s="1767">
        <v>0.7</v>
      </c>
      <c r="F7" s="1767">
        <v>82.3</v>
      </c>
      <c r="G7" s="1767">
        <v>85.9</v>
      </c>
      <c r="H7" s="1660">
        <v>4.3742405832320808</v>
      </c>
      <c r="I7" s="1767">
        <v>3.4</v>
      </c>
      <c r="J7" s="1767">
        <v>3.6</v>
      </c>
      <c r="K7" s="1767">
        <v>0</v>
      </c>
      <c r="L7" s="1767">
        <v>0</v>
      </c>
      <c r="M7" s="1767">
        <v>3.4</v>
      </c>
      <c r="N7" s="1767">
        <v>3.6</v>
      </c>
      <c r="O7" s="1660">
        <v>5.8823529411764719</v>
      </c>
      <c r="Q7" s="1731"/>
      <c r="R7" s="1731"/>
      <c r="S7" s="1739"/>
      <c r="T7" s="1739">
        <v>6</v>
      </c>
      <c r="U7" s="1740" t="s">
        <v>1922</v>
      </c>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731"/>
      <c r="AU7" s="1731"/>
      <c r="AV7" s="1731"/>
      <c r="AW7" s="1731"/>
      <c r="AX7" s="1731"/>
      <c r="AY7" s="1731"/>
      <c r="AZ7" s="1731"/>
      <c r="BA7" s="1731"/>
      <c r="BB7" s="1731"/>
      <c r="BC7" s="1731"/>
      <c r="BD7" s="1731"/>
      <c r="BE7" s="1731"/>
    </row>
    <row r="8" spans="1:57" ht="9.9499999999999993" customHeight="1">
      <c r="A8" s="1766">
        <v>35096</v>
      </c>
      <c r="B8" s="1767">
        <v>71.900000000000006</v>
      </c>
      <c r="C8" s="1767">
        <v>83.7</v>
      </c>
      <c r="D8" s="1767">
        <v>0.7</v>
      </c>
      <c r="E8" s="1767">
        <v>0.7</v>
      </c>
      <c r="F8" s="1767">
        <v>72.600000000000009</v>
      </c>
      <c r="G8" s="1767">
        <v>84.4</v>
      </c>
      <c r="H8" s="1660">
        <v>16.253443526170798</v>
      </c>
      <c r="I8" s="1767">
        <v>3.4</v>
      </c>
      <c r="J8" s="1767">
        <v>3.7</v>
      </c>
      <c r="K8" s="1767">
        <v>0</v>
      </c>
      <c r="L8" s="1767">
        <v>0</v>
      </c>
      <c r="M8" s="1767">
        <v>3.4</v>
      </c>
      <c r="N8" s="1767">
        <v>3.7</v>
      </c>
      <c r="O8" s="1660">
        <v>8.8235294117647189</v>
      </c>
      <c r="Q8" s="1731"/>
      <c r="R8" s="1731"/>
      <c r="S8" s="1739"/>
      <c r="T8" s="1739">
        <v>7</v>
      </c>
      <c r="U8" s="1740" t="s">
        <v>1923</v>
      </c>
      <c r="V8" s="1731"/>
      <c r="W8" s="1731"/>
      <c r="X8" s="1731"/>
      <c r="Y8" s="1731"/>
      <c r="Z8" s="1731"/>
      <c r="AA8" s="1731"/>
      <c r="AB8" s="1731"/>
      <c r="AC8" s="1731"/>
      <c r="AD8" s="1731"/>
      <c r="AE8" s="1731"/>
      <c r="AF8" s="1731"/>
      <c r="AG8" s="1731"/>
      <c r="AH8" s="1731"/>
      <c r="AI8" s="1731"/>
      <c r="AJ8" s="1731"/>
      <c r="AK8" s="1731"/>
      <c r="AL8" s="1731"/>
      <c r="AM8" s="1731"/>
      <c r="AN8" s="1731"/>
      <c r="AO8" s="1731"/>
      <c r="AP8" s="1731"/>
      <c r="AQ8" s="1731"/>
      <c r="AR8" s="1731"/>
      <c r="AS8" s="1731"/>
      <c r="AT8" s="1731"/>
      <c r="AU8" s="1731"/>
      <c r="AV8" s="1731"/>
      <c r="AW8" s="1731"/>
      <c r="AX8" s="1731"/>
      <c r="AY8" s="1731"/>
      <c r="AZ8" s="1731"/>
      <c r="BA8" s="1731"/>
      <c r="BB8" s="1731"/>
      <c r="BC8" s="1731"/>
      <c r="BD8" s="1731"/>
      <c r="BE8" s="1731"/>
    </row>
    <row r="9" spans="1:57" ht="9.9499999999999993" customHeight="1">
      <c r="A9" s="1766">
        <v>35125</v>
      </c>
      <c r="B9" s="1767">
        <v>95.7</v>
      </c>
      <c r="C9" s="1767">
        <v>87</v>
      </c>
      <c r="D9" s="1767">
        <v>0.8</v>
      </c>
      <c r="E9" s="1767">
        <v>0.7</v>
      </c>
      <c r="F9" s="1767">
        <v>96.5</v>
      </c>
      <c r="G9" s="1767">
        <v>87.7</v>
      </c>
      <c r="H9" s="1660">
        <v>-9.119170984455959</v>
      </c>
      <c r="I9" s="1767">
        <v>4.0999999999999996</v>
      </c>
      <c r="J9" s="1767">
        <v>3.9</v>
      </c>
      <c r="K9" s="1767">
        <v>0</v>
      </c>
      <c r="L9" s="1767">
        <v>0</v>
      </c>
      <c r="M9" s="1767">
        <v>4.0999999999999996</v>
      </c>
      <c r="N9" s="1767">
        <v>3.9</v>
      </c>
      <c r="O9" s="1660">
        <v>-4.8780487804877986</v>
      </c>
      <c r="Q9" s="1731"/>
      <c r="R9" s="1731"/>
      <c r="S9" s="1739"/>
      <c r="T9" s="1739">
        <v>8</v>
      </c>
      <c r="U9" s="1740" t="s">
        <v>1924</v>
      </c>
      <c r="V9" s="1731"/>
      <c r="W9" s="1731"/>
      <c r="X9" s="1731"/>
      <c r="Y9" s="1731"/>
      <c r="Z9" s="1731"/>
      <c r="AA9" s="1731"/>
      <c r="AB9" s="1731"/>
      <c r="AC9" s="1731"/>
      <c r="AD9" s="1731"/>
      <c r="AE9" s="1731"/>
      <c r="AF9" s="1731"/>
      <c r="AG9" s="1731"/>
      <c r="AH9" s="1731"/>
      <c r="AI9" s="1731"/>
      <c r="AJ9" s="1731"/>
      <c r="AK9" s="1731"/>
      <c r="AL9" s="1731"/>
      <c r="AM9" s="1731"/>
      <c r="AN9" s="1731"/>
      <c r="AO9" s="1731"/>
      <c r="AP9" s="1731"/>
      <c r="AQ9" s="1731"/>
      <c r="AR9" s="1731"/>
      <c r="AS9" s="1731"/>
      <c r="AT9" s="1731"/>
      <c r="AU9" s="1731"/>
      <c r="AV9" s="1731"/>
      <c r="AW9" s="1731"/>
      <c r="AX9" s="1731"/>
      <c r="AY9" s="1731"/>
      <c r="AZ9" s="1731"/>
      <c r="BA9" s="1731"/>
      <c r="BB9" s="1731"/>
      <c r="BC9" s="1731"/>
      <c r="BD9" s="1731"/>
      <c r="BE9" s="1731"/>
    </row>
    <row r="10" spans="1:57" ht="9.9499999999999993" customHeight="1">
      <c r="A10" s="1766">
        <v>35156</v>
      </c>
      <c r="B10" s="1767">
        <v>71.900000000000006</v>
      </c>
      <c r="C10" s="1767">
        <v>85</v>
      </c>
      <c r="D10" s="1767">
        <v>0.5</v>
      </c>
      <c r="E10" s="1767">
        <v>0.5</v>
      </c>
      <c r="F10" s="1767">
        <v>72.400000000000006</v>
      </c>
      <c r="G10" s="1767">
        <v>85.5</v>
      </c>
      <c r="H10" s="1660">
        <v>18.093922651933703</v>
      </c>
      <c r="I10" s="1767">
        <v>3.3</v>
      </c>
      <c r="J10" s="1767">
        <v>4</v>
      </c>
      <c r="K10" s="1767">
        <v>0</v>
      </c>
      <c r="L10" s="1767">
        <v>0.1</v>
      </c>
      <c r="M10" s="1767">
        <v>3.3</v>
      </c>
      <c r="N10" s="1767">
        <v>4.0999999999999996</v>
      </c>
      <c r="O10" s="1660">
        <v>24.242424242424242</v>
      </c>
      <c r="Q10" s="1731"/>
      <c r="R10" s="1731"/>
      <c r="S10" s="1739"/>
      <c r="T10" s="1739">
        <v>9</v>
      </c>
      <c r="U10" s="1740" t="s">
        <v>1925</v>
      </c>
      <c r="V10" s="1731"/>
      <c r="W10" s="1731"/>
      <c r="X10" s="1731"/>
      <c r="Y10" s="1731"/>
      <c r="Z10" s="1731"/>
      <c r="AA10" s="1731"/>
      <c r="AB10" s="1731"/>
      <c r="AC10" s="1731"/>
      <c r="AD10" s="1731"/>
      <c r="AE10" s="1731"/>
      <c r="AF10" s="1731"/>
      <c r="AG10" s="1731"/>
      <c r="AH10" s="1731"/>
      <c r="AI10" s="1731"/>
      <c r="AJ10" s="1731"/>
      <c r="AK10" s="1731"/>
      <c r="AL10" s="1731"/>
      <c r="AM10" s="1731"/>
      <c r="AN10" s="1731"/>
      <c r="AO10" s="1731"/>
      <c r="AP10" s="1731"/>
      <c r="AQ10" s="1731"/>
      <c r="AR10" s="1731"/>
      <c r="AS10" s="1731"/>
      <c r="AT10" s="1731"/>
      <c r="AU10" s="1731"/>
      <c r="AV10" s="1731"/>
      <c r="AW10" s="1731"/>
      <c r="AX10" s="1731"/>
      <c r="AY10" s="1731"/>
      <c r="AZ10" s="1731"/>
      <c r="BA10" s="1731"/>
      <c r="BB10" s="1731"/>
      <c r="BC10" s="1731"/>
      <c r="BD10" s="1731"/>
      <c r="BE10" s="1731"/>
    </row>
    <row r="11" spans="1:57" ht="9.9499999999999993" customHeight="1">
      <c r="A11" s="1766">
        <v>35186</v>
      </c>
      <c r="B11" s="1767">
        <v>81.3</v>
      </c>
      <c r="C11" s="1767">
        <v>79.900000000000006</v>
      </c>
      <c r="D11" s="1767">
        <v>0.4</v>
      </c>
      <c r="E11" s="1767">
        <v>0.3</v>
      </c>
      <c r="F11" s="1767">
        <v>81.7</v>
      </c>
      <c r="G11" s="1767">
        <v>80.2</v>
      </c>
      <c r="H11" s="1660">
        <v>-1.8359853121175052</v>
      </c>
      <c r="I11" s="1767">
        <v>3.9</v>
      </c>
      <c r="J11" s="1767">
        <v>4.0999999999999996</v>
      </c>
      <c r="K11" s="1767">
        <v>0</v>
      </c>
      <c r="L11" s="1767">
        <v>0</v>
      </c>
      <c r="M11" s="1767">
        <v>3.9</v>
      </c>
      <c r="N11" s="1767">
        <v>4.0999999999999996</v>
      </c>
      <c r="O11" s="1660">
        <v>5.1282051282051322</v>
      </c>
      <c r="Q11" s="1731"/>
      <c r="R11" s="1731"/>
      <c r="S11" s="1739"/>
      <c r="T11" s="1739">
        <v>10</v>
      </c>
      <c r="U11" s="1740" t="s">
        <v>1926</v>
      </c>
      <c r="V11" s="1731"/>
      <c r="W11" s="1731"/>
      <c r="X11" s="1731"/>
      <c r="Y11" s="1731"/>
      <c r="Z11" s="1731"/>
      <c r="AA11" s="1731"/>
      <c r="AB11" s="1731"/>
      <c r="AC11" s="1731"/>
      <c r="AD11" s="1731"/>
      <c r="AE11" s="1731"/>
      <c r="AF11" s="1731"/>
      <c r="AG11" s="1731"/>
      <c r="AH11" s="1731"/>
      <c r="AI11" s="1731"/>
      <c r="AJ11" s="1731"/>
      <c r="AK11" s="1731"/>
      <c r="AL11" s="1731"/>
      <c r="AM11" s="1731"/>
      <c r="AN11" s="1731"/>
      <c r="AO11" s="1731"/>
      <c r="AP11" s="1731"/>
      <c r="AQ11" s="1731"/>
      <c r="AR11" s="1731"/>
      <c r="AS11" s="1731"/>
      <c r="AT11" s="1731"/>
      <c r="AU11" s="1731"/>
      <c r="AV11" s="1731"/>
      <c r="AW11" s="1731"/>
      <c r="AX11" s="1731"/>
      <c r="AY11" s="1731"/>
      <c r="AZ11" s="1731"/>
      <c r="BA11" s="1731"/>
      <c r="BB11" s="1731"/>
      <c r="BC11" s="1731"/>
      <c r="BD11" s="1731"/>
      <c r="BE11" s="1731"/>
    </row>
    <row r="12" spans="1:57" ht="9.9499999999999993" customHeight="1">
      <c r="A12" s="1766">
        <v>35217</v>
      </c>
      <c r="B12" s="1767">
        <v>79.2</v>
      </c>
      <c r="C12" s="1767">
        <v>75</v>
      </c>
      <c r="D12" s="1767">
        <v>0.3</v>
      </c>
      <c r="E12" s="1767">
        <v>0.3</v>
      </c>
      <c r="F12" s="1767">
        <v>79.5</v>
      </c>
      <c r="G12" s="1767">
        <v>75.3</v>
      </c>
      <c r="H12" s="1660">
        <v>-5.2830188679245271</v>
      </c>
      <c r="I12" s="1767">
        <v>3.8</v>
      </c>
      <c r="J12" s="1767">
        <v>3.6</v>
      </c>
      <c r="K12" s="1767">
        <v>0</v>
      </c>
      <c r="L12" s="1767">
        <v>0</v>
      </c>
      <c r="M12" s="1767">
        <v>3.8</v>
      </c>
      <c r="N12" s="1767">
        <v>3.6</v>
      </c>
      <c r="O12" s="1660">
        <v>-5.2631578947368363</v>
      </c>
      <c r="Q12" s="1731"/>
      <c r="R12" s="1731"/>
      <c r="S12" s="1739"/>
      <c r="T12" s="1739">
        <v>11</v>
      </c>
      <c r="U12" s="1740" t="s">
        <v>1927</v>
      </c>
      <c r="V12" s="1731"/>
      <c r="W12" s="1731"/>
      <c r="X12" s="1731"/>
      <c r="Y12" s="1731"/>
      <c r="Z12" s="1731"/>
      <c r="AA12" s="1731"/>
      <c r="AB12" s="1731"/>
      <c r="AC12" s="1731"/>
      <c r="AD12" s="1731"/>
      <c r="AE12" s="1731"/>
      <c r="AF12" s="1731"/>
      <c r="AG12" s="1731"/>
      <c r="AH12" s="1731"/>
      <c r="AI12" s="1731"/>
      <c r="AJ12" s="1731"/>
      <c r="AK12" s="1731"/>
      <c r="AL12" s="1731"/>
      <c r="AM12" s="1731"/>
      <c r="AN12" s="1731"/>
      <c r="AO12" s="1731"/>
      <c r="AP12" s="1731"/>
      <c r="AQ12" s="1731"/>
      <c r="AR12" s="1731"/>
      <c r="AS12" s="1731"/>
      <c r="AT12" s="1731"/>
      <c r="AU12" s="1731"/>
      <c r="AV12" s="1731"/>
      <c r="AW12" s="1731"/>
      <c r="AX12" s="1731"/>
      <c r="AY12" s="1731"/>
      <c r="AZ12" s="1731"/>
      <c r="BA12" s="1731"/>
      <c r="BB12" s="1731"/>
      <c r="BC12" s="1731"/>
      <c r="BD12" s="1731"/>
      <c r="BE12" s="1731"/>
    </row>
    <row r="13" spans="1:57" ht="9.9499999999999993" customHeight="1">
      <c r="A13" s="1766">
        <v>35247</v>
      </c>
      <c r="B13" s="1767">
        <v>73.2</v>
      </c>
      <c r="C13" s="1767">
        <v>79.3</v>
      </c>
      <c r="D13" s="1767">
        <v>0.2</v>
      </c>
      <c r="E13" s="1767">
        <v>0.1</v>
      </c>
      <c r="F13" s="1767">
        <v>73.400000000000006</v>
      </c>
      <c r="G13" s="1767">
        <v>79.399999999999991</v>
      </c>
      <c r="H13" s="1660">
        <v>8.1743869209809148</v>
      </c>
      <c r="I13" s="1767">
        <v>3.6</v>
      </c>
      <c r="J13" s="1767">
        <v>3.6</v>
      </c>
      <c r="K13" s="1767">
        <v>0</v>
      </c>
      <c r="L13" s="1767">
        <v>0</v>
      </c>
      <c r="M13" s="1767">
        <v>3.6</v>
      </c>
      <c r="N13" s="1767">
        <v>3.6</v>
      </c>
      <c r="O13" s="1660">
        <v>0</v>
      </c>
      <c r="Q13" s="1731"/>
      <c r="R13" s="1731"/>
      <c r="S13" s="1739"/>
      <c r="T13" s="1739">
        <v>12</v>
      </c>
      <c r="U13" s="1740" t="s">
        <v>1911</v>
      </c>
      <c r="V13" s="1731"/>
      <c r="W13" s="1731"/>
      <c r="X13" s="1731"/>
      <c r="Y13" s="1731"/>
      <c r="Z13" s="1731"/>
      <c r="AA13" s="1731"/>
      <c r="AB13" s="1731"/>
      <c r="AC13" s="1731"/>
      <c r="AD13" s="1731"/>
      <c r="AE13" s="1731"/>
      <c r="AF13" s="1731"/>
      <c r="AG13" s="1731"/>
      <c r="AH13" s="1731"/>
      <c r="AI13" s="1731"/>
      <c r="AJ13" s="1731"/>
      <c r="AK13" s="1731"/>
      <c r="AL13" s="1731"/>
      <c r="AM13" s="1731"/>
      <c r="AN13" s="1731"/>
      <c r="AO13" s="1731"/>
      <c r="AP13" s="1731"/>
      <c r="AQ13" s="1731"/>
      <c r="AR13" s="1731"/>
      <c r="AS13" s="1731"/>
      <c r="AT13" s="1731"/>
      <c r="AU13" s="1731"/>
      <c r="AV13" s="1731"/>
      <c r="AW13" s="1731"/>
      <c r="AX13" s="1731"/>
      <c r="AY13" s="1731"/>
      <c r="AZ13" s="1731"/>
      <c r="BA13" s="1731"/>
      <c r="BB13" s="1731"/>
      <c r="BC13" s="1731"/>
      <c r="BD13" s="1731"/>
      <c r="BE13" s="1731"/>
    </row>
    <row r="14" spans="1:57" ht="9.9499999999999993" customHeight="1">
      <c r="A14" s="1766">
        <v>35278</v>
      </c>
      <c r="B14" s="1767">
        <v>80.5</v>
      </c>
      <c r="C14" s="1767">
        <v>78.7</v>
      </c>
      <c r="D14" s="1767">
        <v>0.2</v>
      </c>
      <c r="E14" s="1767">
        <v>0.1</v>
      </c>
      <c r="F14" s="1767">
        <v>80.7</v>
      </c>
      <c r="G14" s="1767">
        <v>78.8</v>
      </c>
      <c r="H14" s="1660">
        <v>-2.3543990086741129</v>
      </c>
      <c r="I14" s="1767">
        <v>3.8</v>
      </c>
      <c r="J14" s="1767">
        <v>3.4</v>
      </c>
      <c r="K14" s="1767">
        <v>0</v>
      </c>
      <c r="L14" s="1767">
        <v>0</v>
      </c>
      <c r="M14" s="1767">
        <v>3.8</v>
      </c>
      <c r="N14" s="1767">
        <v>3.4</v>
      </c>
      <c r="O14" s="1660">
        <v>-10.526315789473683</v>
      </c>
      <c r="Q14" s="1731"/>
      <c r="R14" s="1731"/>
      <c r="S14" s="1731"/>
      <c r="T14" s="1731"/>
      <c r="U14" s="1731"/>
      <c r="V14" s="1731"/>
      <c r="W14" s="1731"/>
      <c r="X14" s="1731"/>
      <c r="Y14" s="1731"/>
      <c r="Z14" s="1731"/>
      <c r="AA14" s="1731"/>
      <c r="AB14" s="1731"/>
      <c r="AC14" s="1731"/>
      <c r="AD14" s="1731"/>
      <c r="AE14" s="1731"/>
      <c r="AF14" s="1731"/>
      <c r="AG14" s="1731"/>
      <c r="AH14" s="1731"/>
      <c r="AI14" s="1731"/>
      <c r="AJ14" s="1731"/>
      <c r="AK14" s="1731"/>
      <c r="AL14" s="1731"/>
      <c r="AM14" s="1731"/>
      <c r="AN14" s="1731"/>
      <c r="AO14" s="1731"/>
      <c r="AP14" s="1731"/>
      <c r="AQ14" s="1731"/>
      <c r="AR14" s="1731"/>
      <c r="AS14" s="1731"/>
      <c r="AT14" s="1731"/>
      <c r="AU14" s="1731"/>
      <c r="AV14" s="1731"/>
      <c r="AW14" s="1731"/>
      <c r="AX14" s="1731"/>
      <c r="AY14" s="1731"/>
      <c r="AZ14" s="1731"/>
      <c r="BA14" s="1731"/>
      <c r="BB14" s="1731"/>
      <c r="BC14" s="1731"/>
      <c r="BD14" s="1731"/>
      <c r="BE14" s="1731"/>
    </row>
    <row r="15" spans="1:57" ht="9.9499999999999993" customHeight="1">
      <c r="A15" s="1766">
        <v>35309</v>
      </c>
      <c r="B15" s="1767">
        <v>83.4</v>
      </c>
      <c r="C15" s="1767">
        <v>83.6</v>
      </c>
      <c r="D15" s="1767">
        <v>0.2</v>
      </c>
      <c r="E15" s="1767">
        <v>0.2</v>
      </c>
      <c r="F15" s="1767">
        <v>83.600000000000009</v>
      </c>
      <c r="G15" s="1767">
        <v>83.8</v>
      </c>
      <c r="H15" s="1660">
        <v>0.23923444976075015</v>
      </c>
      <c r="I15" s="1767">
        <v>3.8</v>
      </c>
      <c r="J15" s="1767">
        <v>3.8</v>
      </c>
      <c r="K15" s="1767">
        <v>0</v>
      </c>
      <c r="L15" s="1767">
        <v>0</v>
      </c>
      <c r="M15" s="1767">
        <v>3.8</v>
      </c>
      <c r="N15" s="1767">
        <v>3.8</v>
      </c>
      <c r="O15" s="1660">
        <v>0</v>
      </c>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c r="AL15" s="1731"/>
      <c r="AM15" s="1731"/>
      <c r="AN15" s="1731"/>
      <c r="AO15" s="1731"/>
      <c r="AP15" s="1731"/>
      <c r="AQ15" s="1731"/>
      <c r="AR15" s="1731"/>
      <c r="AS15" s="1731"/>
      <c r="AT15" s="1731"/>
      <c r="AU15" s="1731"/>
      <c r="AV15" s="1731"/>
      <c r="AW15" s="1731"/>
      <c r="AX15" s="1731"/>
      <c r="AY15" s="1731"/>
      <c r="AZ15" s="1731"/>
      <c r="BA15" s="1731"/>
      <c r="BB15" s="1731"/>
      <c r="BC15" s="1731"/>
      <c r="BD15" s="1731"/>
      <c r="BE15" s="1731"/>
    </row>
    <row r="16" spans="1:57" ht="9.9499999999999993" customHeight="1">
      <c r="A16" s="1766">
        <v>35339</v>
      </c>
      <c r="B16" s="1767">
        <v>89.5</v>
      </c>
      <c r="C16" s="1767">
        <v>92.2</v>
      </c>
      <c r="D16" s="1767">
        <v>0.6</v>
      </c>
      <c r="E16" s="1767">
        <v>0.5</v>
      </c>
      <c r="F16" s="1767">
        <v>90.1</v>
      </c>
      <c r="G16" s="1767">
        <v>92.7</v>
      </c>
      <c r="H16" s="1660">
        <v>2.8856825749167703</v>
      </c>
      <c r="I16" s="1767">
        <v>4</v>
      </c>
      <c r="J16" s="1767">
        <v>3.6</v>
      </c>
      <c r="K16" s="1767">
        <v>0</v>
      </c>
      <c r="L16" s="1767">
        <v>0</v>
      </c>
      <c r="M16" s="1767">
        <v>4</v>
      </c>
      <c r="N16" s="1767">
        <v>3.6</v>
      </c>
      <c r="O16" s="1660">
        <v>-9.9999999999999982</v>
      </c>
      <c r="Q16" s="1731"/>
      <c r="R16" s="1731"/>
      <c r="S16" s="1731"/>
      <c r="T16" s="1731"/>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1"/>
      <c r="AT16" s="1731"/>
      <c r="AU16" s="1731"/>
      <c r="AV16" s="1731"/>
      <c r="AW16" s="1731"/>
      <c r="AX16" s="1731"/>
      <c r="AY16" s="1731"/>
      <c r="AZ16" s="1731"/>
      <c r="BA16" s="1731"/>
      <c r="BB16" s="1731"/>
      <c r="BC16" s="1731"/>
      <c r="BD16" s="1731"/>
      <c r="BE16" s="1731"/>
    </row>
    <row r="17" spans="1:57" ht="9.9499999999999993" customHeight="1">
      <c r="A17" s="1766">
        <v>35370</v>
      </c>
      <c r="B17" s="1767">
        <v>101.4</v>
      </c>
      <c r="C17" s="1767">
        <v>97.1</v>
      </c>
      <c r="D17" s="1767">
        <v>1.1000000000000001</v>
      </c>
      <c r="E17" s="1767">
        <v>1</v>
      </c>
      <c r="F17" s="1767">
        <v>102.5</v>
      </c>
      <c r="G17" s="1767">
        <v>98.1</v>
      </c>
      <c r="H17" s="1660">
        <v>-4.2926829268292721</v>
      </c>
      <c r="I17" s="1767">
        <v>3.8</v>
      </c>
      <c r="J17" s="1767">
        <v>3.9</v>
      </c>
      <c r="K17" s="1767">
        <v>0</v>
      </c>
      <c r="L17" s="1767">
        <v>0</v>
      </c>
      <c r="M17" s="1767">
        <v>3.8</v>
      </c>
      <c r="N17" s="1767">
        <v>3.9</v>
      </c>
      <c r="O17" s="1660">
        <v>2.6315789473684292</v>
      </c>
      <c r="Q17" s="1731"/>
      <c r="R17" s="1731"/>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1731"/>
      <c r="AS17" s="1731"/>
      <c r="AT17" s="1731"/>
      <c r="AU17" s="1731"/>
      <c r="AV17" s="1731"/>
      <c r="AW17" s="1731"/>
      <c r="AX17" s="1731"/>
      <c r="AY17" s="1731"/>
      <c r="AZ17" s="1731"/>
      <c r="BA17" s="1731"/>
      <c r="BB17" s="1731"/>
      <c r="BC17" s="1731"/>
      <c r="BD17" s="1731"/>
      <c r="BE17" s="1731"/>
    </row>
    <row r="18" spans="1:57" ht="9.9499999999999993" customHeight="1">
      <c r="A18" s="1766">
        <v>35400</v>
      </c>
      <c r="B18" s="1768">
        <v>83.5</v>
      </c>
      <c r="C18" s="1769">
        <v>79</v>
      </c>
      <c r="D18" s="1770">
        <v>0.9</v>
      </c>
      <c r="E18" s="1769">
        <v>0.8</v>
      </c>
      <c r="F18" s="1770">
        <v>84.4</v>
      </c>
      <c r="G18" s="1769">
        <v>79.8</v>
      </c>
      <c r="H18" s="1663">
        <v>-5.4502369668246509</v>
      </c>
      <c r="I18" s="1770">
        <v>3.7</v>
      </c>
      <c r="J18" s="1769">
        <v>3.6</v>
      </c>
      <c r="K18" s="1770">
        <v>0</v>
      </c>
      <c r="L18" s="1769">
        <v>0</v>
      </c>
      <c r="M18" s="1770">
        <v>3.7</v>
      </c>
      <c r="N18" s="1769">
        <v>3.6</v>
      </c>
      <c r="O18" s="1663">
        <v>-2.7027027027027084</v>
      </c>
      <c r="Q18" s="1731"/>
      <c r="R18" s="1731"/>
      <c r="S18" s="1731"/>
      <c r="T18" s="1731"/>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1"/>
      <c r="AS18" s="1731"/>
      <c r="AT18" s="1731"/>
      <c r="AU18" s="1731"/>
      <c r="AV18" s="1731"/>
      <c r="AW18" s="1731"/>
      <c r="AX18" s="1731"/>
      <c r="AY18" s="1731"/>
      <c r="AZ18" s="1731"/>
      <c r="BA18" s="1731"/>
      <c r="BB18" s="1731"/>
      <c r="BC18" s="1731"/>
      <c r="BD18" s="1731"/>
      <c r="BE18" s="1731"/>
    </row>
    <row r="19" spans="1:57" s="1772" customFormat="1" ht="11.25" customHeight="1">
      <c r="A19" s="1771" t="s">
        <v>1911</v>
      </c>
      <c r="B19" s="1665">
        <v>993</v>
      </c>
      <c r="C19" s="1665">
        <v>1005.7</v>
      </c>
      <c r="D19" s="1665">
        <v>6.6999999999999993</v>
      </c>
      <c r="E19" s="1665">
        <v>5.8999999999999995</v>
      </c>
      <c r="F19" s="1665">
        <v>999.7</v>
      </c>
      <c r="G19" s="1665">
        <v>1011.5999999999999</v>
      </c>
      <c r="H19" s="1660">
        <v>1.1903571071321339</v>
      </c>
      <c r="I19" s="1665">
        <v>44.6</v>
      </c>
      <c r="J19" s="1665">
        <v>44.800000000000004</v>
      </c>
      <c r="K19" s="1665">
        <v>0</v>
      </c>
      <c r="L19" s="1665">
        <v>0.1</v>
      </c>
      <c r="M19" s="1665">
        <v>44.6</v>
      </c>
      <c r="N19" s="1665">
        <v>44.9</v>
      </c>
      <c r="O19" s="1660">
        <v>0.67264573991030474</v>
      </c>
      <c r="Q19" s="1773"/>
      <c r="R19" s="1773"/>
      <c r="S19" s="1773"/>
      <c r="T19" s="1773"/>
      <c r="U19" s="1773"/>
      <c r="V19" s="1773"/>
      <c r="W19" s="1773"/>
      <c r="X19" s="1773"/>
      <c r="Y19" s="1773"/>
      <c r="Z19" s="1773"/>
      <c r="AA19" s="1773"/>
      <c r="AB19" s="1773"/>
      <c r="AC19" s="1773"/>
      <c r="AD19" s="1773"/>
      <c r="AE19" s="1773"/>
      <c r="AF19" s="1773"/>
      <c r="AG19" s="1773"/>
      <c r="AH19" s="1773"/>
      <c r="AI19" s="1773"/>
      <c r="AJ19" s="1773"/>
      <c r="AK19" s="1773"/>
      <c r="AL19" s="1773"/>
      <c r="AM19" s="1773"/>
      <c r="AN19" s="1773"/>
      <c r="AO19" s="1773"/>
      <c r="AP19" s="1773"/>
      <c r="AQ19" s="1773"/>
      <c r="AR19" s="1773"/>
      <c r="AS19" s="1773"/>
      <c r="AT19" s="1773"/>
      <c r="AU19" s="1773"/>
      <c r="AV19" s="1773"/>
      <c r="AW19" s="1773"/>
      <c r="AX19" s="1773"/>
      <c r="AY19" s="1773"/>
      <c r="AZ19" s="1773"/>
      <c r="BA19" s="1773"/>
      <c r="BB19" s="1773"/>
      <c r="BC19" s="1773"/>
      <c r="BD19" s="1773"/>
      <c r="BE19" s="1773"/>
    </row>
    <row r="20" spans="1:57" s="1776" customFormat="1" ht="17.25">
      <c r="A20" s="1774"/>
      <c r="B20" s="1757" t="s">
        <v>142</v>
      </c>
      <c r="C20" s="1757"/>
      <c r="D20" s="1757"/>
      <c r="E20" s="1757"/>
      <c r="F20" s="1757"/>
      <c r="G20" s="1757"/>
      <c r="H20" s="1759"/>
      <c r="I20" s="1757" t="s">
        <v>1947</v>
      </c>
      <c r="J20" s="1763"/>
      <c r="K20" s="1763"/>
      <c r="L20" s="1763"/>
      <c r="M20" s="1763"/>
      <c r="N20" s="1763"/>
      <c r="O20" s="1775"/>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c r="AL20" s="1731"/>
      <c r="AM20" s="1731"/>
      <c r="AN20" s="1731"/>
      <c r="AO20" s="1731"/>
      <c r="AP20" s="1731"/>
      <c r="AQ20" s="1731"/>
      <c r="AR20" s="1731"/>
      <c r="AS20" s="1731"/>
      <c r="AT20" s="1731"/>
      <c r="AU20" s="1731"/>
      <c r="AV20" s="1731"/>
      <c r="AW20" s="1731"/>
      <c r="AX20" s="1731"/>
      <c r="AY20" s="1731"/>
      <c r="AZ20" s="1731"/>
      <c r="BA20" s="1731"/>
      <c r="BB20" s="1731"/>
      <c r="BC20" s="1731"/>
      <c r="BD20" s="1731"/>
      <c r="BE20" s="1731"/>
    </row>
    <row r="21" spans="1:57" ht="8.25" customHeight="1">
      <c r="A21" s="1766">
        <v>35065</v>
      </c>
      <c r="B21" s="1767">
        <v>361.1</v>
      </c>
      <c r="C21" s="1767">
        <v>378.7</v>
      </c>
      <c r="D21" s="1767">
        <v>0.7</v>
      </c>
      <c r="E21" s="1767">
        <v>0.6</v>
      </c>
      <c r="F21" s="1767">
        <v>361.8</v>
      </c>
      <c r="G21" s="1767">
        <v>379.3</v>
      </c>
      <c r="H21" s="1660">
        <v>4.8369264787175181</v>
      </c>
      <c r="I21" s="1767">
        <v>444.1</v>
      </c>
      <c r="J21" s="1767">
        <v>465.6</v>
      </c>
      <c r="K21" s="1777">
        <v>2.1</v>
      </c>
      <c r="L21" s="1777">
        <v>1.8</v>
      </c>
      <c r="M21" s="1767">
        <v>446.20000000000005</v>
      </c>
      <c r="N21" s="1767">
        <v>467.40000000000003</v>
      </c>
      <c r="O21" s="1660">
        <v>4.7512326311071273</v>
      </c>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c r="AL21" s="1731"/>
      <c r="AM21" s="1731"/>
      <c r="AN21" s="1731"/>
      <c r="AO21" s="1731"/>
      <c r="AP21" s="1731"/>
      <c r="AQ21" s="1731"/>
      <c r="AR21" s="1731"/>
      <c r="AS21" s="1731"/>
      <c r="AT21" s="1731"/>
      <c r="AU21" s="1731"/>
      <c r="AV21" s="1731"/>
      <c r="AW21" s="1731"/>
      <c r="AX21" s="1731"/>
      <c r="AY21" s="1731"/>
      <c r="AZ21" s="1731"/>
      <c r="BA21" s="1731"/>
      <c r="BB21" s="1731"/>
      <c r="BC21" s="1731"/>
      <c r="BD21" s="1731"/>
      <c r="BE21" s="1731"/>
    </row>
    <row r="22" spans="1:57" ht="8.25" customHeight="1">
      <c r="A22" s="1766">
        <v>35096</v>
      </c>
      <c r="B22" s="1767">
        <v>320.8</v>
      </c>
      <c r="C22" s="1767">
        <v>343.5</v>
      </c>
      <c r="D22" s="1767">
        <v>0.6</v>
      </c>
      <c r="E22" s="1767">
        <v>0.5</v>
      </c>
      <c r="F22" s="1767">
        <v>321.40000000000003</v>
      </c>
      <c r="G22" s="1767">
        <v>344</v>
      </c>
      <c r="H22" s="1660">
        <v>7.0317361543248191</v>
      </c>
      <c r="I22" s="1767">
        <v>394.2</v>
      </c>
      <c r="J22" s="1767">
        <v>429</v>
      </c>
      <c r="K22" s="1777">
        <v>1.9</v>
      </c>
      <c r="L22" s="1777">
        <v>1.7</v>
      </c>
      <c r="M22" s="1767">
        <v>396.09999999999997</v>
      </c>
      <c r="N22" s="1767">
        <v>430.7</v>
      </c>
      <c r="O22" s="1660">
        <v>8.7351678868972549</v>
      </c>
      <c r="Q22" s="1731"/>
      <c r="R22" s="1731"/>
      <c r="S22" s="1731"/>
      <c r="T22" s="1731"/>
      <c r="U22" s="1731"/>
      <c r="V22" s="1731"/>
      <c r="W22" s="1731"/>
      <c r="X22" s="1731"/>
      <c r="Y22" s="1731"/>
      <c r="Z22" s="1731"/>
      <c r="AA22" s="1731"/>
      <c r="AB22" s="1731"/>
      <c r="AC22" s="1731"/>
      <c r="AD22" s="1731"/>
      <c r="AE22" s="1731"/>
      <c r="AF22" s="1731"/>
      <c r="AG22" s="1731"/>
      <c r="AH22" s="1731"/>
      <c r="AI22" s="1731"/>
      <c r="AJ22" s="1731"/>
      <c r="AK22" s="1731"/>
      <c r="AL22" s="1731"/>
      <c r="AM22" s="1731"/>
      <c r="AN22" s="1731"/>
      <c r="AO22" s="1731"/>
      <c r="AP22" s="1731"/>
      <c r="AQ22" s="1731"/>
      <c r="AR22" s="1731"/>
      <c r="AS22" s="1731"/>
      <c r="AT22" s="1731"/>
      <c r="AU22" s="1731"/>
      <c r="AV22" s="1731"/>
      <c r="AW22" s="1731"/>
      <c r="AX22" s="1731"/>
      <c r="AY22" s="1731"/>
      <c r="AZ22" s="1731"/>
      <c r="BA22" s="1731"/>
      <c r="BB22" s="1731"/>
      <c r="BC22" s="1731"/>
      <c r="BD22" s="1731"/>
      <c r="BE22" s="1731"/>
    </row>
    <row r="23" spans="1:57" ht="8.25" customHeight="1">
      <c r="A23" s="1766">
        <v>35125</v>
      </c>
      <c r="B23" s="1767">
        <v>376</v>
      </c>
      <c r="C23" s="1767">
        <v>347</v>
      </c>
      <c r="D23" s="1767">
        <v>0.5</v>
      </c>
      <c r="E23" s="1767">
        <v>0.5</v>
      </c>
      <c r="F23" s="1767">
        <v>376.5</v>
      </c>
      <c r="G23" s="1767">
        <v>347.5</v>
      </c>
      <c r="H23" s="1660">
        <v>-7.7025232403718498</v>
      </c>
      <c r="I23" s="1767">
        <v>474.1</v>
      </c>
      <c r="J23" s="1767">
        <v>436.8</v>
      </c>
      <c r="K23" s="1777">
        <v>2</v>
      </c>
      <c r="L23" s="1777">
        <v>1.7</v>
      </c>
      <c r="M23" s="1767">
        <v>476.1</v>
      </c>
      <c r="N23" s="1767">
        <v>438.5</v>
      </c>
      <c r="O23" s="1660">
        <v>-7.8975005250997761</v>
      </c>
      <c r="Q23" s="1731"/>
      <c r="R23" s="1731"/>
      <c r="S23" s="1731"/>
      <c r="T23" s="1731"/>
      <c r="U23" s="1731"/>
      <c r="V23" s="1731"/>
      <c r="W23" s="1731"/>
      <c r="X23" s="1731"/>
      <c r="Y23" s="1731"/>
      <c r="Z23" s="1731"/>
      <c r="AA23" s="1731"/>
      <c r="AB23" s="1731"/>
      <c r="AC23" s="1731"/>
      <c r="AD23" s="1731"/>
      <c r="AE23" s="1731"/>
      <c r="AF23" s="1731"/>
      <c r="AG23" s="1731"/>
      <c r="AH23" s="1731"/>
      <c r="AI23" s="1731"/>
      <c r="AJ23" s="1731"/>
      <c r="AK23" s="1731"/>
      <c r="AL23" s="1731"/>
      <c r="AM23" s="1731"/>
      <c r="AN23" s="1731"/>
      <c r="AO23" s="1731"/>
      <c r="AP23" s="1731"/>
      <c r="AQ23" s="1731"/>
      <c r="AR23" s="1731"/>
      <c r="AS23" s="1731"/>
      <c r="AT23" s="1731"/>
      <c r="AU23" s="1731"/>
      <c r="AV23" s="1731"/>
      <c r="AW23" s="1731"/>
      <c r="AX23" s="1731"/>
      <c r="AY23" s="1731"/>
      <c r="AZ23" s="1731"/>
      <c r="BA23" s="1731"/>
      <c r="BB23" s="1731"/>
      <c r="BC23" s="1731"/>
      <c r="BD23" s="1731"/>
      <c r="BE23" s="1731"/>
    </row>
    <row r="24" spans="1:57" ht="9.9499999999999993" customHeight="1">
      <c r="A24" s="1766">
        <v>35156</v>
      </c>
      <c r="B24" s="1767">
        <v>326.89999999999998</v>
      </c>
      <c r="C24" s="1767">
        <v>357.1</v>
      </c>
      <c r="D24" s="1767">
        <v>0.5</v>
      </c>
      <c r="E24" s="1767">
        <v>0.2</v>
      </c>
      <c r="F24" s="1767">
        <v>327.39999999999998</v>
      </c>
      <c r="G24" s="1767">
        <v>357.3</v>
      </c>
      <c r="H24" s="1660">
        <v>9.1325595601710496</v>
      </c>
      <c r="I24" s="1767">
        <v>401.2</v>
      </c>
      <c r="J24" s="1767">
        <v>444</v>
      </c>
      <c r="K24" s="1777">
        <v>1.7</v>
      </c>
      <c r="L24" s="1777">
        <v>1.2</v>
      </c>
      <c r="M24" s="1767">
        <v>402.9</v>
      </c>
      <c r="N24" s="1767">
        <v>445.2</v>
      </c>
      <c r="O24" s="1660">
        <v>10.49888309754281</v>
      </c>
      <c r="Q24" s="1731"/>
      <c r="R24" s="1731"/>
      <c r="S24" s="1731"/>
      <c r="T24" s="1731"/>
      <c r="U24" s="1731"/>
      <c r="V24" s="1731"/>
      <c r="W24" s="1731"/>
      <c r="X24" s="1731"/>
      <c r="Y24" s="1731"/>
      <c r="Z24" s="1731"/>
      <c r="AA24" s="1731"/>
      <c r="AB24" s="1731"/>
      <c r="AC24" s="1731"/>
      <c r="AD24" s="1731"/>
      <c r="AE24" s="1731"/>
      <c r="AF24" s="1731"/>
      <c r="AG24" s="1731"/>
      <c r="AH24" s="1731"/>
      <c r="AI24" s="1731"/>
      <c r="AJ24" s="1731"/>
      <c r="AK24" s="1731"/>
      <c r="AL24" s="1731"/>
      <c r="AM24" s="1731"/>
      <c r="AN24" s="1731"/>
      <c r="AO24" s="1731"/>
      <c r="AP24" s="1731"/>
      <c r="AQ24" s="1731"/>
      <c r="AR24" s="1731"/>
      <c r="AS24" s="1731"/>
      <c r="AT24" s="1731"/>
      <c r="AU24" s="1731"/>
      <c r="AV24" s="1731"/>
      <c r="AW24" s="1731"/>
      <c r="AX24" s="1731"/>
      <c r="AY24" s="1731"/>
      <c r="AZ24" s="1731"/>
      <c r="BA24" s="1731"/>
      <c r="BB24" s="1731"/>
      <c r="BC24" s="1731"/>
      <c r="BD24" s="1731"/>
      <c r="BE24" s="1731"/>
    </row>
    <row r="25" spans="1:57" ht="9.9499999999999993" customHeight="1">
      <c r="A25" s="1766">
        <v>35186</v>
      </c>
      <c r="B25" s="1767">
        <v>331.2</v>
      </c>
      <c r="C25" s="1767">
        <v>343.5</v>
      </c>
      <c r="D25" s="1767">
        <v>0.2</v>
      </c>
      <c r="E25" s="1767">
        <v>0.1</v>
      </c>
      <c r="F25" s="1767">
        <v>331.4</v>
      </c>
      <c r="G25" s="1767">
        <v>343.6</v>
      </c>
      <c r="H25" s="1660">
        <v>3.6813518406759282</v>
      </c>
      <c r="I25" s="1767">
        <v>413.4</v>
      </c>
      <c r="J25" s="1767">
        <v>434</v>
      </c>
      <c r="K25" s="1777">
        <v>1</v>
      </c>
      <c r="L25" s="1777">
        <v>0.9</v>
      </c>
      <c r="M25" s="1767">
        <v>414.4</v>
      </c>
      <c r="N25" s="1767">
        <v>434.9</v>
      </c>
      <c r="O25" s="1660">
        <v>4.9469111969111967</v>
      </c>
      <c r="Q25" s="1731"/>
      <c r="R25" s="1731"/>
      <c r="S25" s="1731"/>
      <c r="T25" s="1731"/>
      <c r="U25" s="1731"/>
      <c r="V25" s="1731"/>
      <c r="W25" s="1731"/>
      <c r="X25" s="1731"/>
      <c r="Y25" s="1731"/>
      <c r="Z25" s="1731"/>
      <c r="AA25" s="1731"/>
      <c r="AB25" s="1731"/>
      <c r="AC25" s="1731"/>
      <c r="AD25" s="1731"/>
      <c r="AE25" s="1731"/>
      <c r="AF25" s="1731"/>
      <c r="AG25" s="1731"/>
      <c r="AH25" s="1731"/>
      <c r="AI25" s="1731"/>
      <c r="AJ25" s="1731"/>
      <c r="AK25" s="1731"/>
      <c r="AL25" s="1731"/>
      <c r="AM25" s="1731"/>
      <c r="AN25" s="1731"/>
      <c r="AO25" s="1731"/>
      <c r="AP25" s="1731"/>
      <c r="AQ25" s="1731"/>
      <c r="AR25" s="1731"/>
      <c r="AS25" s="1731"/>
      <c r="AT25" s="1731"/>
      <c r="AU25" s="1731"/>
      <c r="AV25" s="1731"/>
      <c r="AW25" s="1731"/>
      <c r="AX25" s="1731"/>
      <c r="AY25" s="1731"/>
      <c r="AZ25" s="1731"/>
      <c r="BA25" s="1731"/>
      <c r="BB25" s="1731"/>
      <c r="BC25" s="1731"/>
      <c r="BD25" s="1731"/>
      <c r="BE25" s="1731"/>
    </row>
    <row r="26" spans="1:57" ht="8.25" customHeight="1">
      <c r="A26" s="1766">
        <v>35217</v>
      </c>
      <c r="B26" s="1767">
        <v>344.2</v>
      </c>
      <c r="C26" s="1767">
        <v>329.1</v>
      </c>
      <c r="D26" s="1767">
        <v>0.2</v>
      </c>
      <c r="E26" s="1767">
        <v>0.1</v>
      </c>
      <c r="F26" s="1767">
        <v>344.4</v>
      </c>
      <c r="G26" s="1767">
        <v>329.20000000000005</v>
      </c>
      <c r="H26" s="1660">
        <v>-4.4134727061556189</v>
      </c>
      <c r="I26" s="1767">
        <v>425.9</v>
      </c>
      <c r="J26" s="1767">
        <v>406.7</v>
      </c>
      <c r="K26" s="1777">
        <v>0.9</v>
      </c>
      <c r="L26" s="1777">
        <v>0.7</v>
      </c>
      <c r="M26" s="1767">
        <v>426.79999999999995</v>
      </c>
      <c r="N26" s="1767">
        <v>407.4</v>
      </c>
      <c r="O26" s="1660">
        <v>-4.5454545454545414</v>
      </c>
      <c r="Q26" s="1731"/>
      <c r="R26" s="1731"/>
      <c r="S26" s="1731"/>
      <c r="T26" s="1731"/>
      <c r="U26" s="1731"/>
      <c r="V26" s="1731"/>
      <c r="W26" s="1731"/>
      <c r="X26" s="1731"/>
      <c r="Y26" s="1731"/>
      <c r="Z26" s="1731"/>
      <c r="AA26" s="1731"/>
      <c r="AB26" s="1731"/>
      <c r="AC26" s="1731"/>
      <c r="AD26" s="1731"/>
      <c r="AE26" s="1731"/>
      <c r="AF26" s="1731"/>
      <c r="AG26" s="1731"/>
      <c r="AH26" s="1731"/>
      <c r="AI26" s="1731"/>
      <c r="AJ26" s="1731"/>
      <c r="AK26" s="1731"/>
      <c r="AL26" s="1731"/>
      <c r="AM26" s="1731"/>
      <c r="AN26" s="1731"/>
      <c r="AO26" s="1731"/>
      <c r="AP26" s="1731"/>
      <c r="AQ26" s="1731"/>
      <c r="AR26" s="1731"/>
      <c r="AS26" s="1731"/>
      <c r="AT26" s="1731"/>
      <c r="AU26" s="1731"/>
      <c r="AV26" s="1731"/>
      <c r="AW26" s="1731"/>
      <c r="AX26" s="1731"/>
      <c r="AY26" s="1731"/>
      <c r="AZ26" s="1731"/>
      <c r="BA26" s="1731"/>
      <c r="BB26" s="1731"/>
      <c r="BC26" s="1731"/>
      <c r="BD26" s="1731"/>
      <c r="BE26" s="1731"/>
    </row>
    <row r="27" spans="1:57" ht="9.9499999999999993" customHeight="1">
      <c r="A27" s="1766">
        <v>35247</v>
      </c>
      <c r="B27" s="1767">
        <v>330.3</v>
      </c>
      <c r="C27" s="1767">
        <v>361.4</v>
      </c>
      <c r="D27" s="1767">
        <v>0.1</v>
      </c>
      <c r="E27" s="1767">
        <v>0.1</v>
      </c>
      <c r="F27" s="1767">
        <v>330.40000000000003</v>
      </c>
      <c r="G27" s="1767">
        <v>361.5</v>
      </c>
      <c r="H27" s="1660">
        <v>9.412832929782077</v>
      </c>
      <c r="I27" s="1767">
        <v>405</v>
      </c>
      <c r="J27" s="1767">
        <v>442.4</v>
      </c>
      <c r="K27" s="1777">
        <v>0.9</v>
      </c>
      <c r="L27" s="1777">
        <v>0.5</v>
      </c>
      <c r="M27" s="1767">
        <v>405.9</v>
      </c>
      <c r="N27" s="1767">
        <v>442.9</v>
      </c>
      <c r="O27" s="1660">
        <v>9.1155457009115537</v>
      </c>
      <c r="Q27" s="1731"/>
      <c r="R27" s="1731"/>
      <c r="S27" s="1731"/>
      <c r="T27" s="1731"/>
      <c r="U27" s="1731"/>
      <c r="V27" s="1731"/>
      <c r="W27" s="1731"/>
      <c r="X27" s="1731"/>
      <c r="Y27" s="1731"/>
      <c r="Z27" s="1731"/>
      <c r="AA27" s="1731"/>
      <c r="AB27" s="1731"/>
      <c r="AC27" s="1731"/>
      <c r="AD27" s="1731"/>
      <c r="AE27" s="1731"/>
      <c r="AF27" s="1731"/>
      <c r="AG27" s="1731"/>
      <c r="AH27" s="1731"/>
      <c r="AI27" s="1731"/>
      <c r="AJ27" s="1731"/>
      <c r="AK27" s="1731"/>
      <c r="AL27" s="1731"/>
      <c r="AM27" s="1731"/>
      <c r="AN27" s="1731"/>
      <c r="AO27" s="1731"/>
      <c r="AP27" s="1731"/>
      <c r="AQ27" s="1731"/>
      <c r="AR27" s="1731"/>
      <c r="AS27" s="1731"/>
      <c r="AT27" s="1731"/>
      <c r="AU27" s="1731"/>
      <c r="AV27" s="1731"/>
      <c r="AW27" s="1731"/>
      <c r="AX27" s="1731"/>
      <c r="AY27" s="1731"/>
      <c r="AZ27" s="1731"/>
      <c r="BA27" s="1731"/>
      <c r="BB27" s="1731"/>
      <c r="BC27" s="1731"/>
      <c r="BD27" s="1731"/>
      <c r="BE27" s="1731"/>
    </row>
    <row r="28" spans="1:57" ht="9.9499999999999993" customHeight="1">
      <c r="A28" s="1766">
        <v>35278</v>
      </c>
      <c r="B28" s="1767">
        <v>360.1</v>
      </c>
      <c r="C28" s="1767">
        <v>356.1</v>
      </c>
      <c r="D28" s="1767">
        <v>0.1</v>
      </c>
      <c r="E28" s="1767">
        <v>0.1</v>
      </c>
      <c r="F28" s="1767">
        <v>360.20000000000005</v>
      </c>
      <c r="G28" s="1767">
        <v>356.20000000000005</v>
      </c>
      <c r="H28" s="1660">
        <v>-1.110494169905607</v>
      </c>
      <c r="I28" s="1767">
        <v>442.1</v>
      </c>
      <c r="J28" s="1767">
        <v>434.4</v>
      </c>
      <c r="K28" s="1777">
        <v>0.8</v>
      </c>
      <c r="L28" s="1777">
        <v>0.5</v>
      </c>
      <c r="M28" s="1767">
        <v>442.90000000000003</v>
      </c>
      <c r="N28" s="1767">
        <v>434.9</v>
      </c>
      <c r="O28" s="1660">
        <v>-1.8062768119214367</v>
      </c>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c r="AL28" s="1731"/>
      <c r="AM28" s="1731"/>
      <c r="AN28" s="1731"/>
      <c r="AO28" s="1731"/>
      <c r="AP28" s="1731"/>
      <c r="AQ28" s="1731"/>
      <c r="AR28" s="1731"/>
      <c r="AS28" s="1731"/>
      <c r="AT28" s="1731"/>
      <c r="AU28" s="1731"/>
      <c r="AV28" s="1731"/>
      <c r="AW28" s="1731"/>
      <c r="AX28" s="1731"/>
      <c r="AY28" s="1731"/>
      <c r="AZ28" s="1731"/>
      <c r="BA28" s="1731"/>
      <c r="BB28" s="1731"/>
      <c r="BC28" s="1731"/>
      <c r="BD28" s="1731"/>
      <c r="BE28" s="1731"/>
    </row>
    <row r="29" spans="1:57" ht="8.25" customHeight="1">
      <c r="A29" s="1766">
        <v>35309</v>
      </c>
      <c r="B29" s="1767">
        <v>349.4</v>
      </c>
      <c r="C29" s="1767">
        <v>358.6</v>
      </c>
      <c r="D29" s="1767">
        <v>0.1</v>
      </c>
      <c r="E29" s="1767">
        <v>0.1</v>
      </c>
      <c r="F29" s="1767">
        <v>349.5</v>
      </c>
      <c r="G29" s="1767">
        <v>358.70000000000005</v>
      </c>
      <c r="H29" s="1660">
        <v>2.632331902718188</v>
      </c>
      <c r="I29" s="1767">
        <v>434.5</v>
      </c>
      <c r="J29" s="1767">
        <v>443.8</v>
      </c>
      <c r="K29" s="1777">
        <v>1</v>
      </c>
      <c r="L29" s="1777">
        <v>0.8</v>
      </c>
      <c r="M29" s="1767">
        <v>435.5</v>
      </c>
      <c r="N29" s="1767">
        <v>444.6</v>
      </c>
      <c r="O29" s="1660">
        <v>2.0895522388059806</v>
      </c>
      <c r="Q29" s="1731"/>
      <c r="R29" s="1731"/>
      <c r="S29" s="1731"/>
      <c r="T29" s="1731"/>
      <c r="U29" s="1731"/>
      <c r="V29" s="1731"/>
      <c r="W29" s="1731"/>
      <c r="X29" s="1731"/>
      <c r="Y29" s="1731"/>
      <c r="Z29" s="1731"/>
      <c r="AA29" s="1731"/>
      <c r="AB29" s="1731"/>
      <c r="AC29" s="1731"/>
      <c r="AD29" s="1731"/>
      <c r="AE29" s="1731"/>
      <c r="AF29" s="1731"/>
      <c r="AG29" s="1731"/>
      <c r="AH29" s="1731"/>
      <c r="AI29" s="1731"/>
      <c r="AJ29" s="1731"/>
      <c r="AK29" s="1731"/>
      <c r="AL29" s="1731"/>
      <c r="AM29" s="1731"/>
      <c r="AN29" s="1731"/>
      <c r="AO29" s="1731"/>
      <c r="AP29" s="1731"/>
      <c r="AQ29" s="1731"/>
      <c r="AR29" s="1731"/>
      <c r="AS29" s="1731"/>
      <c r="AT29" s="1731"/>
      <c r="AU29" s="1731"/>
      <c r="AV29" s="1731"/>
      <c r="AW29" s="1731"/>
      <c r="AX29" s="1731"/>
      <c r="AY29" s="1731"/>
      <c r="AZ29" s="1731"/>
      <c r="BA29" s="1731"/>
      <c r="BB29" s="1731"/>
      <c r="BC29" s="1731"/>
      <c r="BD29" s="1731"/>
      <c r="BE29" s="1731"/>
    </row>
    <row r="30" spans="1:57" ht="9.9499999999999993" customHeight="1">
      <c r="A30" s="1766">
        <v>35339</v>
      </c>
      <c r="B30" s="1767">
        <v>358.1</v>
      </c>
      <c r="C30" s="1767">
        <v>378.1</v>
      </c>
      <c r="D30" s="1767">
        <v>0.3</v>
      </c>
      <c r="E30" s="1767">
        <v>0.3</v>
      </c>
      <c r="F30" s="1767">
        <v>358.40000000000003</v>
      </c>
      <c r="G30" s="1767">
        <v>378.40000000000003</v>
      </c>
      <c r="H30" s="1660">
        <v>5.5803571428571397</v>
      </c>
      <c r="I30" s="1767">
        <v>449.3</v>
      </c>
      <c r="J30" s="1767">
        <v>472.4</v>
      </c>
      <c r="K30" s="1777">
        <v>1.9</v>
      </c>
      <c r="L30" s="1777">
        <v>1.6</v>
      </c>
      <c r="M30" s="1767">
        <v>451.2</v>
      </c>
      <c r="N30" s="1767">
        <v>474</v>
      </c>
      <c r="O30" s="1660">
        <v>5.0531914893616969</v>
      </c>
      <c r="Q30" s="1731"/>
      <c r="R30" s="1731"/>
      <c r="S30" s="1731"/>
      <c r="T30" s="1731"/>
      <c r="U30" s="1731"/>
      <c r="V30" s="1731"/>
      <c r="W30" s="1731"/>
      <c r="X30" s="1731"/>
      <c r="Y30" s="1731"/>
      <c r="Z30" s="1731"/>
      <c r="AA30" s="1731"/>
      <c r="AB30" s="1731"/>
      <c r="AC30" s="1731"/>
      <c r="AD30" s="1731"/>
      <c r="AE30" s="1731"/>
      <c r="AF30" s="1731"/>
      <c r="AG30" s="1731"/>
      <c r="AH30" s="1731"/>
      <c r="AI30" s="1731"/>
      <c r="AJ30" s="1731"/>
      <c r="AK30" s="1731"/>
      <c r="AL30" s="1731"/>
      <c r="AM30" s="1731"/>
      <c r="AN30" s="1731"/>
      <c r="AO30" s="1731"/>
      <c r="AP30" s="1731"/>
      <c r="AQ30" s="1731"/>
      <c r="AR30" s="1731"/>
      <c r="AS30" s="1731"/>
      <c r="AT30" s="1731"/>
      <c r="AU30" s="1731"/>
      <c r="AV30" s="1731"/>
      <c r="AW30" s="1731"/>
      <c r="AX30" s="1731"/>
      <c r="AY30" s="1731"/>
      <c r="AZ30" s="1731"/>
      <c r="BA30" s="1731"/>
      <c r="BB30" s="1731"/>
      <c r="BC30" s="1731"/>
      <c r="BD30" s="1731"/>
      <c r="BE30" s="1731"/>
    </row>
    <row r="31" spans="1:57" ht="9.9499999999999993" customHeight="1">
      <c r="A31" s="1766">
        <v>35370</v>
      </c>
      <c r="B31" s="1767">
        <v>382.8</v>
      </c>
      <c r="C31" s="1767">
        <v>384.5</v>
      </c>
      <c r="D31" s="1767">
        <v>0.7</v>
      </c>
      <c r="E31" s="1767">
        <v>0.6</v>
      </c>
      <c r="F31" s="1767">
        <v>383.5</v>
      </c>
      <c r="G31" s="1767">
        <v>385.1</v>
      </c>
      <c r="H31" s="1660">
        <v>0.41720990873532759</v>
      </c>
      <c r="I31" s="1767">
        <v>486.1</v>
      </c>
      <c r="J31" s="1767">
        <v>483.2</v>
      </c>
      <c r="K31" s="1777">
        <v>3.2</v>
      </c>
      <c r="L31" s="1777">
        <v>2.8</v>
      </c>
      <c r="M31" s="1767">
        <v>489.3</v>
      </c>
      <c r="N31" s="1767">
        <v>486</v>
      </c>
      <c r="O31" s="1660">
        <v>-0.67443286327406593</v>
      </c>
      <c r="Q31" s="1731"/>
      <c r="R31" s="1731"/>
      <c r="S31" s="1731"/>
      <c r="T31" s="1731"/>
      <c r="U31" s="1731"/>
      <c r="V31" s="1731"/>
      <c r="W31" s="1731"/>
      <c r="X31" s="1731"/>
      <c r="Y31" s="1731"/>
      <c r="Z31" s="1731"/>
      <c r="AA31" s="1731"/>
      <c r="AB31" s="1731"/>
      <c r="AC31" s="1731"/>
      <c r="AD31" s="1731"/>
      <c r="AE31" s="1731"/>
      <c r="AF31" s="1731"/>
      <c r="AG31" s="1731"/>
      <c r="AH31" s="1731"/>
      <c r="AI31" s="1731"/>
      <c r="AJ31" s="1731"/>
      <c r="AK31" s="1731"/>
      <c r="AL31" s="1731"/>
      <c r="AM31" s="1731"/>
      <c r="AN31" s="1731"/>
      <c r="AO31" s="1731"/>
      <c r="AP31" s="1731"/>
      <c r="AQ31" s="1731"/>
      <c r="AR31" s="1731"/>
      <c r="AS31" s="1731"/>
      <c r="AT31" s="1731"/>
      <c r="AU31" s="1731"/>
      <c r="AV31" s="1731"/>
      <c r="AW31" s="1731"/>
      <c r="AX31" s="1731"/>
      <c r="AY31" s="1731"/>
      <c r="AZ31" s="1731"/>
      <c r="BA31" s="1731"/>
      <c r="BB31" s="1731"/>
      <c r="BC31" s="1731"/>
      <c r="BD31" s="1731"/>
      <c r="BE31" s="1731"/>
    </row>
    <row r="32" spans="1:57" ht="8.25" customHeight="1">
      <c r="A32" s="1766">
        <v>35400</v>
      </c>
      <c r="B32" s="1768">
        <v>339.1</v>
      </c>
      <c r="C32" s="1769">
        <v>337.9</v>
      </c>
      <c r="D32" s="1770">
        <v>0.6</v>
      </c>
      <c r="E32" s="1769">
        <v>0.5</v>
      </c>
      <c r="F32" s="1770">
        <v>339.70000000000005</v>
      </c>
      <c r="G32" s="1769">
        <v>338.4</v>
      </c>
      <c r="H32" s="1663">
        <v>-0.38269060936122479</v>
      </c>
      <c r="I32" s="1770">
        <v>424.7</v>
      </c>
      <c r="J32" s="1769">
        <v>418.6</v>
      </c>
      <c r="K32" s="1769">
        <v>2.8</v>
      </c>
      <c r="L32" s="1769">
        <v>2.5</v>
      </c>
      <c r="M32" s="1770">
        <v>427.5</v>
      </c>
      <c r="N32" s="1769">
        <v>421.1</v>
      </c>
      <c r="O32" s="1663">
        <v>-1.4970760233918079</v>
      </c>
      <c r="P32" s="1778"/>
      <c r="Q32" s="1731"/>
      <c r="R32" s="1731"/>
      <c r="S32" s="1731"/>
      <c r="T32" s="1731"/>
      <c r="U32" s="1731"/>
      <c r="V32" s="1731"/>
      <c r="W32" s="1731"/>
      <c r="X32" s="1731"/>
      <c r="Y32" s="1731"/>
      <c r="Z32" s="1731"/>
      <c r="AA32" s="1731"/>
      <c r="AB32" s="1731"/>
      <c r="AC32" s="1731"/>
      <c r="AD32" s="1731"/>
      <c r="AE32" s="1731"/>
      <c r="AF32" s="1731"/>
      <c r="AG32" s="1731"/>
      <c r="AH32" s="1731"/>
      <c r="AI32" s="1731"/>
      <c r="AJ32" s="1731"/>
      <c r="AK32" s="1731"/>
      <c r="AL32" s="1731"/>
      <c r="AM32" s="1731"/>
      <c r="AN32" s="1731"/>
      <c r="AO32" s="1731"/>
      <c r="AP32" s="1731"/>
      <c r="AQ32" s="1731"/>
      <c r="AR32" s="1731"/>
      <c r="AS32" s="1731"/>
      <c r="AT32" s="1731"/>
      <c r="AU32" s="1731"/>
      <c r="AV32" s="1731"/>
      <c r="AW32" s="1731"/>
      <c r="AX32" s="1731"/>
      <c r="AY32" s="1731"/>
      <c r="AZ32" s="1731"/>
      <c r="BA32" s="1731"/>
      <c r="BB32" s="1731"/>
      <c r="BC32" s="1731"/>
      <c r="BD32" s="1731"/>
      <c r="BE32" s="1731"/>
    </row>
    <row r="33" spans="1:57" s="1772" customFormat="1" ht="9.9499999999999993" customHeight="1">
      <c r="A33" s="1779" t="s">
        <v>1911</v>
      </c>
      <c r="B33" s="1687">
        <v>4180.0000000000009</v>
      </c>
      <c r="C33" s="1687">
        <v>4275.5</v>
      </c>
      <c r="D33" s="1687">
        <v>4.5999999999999996</v>
      </c>
      <c r="E33" s="1687">
        <v>3.7</v>
      </c>
      <c r="F33" s="1687">
        <v>4184.6000000000004</v>
      </c>
      <c r="G33" s="1687">
        <v>4279.1999999999989</v>
      </c>
      <c r="H33" s="1689">
        <v>2.2606700759928877</v>
      </c>
      <c r="I33" s="1687">
        <v>5194.6000000000004</v>
      </c>
      <c r="J33" s="1687">
        <v>5310.9000000000005</v>
      </c>
      <c r="K33" s="1687">
        <v>20.200000000000003</v>
      </c>
      <c r="L33" s="1687">
        <v>16.7</v>
      </c>
      <c r="M33" s="1687">
        <v>5214.8</v>
      </c>
      <c r="N33" s="1687">
        <v>5327.6</v>
      </c>
      <c r="O33" s="1689">
        <v>2.1630743269157149</v>
      </c>
      <c r="P33" s="1780"/>
      <c r="Q33" s="1773"/>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773"/>
      <c r="AV33" s="1773"/>
      <c r="AW33" s="1773"/>
      <c r="AX33" s="1773"/>
      <c r="AY33" s="1773"/>
      <c r="AZ33" s="1773"/>
      <c r="BA33" s="1773"/>
      <c r="BB33" s="1773"/>
      <c r="BC33" s="1773"/>
      <c r="BD33" s="1773"/>
      <c r="BE33" s="1773"/>
    </row>
    <row r="34" spans="1:57" s="1782" customFormat="1" ht="8.25" customHeight="1">
      <c r="A34" s="1781" t="s">
        <v>1948</v>
      </c>
      <c r="H34" s="1783"/>
      <c r="K34" s="1784"/>
      <c r="L34" s="1784"/>
      <c r="M34" s="1784"/>
      <c r="N34" s="1784"/>
      <c r="P34" s="1784"/>
      <c r="Q34" s="1785"/>
      <c r="R34" s="1785"/>
      <c r="S34" s="1785"/>
      <c r="T34" s="1785"/>
      <c r="U34" s="1785"/>
      <c r="V34" s="1785"/>
      <c r="W34" s="1785"/>
      <c r="X34" s="1785"/>
      <c r="Y34" s="1785"/>
      <c r="Z34" s="1785"/>
      <c r="AA34" s="1785"/>
      <c r="AB34" s="1785"/>
      <c r="AC34" s="1786"/>
      <c r="AD34" s="1785"/>
      <c r="AE34" s="1785"/>
      <c r="AF34" s="1785"/>
      <c r="AG34" s="1785"/>
      <c r="AH34" s="1785"/>
      <c r="AJ34" s="1750"/>
      <c r="AK34" s="1750"/>
      <c r="AL34" s="1750"/>
      <c r="AM34" s="1750"/>
      <c r="AN34" s="1750"/>
      <c r="AO34" s="1750"/>
      <c r="AP34" s="1750"/>
      <c r="AQ34" s="1750"/>
      <c r="AR34" s="1750"/>
      <c r="AS34" s="1750"/>
      <c r="AT34" s="1750"/>
      <c r="AU34" s="1750"/>
      <c r="AV34" s="1750"/>
      <c r="AW34" s="1750"/>
      <c r="AX34" s="1750"/>
      <c r="AY34" s="1750"/>
      <c r="AZ34" s="1750"/>
      <c r="BA34" s="1750"/>
      <c r="BB34" s="1750"/>
      <c r="BC34" s="1750"/>
      <c r="BD34" s="1750"/>
    </row>
    <row r="35" spans="1:57" s="1782" customFormat="1" ht="8.25" customHeight="1">
      <c r="A35" s="1781" t="s">
        <v>1949</v>
      </c>
      <c r="H35" s="1783"/>
      <c r="K35" s="1784"/>
      <c r="L35" s="1784"/>
      <c r="M35" s="1784"/>
      <c r="N35" s="1784"/>
      <c r="O35" s="1784"/>
      <c r="P35" s="1784"/>
      <c r="Q35" s="1785"/>
      <c r="R35" s="1785"/>
      <c r="S35" s="1785"/>
      <c r="T35" s="1785"/>
      <c r="U35" s="1785"/>
      <c r="V35" s="1785"/>
      <c r="W35" s="1785"/>
      <c r="X35" s="1785"/>
      <c r="Y35" s="1785"/>
      <c r="Z35" s="1785"/>
      <c r="AA35" s="1785"/>
      <c r="AB35" s="1785"/>
      <c r="AC35" s="1785"/>
      <c r="AD35" s="1785"/>
      <c r="AE35" s="1785"/>
      <c r="AF35" s="1785"/>
      <c r="AG35" s="1785"/>
      <c r="AH35" s="1785"/>
      <c r="AJ35" s="1750"/>
      <c r="AK35" s="1750"/>
      <c r="AL35" s="1750"/>
      <c r="AM35" s="1750"/>
      <c r="AN35" s="1750"/>
      <c r="AO35" s="1750"/>
      <c r="AP35" s="1750"/>
      <c r="AQ35" s="1750"/>
      <c r="AR35" s="1750"/>
      <c r="AS35" s="1750"/>
      <c r="AT35" s="1750"/>
      <c r="AU35" s="1750"/>
      <c r="AV35" s="1750"/>
      <c r="AW35" s="1750"/>
      <c r="AX35" s="1750"/>
      <c r="AY35" s="1750"/>
      <c r="AZ35" s="1750"/>
      <c r="BA35" s="1750"/>
      <c r="BB35" s="1750"/>
      <c r="BC35" s="1750"/>
      <c r="BD35" s="1750"/>
    </row>
    <row r="36" spans="1:57" s="1782" customFormat="1" ht="8.25" customHeight="1">
      <c r="A36" s="1787" t="s">
        <v>1950</v>
      </c>
      <c r="H36" s="1783"/>
      <c r="K36" s="1784"/>
      <c r="L36" s="1784"/>
      <c r="M36" s="1784"/>
      <c r="N36" s="1784"/>
      <c r="O36" s="1784"/>
      <c r="P36" s="1784"/>
      <c r="Q36" s="1785"/>
      <c r="R36" s="1785"/>
      <c r="S36" s="1785"/>
      <c r="T36" s="1785"/>
      <c r="U36" s="1785"/>
      <c r="V36" s="1785"/>
      <c r="W36" s="1785"/>
      <c r="X36" s="1785"/>
      <c r="Y36" s="1785"/>
      <c r="Z36" s="1785"/>
      <c r="AA36" s="1785"/>
      <c r="AB36" s="1785"/>
      <c r="AC36" s="1785"/>
      <c r="AD36" s="1785"/>
      <c r="AE36" s="1785"/>
      <c r="AF36" s="1785"/>
      <c r="AG36" s="1785"/>
      <c r="AH36" s="1785"/>
      <c r="AJ36" s="1750"/>
      <c r="AK36" s="1750"/>
      <c r="AL36" s="1750"/>
      <c r="AM36" s="1750"/>
      <c r="AN36" s="1750"/>
      <c r="AO36" s="1750"/>
      <c r="AP36" s="1750"/>
      <c r="AQ36" s="1750"/>
      <c r="AR36" s="1750"/>
      <c r="AS36" s="1750"/>
      <c r="AT36" s="1750"/>
      <c r="AU36" s="1750"/>
      <c r="AV36" s="1750"/>
      <c r="AW36" s="1750"/>
      <c r="AX36" s="1750"/>
      <c r="AY36" s="1750"/>
      <c r="AZ36" s="1750"/>
      <c r="BA36" s="1750"/>
      <c r="BB36" s="1750"/>
      <c r="BC36" s="1750"/>
      <c r="BD36" s="1750"/>
    </row>
    <row r="37" spans="1:57">
      <c r="A37" s="130" t="s">
        <v>9</v>
      </c>
    </row>
  </sheetData>
  <mergeCells count="1">
    <mergeCell ref="A4:A5"/>
  </mergeCells>
  <hyperlinks>
    <hyperlink ref="A37"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407"/>
  <sheetViews>
    <sheetView showGridLines="0" showZeros="0" zoomScale="160" zoomScaleNormal="160" workbookViewId="0">
      <pane ySplit="5" topLeftCell="A6" activePane="bottomLeft" state="frozen"/>
      <selection pane="bottomLeft"/>
    </sheetView>
  </sheetViews>
  <sheetFormatPr baseColWidth="10" defaultColWidth="11.5703125" defaultRowHeight="8.25"/>
  <cols>
    <col min="1" max="1" width="10.28515625" style="623" customWidth="1"/>
    <col min="2" max="2" width="15" style="623" customWidth="1"/>
    <col min="3" max="14" width="8.85546875" style="623" customWidth="1"/>
    <col min="15" max="15" width="10.5703125" style="623" customWidth="1"/>
    <col min="16" max="16384" width="11.5703125" style="623"/>
  </cols>
  <sheetData>
    <row r="1" spans="1:15" ht="82.5" customHeight="1">
      <c r="A1" s="1551" t="s">
        <v>623</v>
      </c>
      <c r="B1" s="621"/>
      <c r="C1" s="621"/>
      <c r="D1" s="621"/>
      <c r="E1" s="621"/>
      <c r="F1" s="621"/>
      <c r="G1" s="621"/>
      <c r="H1" s="621"/>
      <c r="I1" s="622"/>
      <c r="J1" s="622"/>
      <c r="K1" s="622"/>
      <c r="L1" s="622"/>
      <c r="M1" s="622"/>
      <c r="N1" s="622"/>
      <c r="O1" s="622"/>
    </row>
    <row r="2" spans="1:15" ht="17.25">
      <c r="A2" s="624" t="s">
        <v>311</v>
      </c>
      <c r="B2" s="621"/>
      <c r="C2" s="621"/>
      <c r="D2" s="621"/>
      <c r="E2" s="621"/>
      <c r="F2" s="621"/>
      <c r="G2" s="621"/>
      <c r="H2" s="621"/>
      <c r="I2" s="622"/>
      <c r="J2" s="622"/>
      <c r="K2" s="622"/>
      <c r="L2" s="622"/>
      <c r="M2" s="622"/>
      <c r="N2" s="622"/>
      <c r="O2" s="622"/>
    </row>
    <row r="3" spans="1:15" ht="13.5" customHeight="1">
      <c r="A3" s="625" t="s">
        <v>624</v>
      </c>
      <c r="B3" s="622"/>
      <c r="C3" s="622"/>
      <c r="D3" s="622"/>
      <c r="E3" s="622"/>
      <c r="F3" s="622"/>
      <c r="G3" s="622"/>
      <c r="H3" s="622"/>
      <c r="I3" s="622"/>
      <c r="J3" s="622"/>
      <c r="K3" s="622"/>
      <c r="L3" s="622"/>
      <c r="M3" s="622"/>
      <c r="N3" s="622"/>
      <c r="O3" s="622"/>
    </row>
    <row r="4" spans="1:15" ht="13.5" customHeight="1">
      <c r="A4" s="626" t="s">
        <v>625</v>
      </c>
      <c r="B4" s="627"/>
      <c r="C4" s="622"/>
      <c r="D4" s="622"/>
      <c r="E4" s="622"/>
      <c r="F4" s="622"/>
      <c r="G4" s="622"/>
      <c r="H4" s="626"/>
      <c r="I4" s="626"/>
      <c r="J4" s="622"/>
      <c r="K4" s="622"/>
      <c r="L4" s="622"/>
      <c r="M4" s="622"/>
      <c r="N4" s="622"/>
      <c r="O4" s="622"/>
    </row>
    <row r="5" spans="1:15" ht="13.5" customHeight="1">
      <c r="A5" s="628" t="s">
        <v>626</v>
      </c>
      <c r="B5" s="629" t="s">
        <v>627</v>
      </c>
      <c r="C5" s="630" t="s">
        <v>628</v>
      </c>
      <c r="D5" s="631" t="s">
        <v>122</v>
      </c>
      <c r="E5" s="631" t="s">
        <v>97</v>
      </c>
      <c r="F5" s="631" t="s">
        <v>96</v>
      </c>
      <c r="G5" s="631" t="s">
        <v>95</v>
      </c>
      <c r="H5" s="631" t="s">
        <v>94</v>
      </c>
      <c r="I5" s="631" t="s">
        <v>105</v>
      </c>
      <c r="J5" s="631" t="s">
        <v>126</v>
      </c>
      <c r="K5" s="631" t="s">
        <v>125</v>
      </c>
      <c r="L5" s="631" t="s">
        <v>124</v>
      </c>
      <c r="M5" s="631" t="s">
        <v>123</v>
      </c>
      <c r="N5" s="631" t="s">
        <v>132</v>
      </c>
      <c r="O5" s="632" t="s">
        <v>629</v>
      </c>
    </row>
    <row r="6" spans="1:15">
      <c r="A6" s="633" t="s">
        <v>630</v>
      </c>
      <c r="B6" s="634" t="s">
        <v>631</v>
      </c>
      <c r="C6" s="635" t="s">
        <v>114</v>
      </c>
      <c r="D6" s="636" t="s">
        <v>114</v>
      </c>
      <c r="E6" s="636" t="s">
        <v>114</v>
      </c>
      <c r="F6" s="636" t="s">
        <v>114</v>
      </c>
      <c r="G6" s="637" t="s">
        <v>114</v>
      </c>
      <c r="H6" s="638" t="s">
        <v>114</v>
      </c>
      <c r="I6" s="639" t="s">
        <v>114</v>
      </c>
      <c r="J6" s="638" t="s">
        <v>114</v>
      </c>
      <c r="K6" s="640" t="s">
        <v>114</v>
      </c>
      <c r="L6" s="640" t="s">
        <v>114</v>
      </c>
      <c r="M6" s="640" t="s">
        <v>114</v>
      </c>
      <c r="N6" s="640" t="s">
        <v>114</v>
      </c>
      <c r="O6" s="641" t="s">
        <v>114</v>
      </c>
    </row>
    <row r="7" spans="1:15">
      <c r="A7" s="633" t="s">
        <v>632</v>
      </c>
      <c r="B7" s="642" t="s">
        <v>633</v>
      </c>
      <c r="C7" s="636" t="s">
        <v>114</v>
      </c>
      <c r="D7" s="636" t="s">
        <v>114</v>
      </c>
      <c r="E7" s="636" t="s">
        <v>114</v>
      </c>
      <c r="F7" s="636" t="s">
        <v>114</v>
      </c>
      <c r="G7" s="637" t="s">
        <v>114</v>
      </c>
      <c r="H7" s="638" t="s">
        <v>114</v>
      </c>
      <c r="I7" s="643" t="s">
        <v>114</v>
      </c>
      <c r="J7" s="638" t="s">
        <v>114</v>
      </c>
      <c r="K7" s="640" t="s">
        <v>114</v>
      </c>
      <c r="L7" s="640" t="s">
        <v>114</v>
      </c>
      <c r="M7" s="640" t="s">
        <v>114</v>
      </c>
      <c r="N7" s="640" t="s">
        <v>114</v>
      </c>
      <c r="O7" s="641" t="s">
        <v>114</v>
      </c>
    </row>
    <row r="8" spans="1:15">
      <c r="A8" s="633" t="s">
        <v>634</v>
      </c>
      <c r="B8" s="642" t="s">
        <v>635</v>
      </c>
      <c r="C8" s="636" t="s">
        <v>114</v>
      </c>
      <c r="D8" s="636" t="s">
        <v>114</v>
      </c>
      <c r="E8" s="636" t="s">
        <v>114</v>
      </c>
      <c r="F8" s="636" t="s">
        <v>114</v>
      </c>
      <c r="G8" s="637" t="s">
        <v>114</v>
      </c>
      <c r="H8" s="638" t="s">
        <v>114</v>
      </c>
      <c r="I8" s="643" t="s">
        <v>114</v>
      </c>
      <c r="J8" s="638" t="s">
        <v>114</v>
      </c>
      <c r="K8" s="640" t="s">
        <v>114</v>
      </c>
      <c r="L8" s="640" t="s">
        <v>114</v>
      </c>
      <c r="M8" s="640" t="s">
        <v>114</v>
      </c>
      <c r="N8" s="640" t="s">
        <v>114</v>
      </c>
      <c r="O8" s="641" t="s">
        <v>114</v>
      </c>
    </row>
    <row r="9" spans="1:15">
      <c r="A9" s="633" t="s">
        <v>636</v>
      </c>
      <c r="B9" s="642" t="s">
        <v>637</v>
      </c>
      <c r="C9" s="636" t="s">
        <v>114</v>
      </c>
      <c r="D9" s="636" t="s">
        <v>114</v>
      </c>
      <c r="E9" s="636" t="s">
        <v>114</v>
      </c>
      <c r="F9" s="636" t="s">
        <v>114</v>
      </c>
      <c r="G9" s="637" t="s">
        <v>114</v>
      </c>
      <c r="H9" s="638" t="s">
        <v>114</v>
      </c>
      <c r="I9" s="643" t="s">
        <v>114</v>
      </c>
      <c r="J9" s="638" t="s">
        <v>114</v>
      </c>
      <c r="K9" s="640" t="s">
        <v>114</v>
      </c>
      <c r="L9" s="640" t="s">
        <v>114</v>
      </c>
      <c r="M9" s="640" t="s">
        <v>114</v>
      </c>
      <c r="N9" s="640" t="s">
        <v>114</v>
      </c>
      <c r="O9" s="641" t="s">
        <v>114</v>
      </c>
    </row>
    <row r="10" spans="1:15">
      <c r="A10" s="633" t="s">
        <v>638</v>
      </c>
      <c r="B10" s="642" t="s">
        <v>639</v>
      </c>
      <c r="C10" s="636">
        <v>25688643</v>
      </c>
      <c r="D10" s="636">
        <v>24400264</v>
      </c>
      <c r="E10" s="636">
        <v>26188136</v>
      </c>
      <c r="F10" s="636">
        <v>25690403</v>
      </c>
      <c r="G10" s="637">
        <v>26872010</v>
      </c>
      <c r="H10" s="638">
        <v>25474401</v>
      </c>
      <c r="I10" s="643">
        <v>25602482</v>
      </c>
      <c r="J10" s="638">
        <v>24872964</v>
      </c>
      <c r="K10" s="640">
        <v>23027218</v>
      </c>
      <c r="L10" s="640">
        <v>23183864</v>
      </c>
      <c r="M10" s="640">
        <v>22524926</v>
      </c>
      <c r="N10" s="640">
        <v>24002977</v>
      </c>
      <c r="O10" s="641">
        <v>297528288</v>
      </c>
    </row>
    <row r="11" spans="1:15">
      <c r="A11" s="633" t="s">
        <v>640</v>
      </c>
      <c r="B11" s="642" t="s">
        <v>641</v>
      </c>
      <c r="C11" s="636">
        <v>5391156</v>
      </c>
      <c r="D11" s="636">
        <v>5124553</v>
      </c>
      <c r="E11" s="636">
        <v>5603308</v>
      </c>
      <c r="F11" s="636">
        <v>5430014</v>
      </c>
      <c r="G11" s="637">
        <v>5602369</v>
      </c>
      <c r="H11" s="638">
        <v>5281218</v>
      </c>
      <c r="I11" s="643">
        <v>5320733</v>
      </c>
      <c r="J11" s="638">
        <v>5159487</v>
      </c>
      <c r="K11" s="640">
        <v>4818088</v>
      </c>
      <c r="L11" s="640">
        <v>4935670</v>
      </c>
      <c r="M11" s="640">
        <v>4743172</v>
      </c>
      <c r="N11" s="640">
        <v>5044667</v>
      </c>
      <c r="O11" s="641">
        <v>62454435</v>
      </c>
    </row>
    <row r="12" spans="1:15">
      <c r="A12" s="633" t="s">
        <v>642</v>
      </c>
      <c r="B12" s="642" t="s">
        <v>643</v>
      </c>
      <c r="C12" s="636">
        <v>46663303</v>
      </c>
      <c r="D12" s="636">
        <v>44351532</v>
      </c>
      <c r="E12" s="636">
        <v>47643606</v>
      </c>
      <c r="F12" s="636">
        <v>46717370</v>
      </c>
      <c r="G12" s="637">
        <v>48849273</v>
      </c>
      <c r="H12" s="638">
        <v>46726106</v>
      </c>
      <c r="I12" s="643">
        <v>47055752</v>
      </c>
      <c r="J12" s="638">
        <v>45611959</v>
      </c>
      <c r="K12" s="640">
        <v>41998338</v>
      </c>
      <c r="L12" s="640">
        <v>42908602</v>
      </c>
      <c r="M12" s="640">
        <v>42061969</v>
      </c>
      <c r="N12" s="640">
        <v>44640837</v>
      </c>
      <c r="O12" s="641">
        <v>545228647</v>
      </c>
    </row>
    <row r="13" spans="1:15">
      <c r="A13" s="633" t="s">
        <v>644</v>
      </c>
      <c r="B13" s="642" t="s">
        <v>645</v>
      </c>
      <c r="C13" s="636">
        <v>5471674</v>
      </c>
      <c r="D13" s="636">
        <v>5194675</v>
      </c>
      <c r="E13" s="636">
        <v>5685596</v>
      </c>
      <c r="F13" s="636">
        <v>5535899</v>
      </c>
      <c r="G13" s="637">
        <v>5744196</v>
      </c>
      <c r="H13" s="638">
        <v>5451282</v>
      </c>
      <c r="I13" s="643">
        <v>5540184</v>
      </c>
      <c r="J13" s="638">
        <v>5318126</v>
      </c>
      <c r="K13" s="640">
        <v>4884769</v>
      </c>
      <c r="L13" s="640">
        <v>4919833</v>
      </c>
      <c r="M13" s="640">
        <v>4780298</v>
      </c>
      <c r="N13" s="640">
        <v>5050957</v>
      </c>
      <c r="O13" s="641">
        <v>63577489</v>
      </c>
    </row>
    <row r="14" spans="1:15">
      <c r="A14" s="633" t="s">
        <v>646</v>
      </c>
      <c r="B14" s="642" t="s">
        <v>647</v>
      </c>
      <c r="C14" s="636" t="s">
        <v>114</v>
      </c>
      <c r="D14" s="636" t="s">
        <v>114</v>
      </c>
      <c r="E14" s="636" t="s">
        <v>114</v>
      </c>
      <c r="F14" s="636" t="s">
        <v>114</v>
      </c>
      <c r="G14" s="637" t="s">
        <v>114</v>
      </c>
      <c r="H14" s="638">
        <v>11000735</v>
      </c>
      <c r="I14" s="643" t="s">
        <v>114</v>
      </c>
      <c r="J14" s="638" t="s">
        <v>114</v>
      </c>
      <c r="K14" s="640">
        <v>10255755</v>
      </c>
      <c r="L14" s="640" t="s">
        <v>114</v>
      </c>
      <c r="M14" s="640">
        <v>10297329</v>
      </c>
      <c r="N14" s="640">
        <v>10841140</v>
      </c>
      <c r="O14" s="641">
        <v>42394959</v>
      </c>
    </row>
    <row r="15" spans="1:15">
      <c r="A15" s="633" t="s">
        <v>648</v>
      </c>
      <c r="B15" s="642" t="s">
        <v>649</v>
      </c>
      <c r="C15" s="636">
        <v>12669955</v>
      </c>
      <c r="D15" s="636">
        <v>11988762</v>
      </c>
      <c r="E15" s="636">
        <v>13054038</v>
      </c>
      <c r="F15" s="636">
        <v>12717811</v>
      </c>
      <c r="G15" s="637">
        <v>13137743</v>
      </c>
      <c r="H15" s="638">
        <v>12598770</v>
      </c>
      <c r="I15" s="643">
        <v>12788381</v>
      </c>
      <c r="J15" s="638">
        <v>12250044</v>
      </c>
      <c r="K15" s="640">
        <v>11204090</v>
      </c>
      <c r="L15" s="640">
        <v>11355134</v>
      </c>
      <c r="M15" s="640">
        <v>10980732</v>
      </c>
      <c r="N15" s="640">
        <v>11686582</v>
      </c>
      <c r="O15" s="641">
        <v>146432042</v>
      </c>
    </row>
    <row r="16" spans="1:15">
      <c r="A16" s="633" t="s">
        <v>650</v>
      </c>
      <c r="B16" s="642" t="s">
        <v>651</v>
      </c>
      <c r="C16" s="636">
        <v>53088025</v>
      </c>
      <c r="D16" s="636">
        <v>50730293</v>
      </c>
      <c r="E16" s="636">
        <v>54453681</v>
      </c>
      <c r="F16" s="636">
        <v>53331244</v>
      </c>
      <c r="G16" s="637">
        <v>56166955</v>
      </c>
      <c r="H16" s="638">
        <v>54124345</v>
      </c>
      <c r="I16" s="643">
        <v>54649394</v>
      </c>
      <c r="J16" s="638">
        <v>52854533</v>
      </c>
      <c r="K16" s="640">
        <v>48667851</v>
      </c>
      <c r="L16" s="640">
        <v>49153379</v>
      </c>
      <c r="M16" s="640">
        <v>48366104</v>
      </c>
      <c r="N16" s="640">
        <v>51545125</v>
      </c>
      <c r="O16" s="641">
        <v>627130929</v>
      </c>
    </row>
    <row r="17" spans="1:15">
      <c r="A17" s="633" t="s">
        <v>652</v>
      </c>
      <c r="B17" s="642" t="s">
        <v>653</v>
      </c>
      <c r="C17" s="636">
        <v>46458828</v>
      </c>
      <c r="D17" s="636">
        <v>43991922</v>
      </c>
      <c r="E17" s="636">
        <v>47744910</v>
      </c>
      <c r="F17" s="636">
        <v>46558994</v>
      </c>
      <c r="G17" s="637">
        <v>48381149</v>
      </c>
      <c r="H17" s="638">
        <v>46498460</v>
      </c>
      <c r="I17" s="643">
        <v>46906780</v>
      </c>
      <c r="J17" s="638">
        <v>45112717</v>
      </c>
      <c r="K17" s="640">
        <v>41883199</v>
      </c>
      <c r="L17" s="640">
        <v>43099220</v>
      </c>
      <c r="M17" s="640">
        <v>41831657</v>
      </c>
      <c r="N17" s="640">
        <v>43866674</v>
      </c>
      <c r="O17" s="641">
        <v>542334510</v>
      </c>
    </row>
    <row r="18" spans="1:15">
      <c r="A18" s="633" t="s">
        <v>654</v>
      </c>
      <c r="B18" s="642" t="s">
        <v>655</v>
      </c>
      <c r="C18" s="636">
        <v>16324372</v>
      </c>
      <c r="D18" s="636">
        <v>15580442</v>
      </c>
      <c r="E18" s="636">
        <v>16889687</v>
      </c>
      <c r="F18" s="636">
        <v>16520215</v>
      </c>
      <c r="G18" s="637">
        <v>17221424</v>
      </c>
      <c r="H18" s="638">
        <v>16523811</v>
      </c>
      <c r="I18" s="643">
        <v>16691870</v>
      </c>
      <c r="J18" s="638">
        <v>16219183</v>
      </c>
      <c r="K18" s="640">
        <v>14993804</v>
      </c>
      <c r="L18" s="640">
        <v>15157662</v>
      </c>
      <c r="M18" s="640">
        <v>14823798</v>
      </c>
      <c r="N18" s="640">
        <v>15803457</v>
      </c>
      <c r="O18" s="641">
        <v>192749725</v>
      </c>
    </row>
    <row r="19" spans="1:15">
      <c r="A19" s="633" t="s">
        <v>656</v>
      </c>
      <c r="B19" s="642" t="s">
        <v>657</v>
      </c>
      <c r="C19" s="636">
        <v>24832171</v>
      </c>
      <c r="D19" s="636">
        <v>23822540</v>
      </c>
      <c r="E19" s="636">
        <v>25528640</v>
      </c>
      <c r="F19" s="636">
        <v>25140345</v>
      </c>
      <c r="G19" s="637">
        <v>26406899</v>
      </c>
      <c r="H19" s="638">
        <v>25123496</v>
      </c>
      <c r="I19" s="643">
        <v>25241504</v>
      </c>
      <c r="J19" s="638">
        <v>24540735</v>
      </c>
      <c r="K19" s="640">
        <v>22720217</v>
      </c>
      <c r="L19" s="640">
        <v>23068764</v>
      </c>
      <c r="M19" s="640">
        <v>22424872</v>
      </c>
      <c r="N19" s="640">
        <v>23859172</v>
      </c>
      <c r="O19" s="641">
        <v>292709355</v>
      </c>
    </row>
    <row r="20" spans="1:15">
      <c r="A20" s="633" t="s">
        <v>658</v>
      </c>
      <c r="B20" s="642" t="s">
        <v>659</v>
      </c>
      <c r="C20" s="636">
        <v>6323847</v>
      </c>
      <c r="D20" s="636">
        <v>6077226</v>
      </c>
      <c r="E20" s="636">
        <v>6458287</v>
      </c>
      <c r="F20" s="636">
        <v>6296811</v>
      </c>
      <c r="G20" s="637">
        <v>6590560</v>
      </c>
      <c r="H20" s="638">
        <v>6281350</v>
      </c>
      <c r="I20" s="643">
        <v>6310317</v>
      </c>
      <c r="J20" s="638">
        <v>6199011</v>
      </c>
      <c r="K20" s="640">
        <v>5744867</v>
      </c>
      <c r="L20" s="640">
        <v>5996460</v>
      </c>
      <c r="M20" s="640">
        <v>5853861</v>
      </c>
      <c r="N20" s="640">
        <v>6233149</v>
      </c>
      <c r="O20" s="641">
        <v>74365746</v>
      </c>
    </row>
    <row r="21" spans="1:15">
      <c r="A21" s="633" t="s">
        <v>660</v>
      </c>
      <c r="B21" s="642" t="s">
        <v>661</v>
      </c>
      <c r="C21" s="636" t="s">
        <v>114</v>
      </c>
      <c r="D21" s="636" t="s">
        <v>114</v>
      </c>
      <c r="E21" s="636" t="s">
        <v>114</v>
      </c>
      <c r="F21" s="636" t="s">
        <v>114</v>
      </c>
      <c r="G21" s="637" t="s">
        <v>114</v>
      </c>
      <c r="H21" s="638" t="s">
        <v>114</v>
      </c>
      <c r="I21" s="643" t="s">
        <v>114</v>
      </c>
      <c r="J21" s="638" t="s">
        <v>114</v>
      </c>
      <c r="K21" s="640" t="s">
        <v>114</v>
      </c>
      <c r="L21" s="640" t="s">
        <v>114</v>
      </c>
      <c r="M21" s="640" t="s">
        <v>114</v>
      </c>
      <c r="N21" s="640" t="s">
        <v>114</v>
      </c>
      <c r="O21" s="641" t="s">
        <v>114</v>
      </c>
    </row>
    <row r="22" spans="1:15">
      <c r="A22" s="633" t="s">
        <v>662</v>
      </c>
      <c r="B22" s="642" t="s">
        <v>663</v>
      </c>
      <c r="C22" s="636" t="s">
        <v>114</v>
      </c>
      <c r="D22" s="636" t="s">
        <v>114</v>
      </c>
      <c r="E22" s="636" t="s">
        <v>114</v>
      </c>
      <c r="F22" s="636" t="s">
        <v>114</v>
      </c>
      <c r="G22" s="637" t="s">
        <v>114</v>
      </c>
      <c r="H22" s="638" t="s">
        <v>114</v>
      </c>
      <c r="I22" s="643" t="s">
        <v>114</v>
      </c>
      <c r="J22" s="638" t="s">
        <v>114</v>
      </c>
      <c r="K22" s="640" t="s">
        <v>114</v>
      </c>
      <c r="L22" s="640" t="s">
        <v>114</v>
      </c>
      <c r="M22" s="640" t="s">
        <v>114</v>
      </c>
      <c r="N22" s="640" t="s">
        <v>114</v>
      </c>
      <c r="O22" s="641" t="s">
        <v>114</v>
      </c>
    </row>
    <row r="23" spans="1:15">
      <c r="A23" s="633" t="s">
        <v>664</v>
      </c>
      <c r="B23" s="642" t="s">
        <v>665</v>
      </c>
      <c r="C23" s="636" t="s">
        <v>114</v>
      </c>
      <c r="D23" s="636" t="s">
        <v>114</v>
      </c>
      <c r="E23" s="636" t="s">
        <v>114</v>
      </c>
      <c r="F23" s="636" t="s">
        <v>114</v>
      </c>
      <c r="G23" s="637" t="s">
        <v>114</v>
      </c>
      <c r="H23" s="638" t="s">
        <v>114</v>
      </c>
      <c r="I23" s="643" t="s">
        <v>114</v>
      </c>
      <c r="J23" s="638" t="s">
        <v>114</v>
      </c>
      <c r="K23" s="640" t="s">
        <v>114</v>
      </c>
      <c r="L23" s="640" t="s">
        <v>114</v>
      </c>
      <c r="M23" s="640" t="s">
        <v>114</v>
      </c>
      <c r="N23" s="640" t="s">
        <v>114</v>
      </c>
      <c r="O23" s="641" t="s">
        <v>114</v>
      </c>
    </row>
    <row r="24" spans="1:15">
      <c r="A24" s="633" t="s">
        <v>666</v>
      </c>
      <c r="B24" s="642" t="s">
        <v>667</v>
      </c>
      <c r="C24" s="636" t="s">
        <v>114</v>
      </c>
      <c r="D24" s="636" t="s">
        <v>114</v>
      </c>
      <c r="E24" s="636" t="s">
        <v>114</v>
      </c>
      <c r="F24" s="636" t="s">
        <v>114</v>
      </c>
      <c r="G24" s="637" t="s">
        <v>114</v>
      </c>
      <c r="H24" s="638" t="s">
        <v>114</v>
      </c>
      <c r="I24" s="643" t="s">
        <v>114</v>
      </c>
      <c r="J24" s="638" t="s">
        <v>114</v>
      </c>
      <c r="K24" s="640" t="s">
        <v>114</v>
      </c>
      <c r="L24" s="640" t="s">
        <v>114</v>
      </c>
      <c r="M24" s="640" t="s">
        <v>114</v>
      </c>
      <c r="N24" s="640" t="s">
        <v>114</v>
      </c>
      <c r="O24" s="641" t="s">
        <v>114</v>
      </c>
    </row>
    <row r="25" spans="1:15">
      <c r="A25" s="633" t="s">
        <v>668</v>
      </c>
      <c r="B25" s="642" t="s">
        <v>669</v>
      </c>
      <c r="C25" s="636">
        <v>3914793</v>
      </c>
      <c r="D25" s="636">
        <v>3738318</v>
      </c>
      <c r="E25" s="636">
        <v>4042361</v>
      </c>
      <c r="F25" s="636">
        <v>4028316</v>
      </c>
      <c r="G25" s="637">
        <v>4179191</v>
      </c>
      <c r="H25" s="638">
        <v>3930176</v>
      </c>
      <c r="I25" s="643">
        <v>4002555</v>
      </c>
      <c r="J25" s="638">
        <v>3744606</v>
      </c>
      <c r="K25" s="640">
        <v>3465342</v>
      </c>
      <c r="L25" s="640">
        <v>3574073</v>
      </c>
      <c r="M25" s="640">
        <v>3424387</v>
      </c>
      <c r="N25" s="640">
        <v>3573133</v>
      </c>
      <c r="O25" s="641">
        <v>45617251</v>
      </c>
    </row>
    <row r="26" spans="1:15">
      <c r="A26" s="633" t="s">
        <v>670</v>
      </c>
      <c r="B26" s="642" t="s">
        <v>671</v>
      </c>
      <c r="C26" s="636" t="s">
        <v>114</v>
      </c>
      <c r="D26" s="636" t="s">
        <v>114</v>
      </c>
      <c r="E26" s="636" t="s">
        <v>114</v>
      </c>
      <c r="F26" s="636" t="s">
        <v>114</v>
      </c>
      <c r="G26" s="637" t="s">
        <v>114</v>
      </c>
      <c r="H26" s="638" t="s">
        <v>114</v>
      </c>
      <c r="I26" s="643" t="s">
        <v>114</v>
      </c>
      <c r="J26" s="638" t="s">
        <v>114</v>
      </c>
      <c r="K26" s="640" t="s">
        <v>114</v>
      </c>
      <c r="L26" s="640" t="s">
        <v>114</v>
      </c>
      <c r="M26" s="640" t="s">
        <v>114</v>
      </c>
      <c r="N26" s="640" t="s">
        <v>114</v>
      </c>
      <c r="O26" s="641" t="s">
        <v>114</v>
      </c>
    </row>
    <row r="27" spans="1:15">
      <c r="A27" s="633" t="s">
        <v>672</v>
      </c>
      <c r="B27" s="642" t="s">
        <v>673</v>
      </c>
      <c r="C27" s="636" t="s">
        <v>114</v>
      </c>
      <c r="D27" s="636" t="s">
        <v>114</v>
      </c>
      <c r="E27" s="636" t="s">
        <v>114</v>
      </c>
      <c r="F27" s="636" t="s">
        <v>114</v>
      </c>
      <c r="G27" s="637" t="s">
        <v>114</v>
      </c>
      <c r="H27" s="638" t="s">
        <v>114</v>
      </c>
      <c r="I27" s="643" t="s">
        <v>114</v>
      </c>
      <c r="J27" s="638" t="s">
        <v>114</v>
      </c>
      <c r="K27" s="640" t="s">
        <v>114</v>
      </c>
      <c r="L27" s="640" t="s">
        <v>114</v>
      </c>
      <c r="M27" s="640" t="s">
        <v>114</v>
      </c>
      <c r="N27" s="640" t="s">
        <v>114</v>
      </c>
      <c r="O27" s="641" t="s">
        <v>114</v>
      </c>
    </row>
    <row r="28" spans="1:15">
      <c r="A28" s="633" t="s">
        <v>674</v>
      </c>
      <c r="B28" s="642" t="s">
        <v>675</v>
      </c>
      <c r="C28" s="636" t="s">
        <v>114</v>
      </c>
      <c r="D28" s="636" t="s">
        <v>114</v>
      </c>
      <c r="E28" s="636" t="s">
        <v>114</v>
      </c>
      <c r="F28" s="636" t="s">
        <v>114</v>
      </c>
      <c r="G28" s="637" t="s">
        <v>114</v>
      </c>
      <c r="H28" s="638" t="s">
        <v>114</v>
      </c>
      <c r="I28" s="643" t="s">
        <v>114</v>
      </c>
      <c r="J28" s="638" t="s">
        <v>114</v>
      </c>
      <c r="K28" s="640" t="s">
        <v>114</v>
      </c>
      <c r="L28" s="640" t="s">
        <v>114</v>
      </c>
      <c r="M28" s="640" t="s">
        <v>114</v>
      </c>
      <c r="N28" s="640" t="s">
        <v>114</v>
      </c>
      <c r="O28" s="641" t="s">
        <v>114</v>
      </c>
    </row>
    <row r="29" spans="1:15">
      <c r="A29" s="633" t="s">
        <v>676</v>
      </c>
      <c r="B29" s="642" t="s">
        <v>677</v>
      </c>
      <c r="C29" s="636" t="s">
        <v>114</v>
      </c>
      <c r="D29" s="636" t="s">
        <v>114</v>
      </c>
      <c r="E29" s="636" t="s">
        <v>114</v>
      </c>
      <c r="F29" s="636" t="s">
        <v>114</v>
      </c>
      <c r="G29" s="637" t="s">
        <v>114</v>
      </c>
      <c r="H29" s="638" t="s">
        <v>114</v>
      </c>
      <c r="I29" s="643" t="s">
        <v>114</v>
      </c>
      <c r="J29" s="638" t="s">
        <v>114</v>
      </c>
      <c r="K29" s="640" t="s">
        <v>114</v>
      </c>
      <c r="L29" s="640" t="s">
        <v>114</v>
      </c>
      <c r="M29" s="640" t="s">
        <v>114</v>
      </c>
      <c r="N29" s="640" t="s">
        <v>114</v>
      </c>
      <c r="O29" s="641" t="s">
        <v>114</v>
      </c>
    </row>
    <row r="30" spans="1:15">
      <c r="A30" s="633" t="s">
        <v>678</v>
      </c>
      <c r="B30" s="642" t="s">
        <v>679</v>
      </c>
      <c r="C30" s="636" t="s">
        <v>114</v>
      </c>
      <c r="D30" s="636" t="s">
        <v>114</v>
      </c>
      <c r="E30" s="636" t="s">
        <v>114</v>
      </c>
      <c r="F30" s="636" t="s">
        <v>114</v>
      </c>
      <c r="G30" s="637" t="s">
        <v>114</v>
      </c>
      <c r="H30" s="638" t="s">
        <v>114</v>
      </c>
      <c r="I30" s="643" t="s">
        <v>114</v>
      </c>
      <c r="J30" s="638" t="s">
        <v>114</v>
      </c>
      <c r="K30" s="640" t="s">
        <v>114</v>
      </c>
      <c r="L30" s="640" t="s">
        <v>114</v>
      </c>
      <c r="M30" s="640" t="s">
        <v>114</v>
      </c>
      <c r="N30" s="640" t="s">
        <v>114</v>
      </c>
      <c r="O30" s="641" t="s">
        <v>114</v>
      </c>
    </row>
    <row r="31" spans="1:15">
      <c r="A31" s="633" t="s">
        <v>680</v>
      </c>
      <c r="B31" s="642" t="s">
        <v>681</v>
      </c>
      <c r="C31" s="636" t="s">
        <v>114</v>
      </c>
      <c r="D31" s="636" t="s">
        <v>114</v>
      </c>
      <c r="E31" s="636" t="s">
        <v>114</v>
      </c>
      <c r="F31" s="636" t="s">
        <v>114</v>
      </c>
      <c r="G31" s="637" t="s">
        <v>114</v>
      </c>
      <c r="H31" s="638" t="s">
        <v>114</v>
      </c>
      <c r="I31" s="643" t="s">
        <v>114</v>
      </c>
      <c r="J31" s="638" t="s">
        <v>114</v>
      </c>
      <c r="K31" s="640" t="s">
        <v>114</v>
      </c>
      <c r="L31" s="640" t="s">
        <v>114</v>
      </c>
      <c r="M31" s="640" t="s">
        <v>114</v>
      </c>
      <c r="N31" s="640" t="s">
        <v>114</v>
      </c>
      <c r="O31" s="641" t="s">
        <v>114</v>
      </c>
    </row>
    <row r="32" spans="1:15">
      <c r="A32" s="633" t="s">
        <v>682</v>
      </c>
      <c r="B32" s="642" t="s">
        <v>683</v>
      </c>
      <c r="C32" s="636" t="s">
        <v>114</v>
      </c>
      <c r="D32" s="636" t="s">
        <v>114</v>
      </c>
      <c r="E32" s="636" t="s">
        <v>114</v>
      </c>
      <c r="F32" s="636" t="s">
        <v>114</v>
      </c>
      <c r="G32" s="637" t="s">
        <v>114</v>
      </c>
      <c r="H32" s="638" t="s">
        <v>114</v>
      </c>
      <c r="I32" s="643" t="s">
        <v>114</v>
      </c>
      <c r="J32" s="638" t="s">
        <v>114</v>
      </c>
      <c r="K32" s="640" t="s">
        <v>114</v>
      </c>
      <c r="L32" s="640" t="s">
        <v>114</v>
      </c>
      <c r="M32" s="640" t="s">
        <v>114</v>
      </c>
      <c r="N32" s="640" t="s">
        <v>114</v>
      </c>
      <c r="O32" s="641" t="s">
        <v>114</v>
      </c>
    </row>
    <row r="33" spans="1:15">
      <c r="A33" s="633" t="s">
        <v>684</v>
      </c>
      <c r="B33" s="642" t="s">
        <v>685</v>
      </c>
      <c r="C33" s="636" t="s">
        <v>114</v>
      </c>
      <c r="D33" s="636" t="s">
        <v>114</v>
      </c>
      <c r="E33" s="636" t="s">
        <v>114</v>
      </c>
      <c r="F33" s="636" t="s">
        <v>114</v>
      </c>
      <c r="G33" s="637" t="s">
        <v>114</v>
      </c>
      <c r="H33" s="638" t="s">
        <v>114</v>
      </c>
      <c r="I33" s="643" t="s">
        <v>114</v>
      </c>
      <c r="J33" s="638" t="s">
        <v>114</v>
      </c>
      <c r="K33" s="640" t="s">
        <v>114</v>
      </c>
      <c r="L33" s="640" t="s">
        <v>114</v>
      </c>
      <c r="M33" s="640" t="s">
        <v>114</v>
      </c>
      <c r="N33" s="640" t="s">
        <v>114</v>
      </c>
      <c r="O33" s="641" t="s">
        <v>114</v>
      </c>
    </row>
    <row r="34" spans="1:15">
      <c r="A34" s="633" t="s">
        <v>686</v>
      </c>
      <c r="B34" s="642" t="s">
        <v>687</v>
      </c>
      <c r="C34" s="636">
        <v>28870218</v>
      </c>
      <c r="D34" s="636">
        <v>27874190</v>
      </c>
      <c r="E34" s="636">
        <v>30019995</v>
      </c>
      <c r="F34" s="636">
        <v>29301125</v>
      </c>
      <c r="G34" s="637">
        <v>30807528</v>
      </c>
      <c r="H34" s="638">
        <v>29280786</v>
      </c>
      <c r="I34" s="643">
        <v>29701057</v>
      </c>
      <c r="J34" s="638">
        <v>27740860</v>
      </c>
      <c r="K34" s="640">
        <v>26499461</v>
      </c>
      <c r="L34" s="640">
        <v>27060544</v>
      </c>
      <c r="M34" s="640">
        <v>26322701</v>
      </c>
      <c r="N34" s="640">
        <v>28525940</v>
      </c>
      <c r="O34" s="641">
        <v>342004405</v>
      </c>
    </row>
    <row r="35" spans="1:15">
      <c r="A35" s="633" t="s">
        <v>688</v>
      </c>
      <c r="B35" s="642" t="s">
        <v>689</v>
      </c>
      <c r="C35" s="636">
        <v>1422686</v>
      </c>
      <c r="D35" s="636">
        <v>1337110</v>
      </c>
      <c r="E35" s="636">
        <v>1463465</v>
      </c>
      <c r="F35" s="636">
        <v>1417427</v>
      </c>
      <c r="G35" s="637">
        <v>1472955</v>
      </c>
      <c r="H35" s="638">
        <v>1383193</v>
      </c>
      <c r="I35" s="643">
        <v>1366951</v>
      </c>
      <c r="J35" s="638">
        <v>1213850</v>
      </c>
      <c r="K35" s="640">
        <v>1166170</v>
      </c>
      <c r="L35" s="640">
        <v>1246390</v>
      </c>
      <c r="M35" s="640">
        <v>1208489</v>
      </c>
      <c r="N35" s="640">
        <v>1288723</v>
      </c>
      <c r="O35" s="641">
        <v>15987409</v>
      </c>
    </row>
    <row r="36" spans="1:15">
      <c r="A36" s="633" t="s">
        <v>690</v>
      </c>
      <c r="B36" s="642" t="s">
        <v>691</v>
      </c>
      <c r="C36" s="636" t="s">
        <v>114</v>
      </c>
      <c r="D36" s="636" t="s">
        <v>114</v>
      </c>
      <c r="E36" s="636" t="s">
        <v>114</v>
      </c>
      <c r="F36" s="636" t="s">
        <v>114</v>
      </c>
      <c r="G36" s="637" t="s">
        <v>114</v>
      </c>
      <c r="H36" s="638" t="s">
        <v>114</v>
      </c>
      <c r="I36" s="643" t="s">
        <v>114</v>
      </c>
      <c r="J36" s="638" t="s">
        <v>114</v>
      </c>
      <c r="K36" s="640" t="s">
        <v>114</v>
      </c>
      <c r="L36" s="640" t="s">
        <v>114</v>
      </c>
      <c r="M36" s="640" t="s">
        <v>114</v>
      </c>
      <c r="N36" s="640" t="s">
        <v>114</v>
      </c>
      <c r="O36" s="641" t="s">
        <v>114</v>
      </c>
    </row>
    <row r="37" spans="1:15">
      <c r="A37" s="633" t="s">
        <v>692</v>
      </c>
      <c r="B37" s="642" t="s">
        <v>693</v>
      </c>
      <c r="C37" s="636">
        <v>3592429</v>
      </c>
      <c r="D37" s="636">
        <v>3544234</v>
      </c>
      <c r="E37" s="636">
        <v>3769362</v>
      </c>
      <c r="F37" s="636">
        <v>3682139</v>
      </c>
      <c r="G37" s="637">
        <v>3903355</v>
      </c>
      <c r="H37" s="638">
        <v>3803998</v>
      </c>
      <c r="I37" s="643">
        <v>3774474</v>
      </c>
      <c r="J37" s="638">
        <v>3615172</v>
      </c>
      <c r="K37" s="640">
        <v>3437250</v>
      </c>
      <c r="L37" s="640">
        <v>3517255</v>
      </c>
      <c r="M37" s="640">
        <v>3477549</v>
      </c>
      <c r="N37" s="640">
        <v>3725153</v>
      </c>
      <c r="O37" s="641">
        <v>43842370</v>
      </c>
    </row>
    <row r="38" spans="1:15">
      <c r="A38" s="633" t="s">
        <v>694</v>
      </c>
      <c r="B38" s="642" t="s">
        <v>695</v>
      </c>
      <c r="C38" s="636">
        <v>11310627</v>
      </c>
      <c r="D38" s="636">
        <v>11055038</v>
      </c>
      <c r="E38" s="636">
        <v>11826364</v>
      </c>
      <c r="F38" s="636">
        <v>11485108</v>
      </c>
      <c r="G38" s="637">
        <v>12046903</v>
      </c>
      <c r="H38" s="638">
        <v>11557107</v>
      </c>
      <c r="I38" s="643">
        <v>11537171</v>
      </c>
      <c r="J38" s="638">
        <v>11019966</v>
      </c>
      <c r="K38" s="640">
        <v>10427136</v>
      </c>
      <c r="L38" s="640">
        <v>10603467</v>
      </c>
      <c r="M38" s="640">
        <v>10319998</v>
      </c>
      <c r="N38" s="640">
        <v>10962414</v>
      </c>
      <c r="O38" s="641">
        <v>134151299</v>
      </c>
    </row>
    <row r="39" spans="1:15">
      <c r="A39" s="633" t="s">
        <v>696</v>
      </c>
      <c r="B39" s="642" t="s">
        <v>697</v>
      </c>
      <c r="C39" s="636">
        <v>2602968</v>
      </c>
      <c r="D39" s="636">
        <v>2423299</v>
      </c>
      <c r="E39" s="636">
        <v>2703416</v>
      </c>
      <c r="F39" s="636">
        <v>2664189</v>
      </c>
      <c r="G39" s="637">
        <v>2760686</v>
      </c>
      <c r="H39" s="638">
        <v>2709158</v>
      </c>
      <c r="I39" s="643">
        <v>2719986</v>
      </c>
      <c r="J39" s="638">
        <v>2394009</v>
      </c>
      <c r="K39" s="640">
        <v>2304365</v>
      </c>
      <c r="L39" s="640">
        <v>2385883</v>
      </c>
      <c r="M39" s="640">
        <v>2278419</v>
      </c>
      <c r="N39" s="640">
        <v>2396557</v>
      </c>
      <c r="O39" s="641">
        <v>30342935</v>
      </c>
    </row>
    <row r="40" spans="1:15">
      <c r="A40" s="633" t="s">
        <v>698</v>
      </c>
      <c r="B40" s="642" t="s">
        <v>699</v>
      </c>
      <c r="C40" s="636">
        <v>6925811</v>
      </c>
      <c r="D40" s="636">
        <v>6789274</v>
      </c>
      <c r="E40" s="636">
        <v>7120989</v>
      </c>
      <c r="F40" s="636">
        <v>7037606</v>
      </c>
      <c r="G40" s="637">
        <v>7404908</v>
      </c>
      <c r="H40" s="638">
        <v>6986194</v>
      </c>
      <c r="I40" s="643">
        <v>6984592</v>
      </c>
      <c r="J40" s="638">
        <v>6752126</v>
      </c>
      <c r="K40" s="640">
        <v>6295530</v>
      </c>
      <c r="L40" s="640">
        <v>6330666</v>
      </c>
      <c r="M40" s="640">
        <v>6202145</v>
      </c>
      <c r="N40" s="640">
        <v>6640057</v>
      </c>
      <c r="O40" s="641">
        <v>81469898</v>
      </c>
    </row>
    <row r="41" spans="1:15">
      <c r="A41" s="633" t="s">
        <v>700</v>
      </c>
      <c r="B41" s="642" t="s">
        <v>701</v>
      </c>
      <c r="C41" s="636">
        <v>82700432</v>
      </c>
      <c r="D41" s="636">
        <v>79742085</v>
      </c>
      <c r="E41" s="636">
        <v>85749495</v>
      </c>
      <c r="F41" s="636">
        <v>83348131</v>
      </c>
      <c r="G41" s="637">
        <v>86869494</v>
      </c>
      <c r="H41" s="638">
        <v>83203179</v>
      </c>
      <c r="I41" s="643">
        <v>83863331</v>
      </c>
      <c r="J41" s="638">
        <v>80544730</v>
      </c>
      <c r="K41" s="640">
        <v>74327065</v>
      </c>
      <c r="L41" s="640">
        <v>76036317</v>
      </c>
      <c r="M41" s="640">
        <v>73916428</v>
      </c>
      <c r="N41" s="640">
        <v>78821683</v>
      </c>
      <c r="O41" s="641">
        <v>969122370</v>
      </c>
    </row>
    <row r="42" spans="1:15">
      <c r="A42" s="633" t="s">
        <v>702</v>
      </c>
      <c r="B42" s="642" t="s">
        <v>703</v>
      </c>
      <c r="C42" s="636">
        <v>10046832</v>
      </c>
      <c r="D42" s="636">
        <v>9724568</v>
      </c>
      <c r="E42" s="636">
        <v>10387887</v>
      </c>
      <c r="F42" s="636">
        <v>10067991</v>
      </c>
      <c r="G42" s="637">
        <v>10548133</v>
      </c>
      <c r="H42" s="638">
        <v>10230480</v>
      </c>
      <c r="I42" s="643">
        <v>10435950</v>
      </c>
      <c r="J42" s="638">
        <v>10177611</v>
      </c>
      <c r="K42" s="640">
        <v>9382333</v>
      </c>
      <c r="L42" s="640">
        <v>9511318</v>
      </c>
      <c r="M42" s="640">
        <v>9124792</v>
      </c>
      <c r="N42" s="640">
        <v>9727581</v>
      </c>
      <c r="O42" s="641">
        <v>119365476</v>
      </c>
    </row>
    <row r="43" spans="1:15">
      <c r="A43" s="633" t="s">
        <v>704</v>
      </c>
      <c r="B43" s="642" t="s">
        <v>705</v>
      </c>
      <c r="C43" s="636" t="s">
        <v>114</v>
      </c>
      <c r="D43" s="636" t="s">
        <v>114</v>
      </c>
      <c r="E43" s="636" t="s">
        <v>114</v>
      </c>
      <c r="F43" s="636" t="s">
        <v>114</v>
      </c>
      <c r="G43" s="637" t="s">
        <v>114</v>
      </c>
      <c r="H43" s="638" t="s">
        <v>114</v>
      </c>
      <c r="I43" s="643" t="s">
        <v>114</v>
      </c>
      <c r="J43" s="638" t="s">
        <v>114</v>
      </c>
      <c r="K43" s="640" t="s">
        <v>114</v>
      </c>
      <c r="L43" s="640" t="s">
        <v>114</v>
      </c>
      <c r="M43" s="640" t="s">
        <v>114</v>
      </c>
      <c r="N43" s="640" t="s">
        <v>114</v>
      </c>
      <c r="O43" s="641" t="s">
        <v>114</v>
      </c>
    </row>
    <row r="44" spans="1:15">
      <c r="A44" s="633" t="s">
        <v>706</v>
      </c>
      <c r="B44" s="642" t="s">
        <v>707</v>
      </c>
      <c r="C44" s="636">
        <v>7451383</v>
      </c>
      <c r="D44" s="636">
        <v>7091366</v>
      </c>
      <c r="E44" s="636">
        <v>7553282</v>
      </c>
      <c r="F44" s="636">
        <v>7435578</v>
      </c>
      <c r="G44" s="637">
        <v>7819730</v>
      </c>
      <c r="H44" s="638">
        <v>7485172</v>
      </c>
      <c r="I44" s="643">
        <v>7591203</v>
      </c>
      <c r="J44" s="638">
        <v>7253820</v>
      </c>
      <c r="K44" s="640">
        <v>6871883</v>
      </c>
      <c r="L44" s="640">
        <v>7047646</v>
      </c>
      <c r="M44" s="640">
        <v>6833411</v>
      </c>
      <c r="N44" s="640">
        <v>7151018</v>
      </c>
      <c r="O44" s="641">
        <v>87585492</v>
      </c>
    </row>
    <row r="45" spans="1:15">
      <c r="A45" s="633" t="s">
        <v>708</v>
      </c>
      <c r="B45" s="642" t="s">
        <v>709</v>
      </c>
      <c r="C45" s="636">
        <v>18387712</v>
      </c>
      <c r="D45" s="636">
        <v>17607822</v>
      </c>
      <c r="E45" s="636">
        <v>19132454</v>
      </c>
      <c r="F45" s="636">
        <v>18622462</v>
      </c>
      <c r="G45" s="637">
        <v>19507474</v>
      </c>
      <c r="H45" s="638">
        <v>18711389</v>
      </c>
      <c r="I45" s="643">
        <v>18878083</v>
      </c>
      <c r="J45" s="638">
        <v>17956643</v>
      </c>
      <c r="K45" s="640">
        <v>16578530</v>
      </c>
      <c r="L45" s="640">
        <v>17128802</v>
      </c>
      <c r="M45" s="640">
        <v>16886918</v>
      </c>
      <c r="N45" s="640">
        <v>18049688</v>
      </c>
      <c r="O45" s="641">
        <v>217447977</v>
      </c>
    </row>
    <row r="46" spans="1:15">
      <c r="A46" s="633" t="s">
        <v>710</v>
      </c>
      <c r="B46" s="642" t="s">
        <v>711</v>
      </c>
      <c r="C46" s="636">
        <v>51756171</v>
      </c>
      <c r="D46" s="636">
        <v>49793151</v>
      </c>
      <c r="E46" s="636">
        <v>53623449</v>
      </c>
      <c r="F46" s="636">
        <v>51984761</v>
      </c>
      <c r="G46" s="637">
        <v>54308509</v>
      </c>
      <c r="H46" s="638">
        <v>52340443</v>
      </c>
      <c r="I46" s="643">
        <v>53287295</v>
      </c>
      <c r="J46" s="638">
        <v>51200535</v>
      </c>
      <c r="K46" s="640">
        <v>47476587</v>
      </c>
      <c r="L46" s="640">
        <v>48429801</v>
      </c>
      <c r="M46" s="640">
        <v>47241694</v>
      </c>
      <c r="N46" s="640">
        <v>50057137</v>
      </c>
      <c r="O46" s="641">
        <v>611499533</v>
      </c>
    </row>
    <row r="47" spans="1:15">
      <c r="A47" s="633" t="s">
        <v>712</v>
      </c>
      <c r="B47" s="642" t="s">
        <v>713</v>
      </c>
      <c r="C47" s="636">
        <v>10165934</v>
      </c>
      <c r="D47" s="636">
        <v>9819339</v>
      </c>
      <c r="E47" s="636">
        <v>10496530</v>
      </c>
      <c r="F47" s="636">
        <v>10334979</v>
      </c>
      <c r="G47" s="637">
        <v>10832435</v>
      </c>
      <c r="H47" s="638">
        <v>10412101</v>
      </c>
      <c r="I47" s="643">
        <v>10483822</v>
      </c>
      <c r="J47" s="638">
        <v>10024008</v>
      </c>
      <c r="K47" s="640">
        <v>9469176</v>
      </c>
      <c r="L47" s="640">
        <v>9635029</v>
      </c>
      <c r="M47" s="640">
        <v>9300301</v>
      </c>
      <c r="N47" s="640">
        <v>9928585</v>
      </c>
      <c r="O47" s="641">
        <v>120902239</v>
      </c>
    </row>
    <row r="48" spans="1:15">
      <c r="A48" s="633" t="s">
        <v>714</v>
      </c>
      <c r="B48" s="642" t="s">
        <v>715</v>
      </c>
      <c r="C48" s="636">
        <v>34373740</v>
      </c>
      <c r="D48" s="636">
        <v>33084449</v>
      </c>
      <c r="E48" s="636">
        <v>35832442</v>
      </c>
      <c r="F48" s="636">
        <v>34929534</v>
      </c>
      <c r="G48" s="637">
        <v>36530349</v>
      </c>
      <c r="H48" s="638">
        <v>35144329</v>
      </c>
      <c r="I48" s="643">
        <v>35488382</v>
      </c>
      <c r="J48" s="638">
        <v>34375923</v>
      </c>
      <c r="K48" s="640">
        <v>31536852</v>
      </c>
      <c r="L48" s="640">
        <v>31931932</v>
      </c>
      <c r="M48" s="640">
        <v>31310499</v>
      </c>
      <c r="N48" s="640">
        <v>33445061</v>
      </c>
      <c r="O48" s="641">
        <v>407983492</v>
      </c>
    </row>
    <row r="49" spans="1:15">
      <c r="A49" s="633" t="s">
        <v>716</v>
      </c>
      <c r="B49" s="642" t="s">
        <v>717</v>
      </c>
      <c r="C49" s="636" t="s">
        <v>114</v>
      </c>
      <c r="D49" s="636" t="s">
        <v>114</v>
      </c>
      <c r="E49" s="636" t="s">
        <v>114</v>
      </c>
      <c r="F49" s="636" t="s">
        <v>114</v>
      </c>
      <c r="G49" s="637" t="s">
        <v>114</v>
      </c>
      <c r="H49" s="638" t="s">
        <v>114</v>
      </c>
      <c r="I49" s="643" t="s">
        <v>114</v>
      </c>
      <c r="J49" s="638" t="s">
        <v>114</v>
      </c>
      <c r="K49" s="640" t="s">
        <v>114</v>
      </c>
      <c r="L49" s="640" t="s">
        <v>114</v>
      </c>
      <c r="M49" s="640" t="s">
        <v>114</v>
      </c>
      <c r="N49" s="640" t="s">
        <v>114</v>
      </c>
      <c r="O49" s="641" t="s">
        <v>114</v>
      </c>
    </row>
    <row r="50" spans="1:15">
      <c r="A50" s="633" t="s">
        <v>718</v>
      </c>
      <c r="B50" s="642" t="s">
        <v>719</v>
      </c>
      <c r="C50" s="636">
        <v>12631919</v>
      </c>
      <c r="D50" s="636">
        <v>12041712</v>
      </c>
      <c r="E50" s="636">
        <v>13043219</v>
      </c>
      <c r="F50" s="636">
        <v>12726834</v>
      </c>
      <c r="G50" s="637">
        <v>13245294</v>
      </c>
      <c r="H50" s="638">
        <v>12724816</v>
      </c>
      <c r="I50" s="643">
        <v>12787023</v>
      </c>
      <c r="J50" s="638">
        <v>12175696</v>
      </c>
      <c r="K50" s="640">
        <v>11517707</v>
      </c>
      <c r="L50" s="640">
        <v>11655127</v>
      </c>
      <c r="M50" s="640">
        <v>11284412</v>
      </c>
      <c r="N50" s="640">
        <v>12226861</v>
      </c>
      <c r="O50" s="641">
        <v>148060620</v>
      </c>
    </row>
    <row r="51" spans="1:15">
      <c r="A51" s="633" t="s">
        <v>720</v>
      </c>
      <c r="B51" s="642" t="s">
        <v>721</v>
      </c>
      <c r="C51" s="636" t="s">
        <v>114</v>
      </c>
      <c r="D51" s="636" t="s">
        <v>114</v>
      </c>
      <c r="E51" s="636" t="s">
        <v>114</v>
      </c>
      <c r="F51" s="636" t="s">
        <v>114</v>
      </c>
      <c r="G51" s="637" t="s">
        <v>114</v>
      </c>
      <c r="H51" s="638" t="s">
        <v>114</v>
      </c>
      <c r="I51" s="643" t="s">
        <v>114</v>
      </c>
      <c r="J51" s="638" t="s">
        <v>114</v>
      </c>
      <c r="K51" s="640" t="s">
        <v>114</v>
      </c>
      <c r="L51" s="640" t="s">
        <v>114</v>
      </c>
      <c r="M51" s="640" t="s">
        <v>114</v>
      </c>
      <c r="N51" s="640" t="s">
        <v>114</v>
      </c>
      <c r="O51" s="641" t="s">
        <v>114</v>
      </c>
    </row>
    <row r="52" spans="1:15">
      <c r="A52" s="633" t="s">
        <v>722</v>
      </c>
      <c r="B52" s="642" t="s">
        <v>723</v>
      </c>
      <c r="C52" s="636" t="s">
        <v>114</v>
      </c>
      <c r="D52" s="636" t="s">
        <v>114</v>
      </c>
      <c r="E52" s="636" t="s">
        <v>114</v>
      </c>
      <c r="F52" s="636" t="s">
        <v>114</v>
      </c>
      <c r="G52" s="637" t="s">
        <v>114</v>
      </c>
      <c r="H52" s="638" t="s">
        <v>114</v>
      </c>
      <c r="I52" s="643" t="s">
        <v>114</v>
      </c>
      <c r="J52" s="638" t="s">
        <v>114</v>
      </c>
      <c r="K52" s="640" t="s">
        <v>114</v>
      </c>
      <c r="L52" s="640" t="s">
        <v>114</v>
      </c>
      <c r="M52" s="640" t="s">
        <v>114</v>
      </c>
      <c r="N52" s="640" t="s">
        <v>114</v>
      </c>
      <c r="O52" s="641" t="s">
        <v>114</v>
      </c>
    </row>
    <row r="53" spans="1:15">
      <c r="A53" s="633" t="s">
        <v>724</v>
      </c>
      <c r="B53" s="642" t="s">
        <v>725</v>
      </c>
      <c r="C53" s="636" t="s">
        <v>114</v>
      </c>
      <c r="D53" s="636" t="s">
        <v>114</v>
      </c>
      <c r="E53" s="636" t="s">
        <v>114</v>
      </c>
      <c r="F53" s="636" t="s">
        <v>114</v>
      </c>
      <c r="G53" s="637" t="s">
        <v>114</v>
      </c>
      <c r="H53" s="638" t="s">
        <v>114</v>
      </c>
      <c r="I53" s="643" t="s">
        <v>114</v>
      </c>
      <c r="J53" s="638" t="s">
        <v>114</v>
      </c>
      <c r="K53" s="640" t="s">
        <v>114</v>
      </c>
      <c r="L53" s="640" t="s">
        <v>114</v>
      </c>
      <c r="M53" s="640" t="s">
        <v>114</v>
      </c>
      <c r="N53" s="640" t="s">
        <v>114</v>
      </c>
      <c r="O53" s="641" t="s">
        <v>114</v>
      </c>
    </row>
    <row r="54" spans="1:15">
      <c r="A54" s="633" t="s">
        <v>726</v>
      </c>
      <c r="B54" s="642" t="s">
        <v>727</v>
      </c>
      <c r="C54" s="636" t="s">
        <v>114</v>
      </c>
      <c r="D54" s="636" t="s">
        <v>114</v>
      </c>
      <c r="E54" s="636" t="s">
        <v>114</v>
      </c>
      <c r="F54" s="636" t="s">
        <v>114</v>
      </c>
      <c r="G54" s="637" t="s">
        <v>114</v>
      </c>
      <c r="H54" s="638" t="s">
        <v>114</v>
      </c>
      <c r="I54" s="643" t="s">
        <v>114</v>
      </c>
      <c r="J54" s="638" t="s">
        <v>114</v>
      </c>
      <c r="K54" s="640" t="s">
        <v>114</v>
      </c>
      <c r="L54" s="640" t="s">
        <v>114</v>
      </c>
      <c r="M54" s="640" t="s">
        <v>114</v>
      </c>
      <c r="N54" s="640" t="s">
        <v>114</v>
      </c>
      <c r="O54" s="641" t="s">
        <v>114</v>
      </c>
    </row>
    <row r="55" spans="1:15">
      <c r="A55" s="633" t="s">
        <v>728</v>
      </c>
      <c r="B55" s="642" t="s">
        <v>729</v>
      </c>
      <c r="C55" s="636" t="s">
        <v>114</v>
      </c>
      <c r="D55" s="636" t="s">
        <v>114</v>
      </c>
      <c r="E55" s="636" t="s">
        <v>114</v>
      </c>
      <c r="F55" s="636" t="s">
        <v>114</v>
      </c>
      <c r="G55" s="637" t="s">
        <v>114</v>
      </c>
      <c r="H55" s="638" t="s">
        <v>114</v>
      </c>
      <c r="I55" s="643" t="s">
        <v>114</v>
      </c>
      <c r="J55" s="638" t="s">
        <v>114</v>
      </c>
      <c r="K55" s="640" t="s">
        <v>114</v>
      </c>
      <c r="L55" s="640" t="s">
        <v>114</v>
      </c>
      <c r="M55" s="640" t="s">
        <v>114</v>
      </c>
      <c r="N55" s="640" t="s">
        <v>114</v>
      </c>
      <c r="O55" s="641" t="s">
        <v>114</v>
      </c>
    </row>
    <row r="56" spans="1:15">
      <c r="A56" s="633" t="s">
        <v>730</v>
      </c>
      <c r="B56" s="642" t="s">
        <v>731</v>
      </c>
      <c r="C56" s="636" t="s">
        <v>114</v>
      </c>
      <c r="D56" s="636" t="s">
        <v>114</v>
      </c>
      <c r="E56" s="636" t="s">
        <v>114</v>
      </c>
      <c r="F56" s="636" t="s">
        <v>114</v>
      </c>
      <c r="G56" s="637" t="s">
        <v>114</v>
      </c>
      <c r="H56" s="638" t="s">
        <v>114</v>
      </c>
      <c r="I56" s="643" t="s">
        <v>114</v>
      </c>
      <c r="J56" s="638" t="s">
        <v>114</v>
      </c>
      <c r="K56" s="640" t="s">
        <v>114</v>
      </c>
      <c r="L56" s="640" t="s">
        <v>114</v>
      </c>
      <c r="M56" s="640" t="s">
        <v>114</v>
      </c>
      <c r="N56" s="640" t="s">
        <v>114</v>
      </c>
      <c r="O56" s="641" t="s">
        <v>114</v>
      </c>
    </row>
    <row r="57" spans="1:15">
      <c r="A57" s="633" t="s">
        <v>732</v>
      </c>
      <c r="B57" s="642" t="s">
        <v>733</v>
      </c>
      <c r="C57" s="636">
        <v>34439029</v>
      </c>
      <c r="D57" s="636">
        <v>33003464</v>
      </c>
      <c r="E57" s="636">
        <v>36066407</v>
      </c>
      <c r="F57" s="636">
        <v>35485568</v>
      </c>
      <c r="G57" s="637">
        <v>37241123</v>
      </c>
      <c r="H57" s="638">
        <v>35633849</v>
      </c>
      <c r="I57" s="643">
        <v>35549676</v>
      </c>
      <c r="J57" s="638">
        <v>33157699</v>
      </c>
      <c r="K57" s="640">
        <v>31574009</v>
      </c>
      <c r="L57" s="640">
        <v>32120145</v>
      </c>
      <c r="M57" s="640">
        <v>30956969</v>
      </c>
      <c r="N57" s="640">
        <v>33155375</v>
      </c>
      <c r="O57" s="641">
        <v>408383313</v>
      </c>
    </row>
    <row r="58" spans="1:15">
      <c r="A58" s="633" t="s">
        <v>734</v>
      </c>
      <c r="B58" s="642" t="s">
        <v>735</v>
      </c>
      <c r="C58" s="636" t="s">
        <v>114</v>
      </c>
      <c r="D58" s="636" t="s">
        <v>114</v>
      </c>
      <c r="E58" s="636" t="s">
        <v>114</v>
      </c>
      <c r="F58" s="636" t="s">
        <v>114</v>
      </c>
      <c r="G58" s="637" t="s">
        <v>114</v>
      </c>
      <c r="H58" s="638" t="s">
        <v>114</v>
      </c>
      <c r="I58" s="643" t="s">
        <v>114</v>
      </c>
      <c r="J58" s="638" t="s">
        <v>114</v>
      </c>
      <c r="K58" s="640" t="s">
        <v>114</v>
      </c>
      <c r="L58" s="640" t="s">
        <v>114</v>
      </c>
      <c r="M58" s="640" t="s">
        <v>114</v>
      </c>
      <c r="N58" s="640" t="s">
        <v>114</v>
      </c>
      <c r="O58" s="641" t="s">
        <v>114</v>
      </c>
    </row>
    <row r="59" spans="1:15">
      <c r="A59" s="633" t="s">
        <v>736</v>
      </c>
      <c r="B59" s="642" t="s">
        <v>737</v>
      </c>
      <c r="C59" s="636">
        <v>26421169</v>
      </c>
      <c r="D59" s="636">
        <v>25018283</v>
      </c>
      <c r="E59" s="636">
        <v>27231210</v>
      </c>
      <c r="F59" s="636">
        <v>26381574</v>
      </c>
      <c r="G59" s="637">
        <v>27348532</v>
      </c>
      <c r="H59" s="638">
        <v>26433556</v>
      </c>
      <c r="I59" s="643">
        <v>26565601</v>
      </c>
      <c r="J59" s="638">
        <v>24981847</v>
      </c>
      <c r="K59" s="640">
        <v>24148807</v>
      </c>
      <c r="L59" s="640">
        <v>24713514</v>
      </c>
      <c r="M59" s="640">
        <v>23765500</v>
      </c>
      <c r="N59" s="640">
        <v>25171241</v>
      </c>
      <c r="O59" s="641">
        <v>308180834</v>
      </c>
    </row>
    <row r="60" spans="1:15">
      <c r="A60" s="633" t="s">
        <v>738</v>
      </c>
      <c r="B60" s="642" t="s">
        <v>739</v>
      </c>
      <c r="C60" s="636" t="s">
        <v>114</v>
      </c>
      <c r="D60" s="636" t="s">
        <v>114</v>
      </c>
      <c r="E60" s="636" t="s">
        <v>114</v>
      </c>
      <c r="F60" s="636" t="s">
        <v>114</v>
      </c>
      <c r="G60" s="637" t="s">
        <v>114</v>
      </c>
      <c r="H60" s="638" t="s">
        <v>114</v>
      </c>
      <c r="I60" s="643" t="s">
        <v>114</v>
      </c>
      <c r="J60" s="638" t="s">
        <v>114</v>
      </c>
      <c r="K60" s="640" t="s">
        <v>114</v>
      </c>
      <c r="L60" s="640" t="s">
        <v>114</v>
      </c>
      <c r="M60" s="640" t="s">
        <v>114</v>
      </c>
      <c r="N60" s="640" t="s">
        <v>114</v>
      </c>
      <c r="O60" s="641" t="s">
        <v>114</v>
      </c>
    </row>
    <row r="61" spans="1:15">
      <c r="A61" s="633" t="s">
        <v>740</v>
      </c>
      <c r="B61" s="642" t="s">
        <v>741</v>
      </c>
      <c r="C61" s="636">
        <v>31355041</v>
      </c>
      <c r="D61" s="636">
        <v>30263495</v>
      </c>
      <c r="E61" s="636">
        <v>32562070</v>
      </c>
      <c r="F61" s="636">
        <v>31617387</v>
      </c>
      <c r="G61" s="637">
        <v>32995010</v>
      </c>
      <c r="H61" s="638">
        <v>31664416</v>
      </c>
      <c r="I61" s="643">
        <v>31736531</v>
      </c>
      <c r="J61" s="638">
        <v>29982339</v>
      </c>
      <c r="K61" s="640">
        <v>29100117</v>
      </c>
      <c r="L61" s="640">
        <v>29802270</v>
      </c>
      <c r="M61" s="640">
        <v>29145462</v>
      </c>
      <c r="N61" s="640">
        <v>30889668</v>
      </c>
      <c r="O61" s="641">
        <v>371113806</v>
      </c>
    </row>
    <row r="62" spans="1:15">
      <c r="A62" s="633" t="s">
        <v>742</v>
      </c>
      <c r="B62" s="642" t="s">
        <v>743</v>
      </c>
      <c r="C62" s="636" t="s">
        <v>114</v>
      </c>
      <c r="D62" s="636" t="s">
        <v>114</v>
      </c>
      <c r="E62" s="636" t="s">
        <v>114</v>
      </c>
      <c r="F62" s="636" t="s">
        <v>114</v>
      </c>
      <c r="G62" s="637" t="s">
        <v>114</v>
      </c>
      <c r="H62" s="638" t="s">
        <v>114</v>
      </c>
      <c r="I62" s="643" t="s">
        <v>114</v>
      </c>
      <c r="J62" s="638" t="s">
        <v>114</v>
      </c>
      <c r="K62" s="640" t="s">
        <v>114</v>
      </c>
      <c r="L62" s="640" t="s">
        <v>114</v>
      </c>
      <c r="M62" s="640" t="s">
        <v>114</v>
      </c>
      <c r="N62" s="640" t="s">
        <v>114</v>
      </c>
      <c r="O62" s="641" t="s">
        <v>114</v>
      </c>
    </row>
    <row r="63" spans="1:15">
      <c r="A63" s="633" t="s">
        <v>744</v>
      </c>
      <c r="B63" s="642" t="s">
        <v>745</v>
      </c>
      <c r="C63" s="636" t="s">
        <v>114</v>
      </c>
      <c r="D63" s="636" t="s">
        <v>114</v>
      </c>
      <c r="E63" s="636" t="s">
        <v>114</v>
      </c>
      <c r="F63" s="636" t="s">
        <v>114</v>
      </c>
      <c r="G63" s="637" t="s">
        <v>114</v>
      </c>
      <c r="H63" s="638" t="s">
        <v>114</v>
      </c>
      <c r="I63" s="643" t="s">
        <v>114</v>
      </c>
      <c r="J63" s="638" t="s">
        <v>114</v>
      </c>
      <c r="K63" s="640" t="s">
        <v>114</v>
      </c>
      <c r="L63" s="640" t="s">
        <v>114</v>
      </c>
      <c r="M63" s="640" t="s">
        <v>114</v>
      </c>
      <c r="N63" s="640" t="s">
        <v>114</v>
      </c>
      <c r="O63" s="641" t="s">
        <v>114</v>
      </c>
    </row>
    <row r="64" spans="1:15">
      <c r="A64" s="633" t="s">
        <v>746</v>
      </c>
      <c r="B64" s="642" t="s">
        <v>747</v>
      </c>
      <c r="C64" s="636">
        <v>26386147</v>
      </c>
      <c r="D64" s="636">
        <v>25418041</v>
      </c>
      <c r="E64" s="636">
        <v>27211464</v>
      </c>
      <c r="F64" s="636">
        <v>26510317</v>
      </c>
      <c r="G64" s="637">
        <v>27822349</v>
      </c>
      <c r="H64" s="638">
        <v>26764810</v>
      </c>
      <c r="I64" s="643">
        <v>26636247</v>
      </c>
      <c r="J64" s="638">
        <v>25093068</v>
      </c>
      <c r="K64" s="640">
        <v>24270650</v>
      </c>
      <c r="L64" s="640">
        <v>24787876</v>
      </c>
      <c r="M64" s="640">
        <v>24128204</v>
      </c>
      <c r="N64" s="640">
        <v>25643072</v>
      </c>
      <c r="O64" s="641">
        <v>310672245</v>
      </c>
    </row>
    <row r="65" spans="1:15">
      <c r="A65" s="633" t="s">
        <v>748</v>
      </c>
      <c r="B65" s="642" t="s">
        <v>749</v>
      </c>
      <c r="C65" s="636">
        <v>4991857</v>
      </c>
      <c r="D65" s="636">
        <v>4815413</v>
      </c>
      <c r="E65" s="636">
        <v>5174817</v>
      </c>
      <c r="F65" s="636">
        <v>5132243</v>
      </c>
      <c r="G65" s="637">
        <v>5347031</v>
      </c>
      <c r="H65" s="638">
        <v>5067030</v>
      </c>
      <c r="I65" s="643">
        <v>5005450</v>
      </c>
      <c r="J65" s="638">
        <v>4738307</v>
      </c>
      <c r="K65" s="640">
        <v>4529509</v>
      </c>
      <c r="L65" s="640">
        <v>4644356</v>
      </c>
      <c r="M65" s="640">
        <v>4491780</v>
      </c>
      <c r="N65" s="640">
        <v>4862840</v>
      </c>
      <c r="O65" s="641">
        <v>58800633</v>
      </c>
    </row>
    <row r="66" spans="1:15">
      <c r="A66" s="633" t="s">
        <v>750</v>
      </c>
      <c r="B66" s="642" t="s">
        <v>751</v>
      </c>
      <c r="C66" s="636" t="s">
        <v>114</v>
      </c>
      <c r="D66" s="636" t="s">
        <v>114</v>
      </c>
      <c r="E66" s="636" t="s">
        <v>114</v>
      </c>
      <c r="F66" s="636" t="s">
        <v>114</v>
      </c>
      <c r="G66" s="637" t="s">
        <v>114</v>
      </c>
      <c r="H66" s="638" t="s">
        <v>114</v>
      </c>
      <c r="I66" s="643" t="s">
        <v>114</v>
      </c>
      <c r="J66" s="638" t="s">
        <v>114</v>
      </c>
      <c r="K66" s="640" t="s">
        <v>114</v>
      </c>
      <c r="L66" s="640" t="s">
        <v>114</v>
      </c>
      <c r="M66" s="640" t="s">
        <v>114</v>
      </c>
      <c r="N66" s="640" t="s">
        <v>114</v>
      </c>
      <c r="O66" s="641" t="s">
        <v>114</v>
      </c>
    </row>
    <row r="67" spans="1:15">
      <c r="A67" s="633" t="s">
        <v>752</v>
      </c>
      <c r="B67" s="642" t="s">
        <v>753</v>
      </c>
      <c r="C67" s="636" t="s">
        <v>114</v>
      </c>
      <c r="D67" s="636" t="s">
        <v>114</v>
      </c>
      <c r="E67" s="636" t="s">
        <v>114</v>
      </c>
      <c r="F67" s="636" t="s">
        <v>114</v>
      </c>
      <c r="G67" s="637" t="s">
        <v>114</v>
      </c>
      <c r="H67" s="638" t="s">
        <v>114</v>
      </c>
      <c r="I67" s="643" t="s">
        <v>114</v>
      </c>
      <c r="J67" s="638" t="s">
        <v>114</v>
      </c>
      <c r="K67" s="640" t="s">
        <v>114</v>
      </c>
      <c r="L67" s="640" t="s">
        <v>114</v>
      </c>
      <c r="M67" s="640" t="s">
        <v>114</v>
      </c>
      <c r="N67" s="640" t="s">
        <v>114</v>
      </c>
      <c r="O67" s="641" t="s">
        <v>114</v>
      </c>
    </row>
    <row r="68" spans="1:15">
      <c r="A68" s="633" t="s">
        <v>754</v>
      </c>
      <c r="B68" s="642" t="s">
        <v>755</v>
      </c>
      <c r="C68" s="636" t="s">
        <v>114</v>
      </c>
      <c r="D68" s="636" t="s">
        <v>114</v>
      </c>
      <c r="E68" s="636">
        <v>2193606</v>
      </c>
      <c r="F68" s="636">
        <v>2111494</v>
      </c>
      <c r="G68" s="637" t="s">
        <v>114</v>
      </c>
      <c r="H68" s="638">
        <v>2121457</v>
      </c>
      <c r="I68" s="643">
        <v>2086373</v>
      </c>
      <c r="J68" s="638" t="s">
        <v>114</v>
      </c>
      <c r="K68" s="640">
        <v>1868513</v>
      </c>
      <c r="L68" s="640">
        <v>1874592</v>
      </c>
      <c r="M68" s="640">
        <v>1850236</v>
      </c>
      <c r="N68" s="640" t="s">
        <v>114</v>
      </c>
      <c r="O68" s="641">
        <v>14106271</v>
      </c>
    </row>
    <row r="69" spans="1:15">
      <c r="A69" s="633" t="s">
        <v>756</v>
      </c>
      <c r="B69" s="642" t="s">
        <v>757</v>
      </c>
      <c r="C69" s="636" t="s">
        <v>114</v>
      </c>
      <c r="D69" s="636" t="s">
        <v>114</v>
      </c>
      <c r="E69" s="636" t="s">
        <v>114</v>
      </c>
      <c r="F69" s="636" t="s">
        <v>114</v>
      </c>
      <c r="G69" s="637" t="s">
        <v>114</v>
      </c>
      <c r="H69" s="638" t="s">
        <v>114</v>
      </c>
      <c r="I69" s="643" t="s">
        <v>114</v>
      </c>
      <c r="J69" s="638" t="s">
        <v>114</v>
      </c>
      <c r="K69" s="640" t="s">
        <v>114</v>
      </c>
      <c r="L69" s="640" t="s">
        <v>114</v>
      </c>
      <c r="M69" s="640" t="s">
        <v>114</v>
      </c>
      <c r="N69" s="640" t="s">
        <v>114</v>
      </c>
      <c r="O69" s="641" t="s">
        <v>114</v>
      </c>
    </row>
    <row r="70" spans="1:15">
      <c r="A70" s="633" t="s">
        <v>758</v>
      </c>
      <c r="B70" s="642" t="s">
        <v>759</v>
      </c>
      <c r="C70" s="636" t="s">
        <v>114</v>
      </c>
      <c r="D70" s="636" t="s">
        <v>114</v>
      </c>
      <c r="E70" s="636" t="s">
        <v>114</v>
      </c>
      <c r="F70" s="636" t="s">
        <v>114</v>
      </c>
      <c r="G70" s="637" t="s">
        <v>114</v>
      </c>
      <c r="H70" s="638" t="s">
        <v>114</v>
      </c>
      <c r="I70" s="643" t="s">
        <v>114</v>
      </c>
      <c r="J70" s="638" t="s">
        <v>114</v>
      </c>
      <c r="K70" s="640" t="s">
        <v>114</v>
      </c>
      <c r="L70" s="640" t="s">
        <v>114</v>
      </c>
      <c r="M70" s="640" t="s">
        <v>114</v>
      </c>
      <c r="N70" s="640" t="s">
        <v>114</v>
      </c>
      <c r="O70" s="641" t="s">
        <v>114</v>
      </c>
    </row>
    <row r="71" spans="1:15">
      <c r="A71" s="633" t="s">
        <v>760</v>
      </c>
      <c r="B71" s="642" t="s">
        <v>761</v>
      </c>
      <c r="C71" s="636" t="s">
        <v>114</v>
      </c>
      <c r="D71" s="636" t="s">
        <v>114</v>
      </c>
      <c r="E71" s="636" t="s">
        <v>114</v>
      </c>
      <c r="F71" s="636" t="s">
        <v>114</v>
      </c>
      <c r="G71" s="637" t="s">
        <v>114</v>
      </c>
      <c r="H71" s="638" t="s">
        <v>114</v>
      </c>
      <c r="I71" s="643" t="s">
        <v>114</v>
      </c>
      <c r="J71" s="638" t="s">
        <v>114</v>
      </c>
      <c r="K71" s="640" t="s">
        <v>114</v>
      </c>
      <c r="L71" s="640" t="s">
        <v>114</v>
      </c>
      <c r="M71" s="640" t="s">
        <v>114</v>
      </c>
      <c r="N71" s="640" t="s">
        <v>114</v>
      </c>
      <c r="O71" s="641" t="s">
        <v>114</v>
      </c>
    </row>
    <row r="72" spans="1:15">
      <c r="A72" s="633" t="s">
        <v>762</v>
      </c>
      <c r="B72" s="642" t="s">
        <v>763</v>
      </c>
      <c r="C72" s="636" t="s">
        <v>114</v>
      </c>
      <c r="D72" s="636" t="s">
        <v>114</v>
      </c>
      <c r="E72" s="636" t="s">
        <v>114</v>
      </c>
      <c r="F72" s="636" t="s">
        <v>114</v>
      </c>
      <c r="G72" s="637" t="s">
        <v>114</v>
      </c>
      <c r="H72" s="638" t="s">
        <v>114</v>
      </c>
      <c r="I72" s="643" t="s">
        <v>114</v>
      </c>
      <c r="J72" s="638" t="s">
        <v>114</v>
      </c>
      <c r="K72" s="640" t="s">
        <v>114</v>
      </c>
      <c r="L72" s="640" t="s">
        <v>114</v>
      </c>
      <c r="M72" s="640" t="s">
        <v>114</v>
      </c>
      <c r="N72" s="640" t="s">
        <v>114</v>
      </c>
      <c r="O72" s="641" t="s">
        <v>114</v>
      </c>
    </row>
    <row r="73" spans="1:15">
      <c r="A73" s="633" t="s">
        <v>764</v>
      </c>
      <c r="B73" s="642" t="s">
        <v>765</v>
      </c>
      <c r="C73" s="636" t="s">
        <v>114</v>
      </c>
      <c r="D73" s="636" t="s">
        <v>114</v>
      </c>
      <c r="E73" s="636" t="s">
        <v>114</v>
      </c>
      <c r="F73" s="636" t="s">
        <v>114</v>
      </c>
      <c r="G73" s="637" t="s">
        <v>114</v>
      </c>
      <c r="H73" s="638" t="s">
        <v>114</v>
      </c>
      <c r="I73" s="643" t="s">
        <v>114</v>
      </c>
      <c r="J73" s="638" t="s">
        <v>114</v>
      </c>
      <c r="K73" s="640" t="s">
        <v>114</v>
      </c>
      <c r="L73" s="640" t="s">
        <v>114</v>
      </c>
      <c r="M73" s="640" t="s">
        <v>114</v>
      </c>
      <c r="N73" s="640" t="s">
        <v>114</v>
      </c>
      <c r="O73" s="641" t="s">
        <v>114</v>
      </c>
    </row>
    <row r="74" spans="1:15">
      <c r="A74" s="633" t="s">
        <v>766</v>
      </c>
      <c r="B74" s="642" t="s">
        <v>767</v>
      </c>
      <c r="C74" s="636" t="s">
        <v>114</v>
      </c>
      <c r="D74" s="636" t="s">
        <v>114</v>
      </c>
      <c r="E74" s="636" t="s">
        <v>114</v>
      </c>
      <c r="F74" s="636" t="s">
        <v>114</v>
      </c>
      <c r="G74" s="637" t="s">
        <v>114</v>
      </c>
      <c r="H74" s="638" t="s">
        <v>114</v>
      </c>
      <c r="I74" s="643" t="s">
        <v>114</v>
      </c>
      <c r="J74" s="638" t="s">
        <v>114</v>
      </c>
      <c r="K74" s="640" t="s">
        <v>114</v>
      </c>
      <c r="L74" s="640" t="s">
        <v>114</v>
      </c>
      <c r="M74" s="640" t="s">
        <v>114</v>
      </c>
      <c r="N74" s="640" t="s">
        <v>114</v>
      </c>
      <c r="O74" s="641" t="s">
        <v>114</v>
      </c>
    </row>
    <row r="75" spans="1:15">
      <c r="A75" s="633" t="s">
        <v>768</v>
      </c>
      <c r="B75" s="642" t="s">
        <v>769</v>
      </c>
      <c r="C75" s="636" t="s">
        <v>114</v>
      </c>
      <c r="D75" s="636" t="s">
        <v>114</v>
      </c>
      <c r="E75" s="636" t="s">
        <v>114</v>
      </c>
      <c r="F75" s="636" t="s">
        <v>114</v>
      </c>
      <c r="G75" s="637" t="s">
        <v>114</v>
      </c>
      <c r="H75" s="638" t="s">
        <v>114</v>
      </c>
      <c r="I75" s="643" t="s">
        <v>114</v>
      </c>
      <c r="J75" s="638" t="s">
        <v>114</v>
      </c>
      <c r="K75" s="640" t="s">
        <v>114</v>
      </c>
      <c r="L75" s="640" t="s">
        <v>114</v>
      </c>
      <c r="M75" s="640" t="s">
        <v>114</v>
      </c>
      <c r="N75" s="640" t="s">
        <v>114</v>
      </c>
      <c r="O75" s="641" t="s">
        <v>114</v>
      </c>
    </row>
    <row r="76" spans="1:15">
      <c r="A76" s="633" t="s">
        <v>770</v>
      </c>
      <c r="B76" s="642" t="s">
        <v>771</v>
      </c>
      <c r="C76" s="636" t="s">
        <v>114</v>
      </c>
      <c r="D76" s="636" t="s">
        <v>114</v>
      </c>
      <c r="E76" s="636" t="s">
        <v>114</v>
      </c>
      <c r="F76" s="636" t="s">
        <v>114</v>
      </c>
      <c r="G76" s="637" t="s">
        <v>114</v>
      </c>
      <c r="H76" s="638" t="s">
        <v>114</v>
      </c>
      <c r="I76" s="643" t="s">
        <v>114</v>
      </c>
      <c r="J76" s="638" t="s">
        <v>114</v>
      </c>
      <c r="K76" s="640" t="s">
        <v>114</v>
      </c>
      <c r="L76" s="640" t="s">
        <v>114</v>
      </c>
      <c r="M76" s="640" t="s">
        <v>114</v>
      </c>
      <c r="N76" s="640" t="s">
        <v>114</v>
      </c>
      <c r="O76" s="641" t="s">
        <v>114</v>
      </c>
    </row>
    <row r="77" spans="1:15">
      <c r="A77" s="633" t="s">
        <v>772</v>
      </c>
      <c r="B77" s="642" t="s">
        <v>773</v>
      </c>
      <c r="C77" s="636" t="s">
        <v>114</v>
      </c>
      <c r="D77" s="636" t="s">
        <v>114</v>
      </c>
      <c r="E77" s="636" t="s">
        <v>114</v>
      </c>
      <c r="F77" s="636" t="s">
        <v>114</v>
      </c>
      <c r="G77" s="637" t="s">
        <v>114</v>
      </c>
      <c r="H77" s="638" t="s">
        <v>114</v>
      </c>
      <c r="I77" s="643" t="s">
        <v>114</v>
      </c>
      <c r="J77" s="638" t="s">
        <v>114</v>
      </c>
      <c r="K77" s="640" t="s">
        <v>114</v>
      </c>
      <c r="L77" s="640" t="s">
        <v>114</v>
      </c>
      <c r="M77" s="640" t="s">
        <v>114</v>
      </c>
      <c r="N77" s="640" t="s">
        <v>114</v>
      </c>
      <c r="O77" s="641" t="s">
        <v>114</v>
      </c>
    </row>
    <row r="78" spans="1:15">
      <c r="A78" s="633" t="s">
        <v>774</v>
      </c>
      <c r="B78" s="642" t="s">
        <v>775</v>
      </c>
      <c r="C78" s="636" t="s">
        <v>114</v>
      </c>
      <c r="D78" s="636" t="s">
        <v>114</v>
      </c>
      <c r="E78" s="636" t="s">
        <v>114</v>
      </c>
      <c r="F78" s="636" t="s">
        <v>114</v>
      </c>
      <c r="G78" s="637" t="s">
        <v>114</v>
      </c>
      <c r="H78" s="638" t="s">
        <v>114</v>
      </c>
      <c r="I78" s="643" t="s">
        <v>114</v>
      </c>
      <c r="J78" s="638" t="s">
        <v>114</v>
      </c>
      <c r="K78" s="640" t="s">
        <v>114</v>
      </c>
      <c r="L78" s="640" t="s">
        <v>114</v>
      </c>
      <c r="M78" s="640" t="s">
        <v>114</v>
      </c>
      <c r="N78" s="640" t="s">
        <v>114</v>
      </c>
      <c r="O78" s="641" t="s">
        <v>114</v>
      </c>
    </row>
    <row r="79" spans="1:15">
      <c r="A79" s="633" t="s">
        <v>776</v>
      </c>
      <c r="B79" s="642" t="s">
        <v>777</v>
      </c>
      <c r="C79" s="636" t="s">
        <v>114</v>
      </c>
      <c r="D79" s="636" t="s">
        <v>114</v>
      </c>
      <c r="E79" s="636" t="s">
        <v>114</v>
      </c>
      <c r="F79" s="636" t="s">
        <v>114</v>
      </c>
      <c r="G79" s="637" t="s">
        <v>114</v>
      </c>
      <c r="H79" s="638" t="s">
        <v>114</v>
      </c>
      <c r="I79" s="643" t="s">
        <v>114</v>
      </c>
      <c r="J79" s="638" t="s">
        <v>114</v>
      </c>
      <c r="K79" s="640" t="s">
        <v>114</v>
      </c>
      <c r="L79" s="640" t="s">
        <v>114</v>
      </c>
      <c r="M79" s="640" t="s">
        <v>114</v>
      </c>
      <c r="N79" s="640" t="s">
        <v>114</v>
      </c>
      <c r="O79" s="641" t="s">
        <v>114</v>
      </c>
    </row>
    <row r="80" spans="1:15">
      <c r="A80" s="633" t="s">
        <v>778</v>
      </c>
      <c r="B80" s="642" t="s">
        <v>779</v>
      </c>
      <c r="C80" s="636">
        <v>43612863</v>
      </c>
      <c r="D80" s="636">
        <v>41094441</v>
      </c>
      <c r="E80" s="636">
        <v>44850112</v>
      </c>
      <c r="F80" s="636">
        <v>43117881</v>
      </c>
      <c r="G80" s="637">
        <v>44656365</v>
      </c>
      <c r="H80" s="638">
        <v>42585634</v>
      </c>
      <c r="I80" s="643">
        <v>42291145</v>
      </c>
      <c r="J80" s="638">
        <v>40539821</v>
      </c>
      <c r="K80" s="640">
        <v>38908230</v>
      </c>
      <c r="L80" s="640">
        <v>40094004</v>
      </c>
      <c r="M80" s="640">
        <v>38806536</v>
      </c>
      <c r="N80" s="640">
        <v>40624949</v>
      </c>
      <c r="O80" s="641">
        <v>501181981</v>
      </c>
    </row>
    <row r="81" spans="1:15">
      <c r="A81" s="633" t="s">
        <v>780</v>
      </c>
      <c r="B81" s="642" t="s">
        <v>781</v>
      </c>
      <c r="C81" s="636" t="s">
        <v>114</v>
      </c>
      <c r="D81" s="636" t="s">
        <v>114</v>
      </c>
      <c r="E81" s="636" t="s">
        <v>114</v>
      </c>
      <c r="F81" s="636" t="s">
        <v>114</v>
      </c>
      <c r="G81" s="637" t="s">
        <v>114</v>
      </c>
      <c r="H81" s="638" t="s">
        <v>114</v>
      </c>
      <c r="I81" s="643" t="s">
        <v>114</v>
      </c>
      <c r="J81" s="638" t="s">
        <v>114</v>
      </c>
      <c r="K81" s="640" t="s">
        <v>114</v>
      </c>
      <c r="L81" s="640" t="s">
        <v>114</v>
      </c>
      <c r="M81" s="640" t="s">
        <v>114</v>
      </c>
      <c r="N81" s="640" t="s">
        <v>114</v>
      </c>
      <c r="O81" s="641" t="s">
        <v>114</v>
      </c>
    </row>
    <row r="82" spans="1:15">
      <c r="A82" s="633" t="s">
        <v>782</v>
      </c>
      <c r="B82" s="642" t="s">
        <v>783</v>
      </c>
      <c r="C82" s="636">
        <v>1183495</v>
      </c>
      <c r="D82" s="636">
        <v>1184001</v>
      </c>
      <c r="E82" s="636">
        <v>1246200</v>
      </c>
      <c r="F82" s="636">
        <v>1255333</v>
      </c>
      <c r="G82" s="637">
        <v>1326995</v>
      </c>
      <c r="H82" s="638">
        <v>1259678</v>
      </c>
      <c r="I82" s="643">
        <v>1239994</v>
      </c>
      <c r="J82" s="638">
        <v>1141611</v>
      </c>
      <c r="K82" s="640">
        <v>1046094</v>
      </c>
      <c r="L82" s="640">
        <v>1042013</v>
      </c>
      <c r="M82" s="640" t="s">
        <v>114</v>
      </c>
      <c r="N82" s="640" t="s">
        <v>114</v>
      </c>
      <c r="O82" s="641">
        <v>11925414</v>
      </c>
    </row>
    <row r="83" spans="1:15">
      <c r="A83" s="633" t="s">
        <v>784</v>
      </c>
      <c r="B83" s="642" t="s">
        <v>785</v>
      </c>
      <c r="C83" s="636" t="s">
        <v>114</v>
      </c>
      <c r="D83" s="636" t="s">
        <v>114</v>
      </c>
      <c r="E83" s="636" t="s">
        <v>114</v>
      </c>
      <c r="F83" s="636" t="s">
        <v>114</v>
      </c>
      <c r="G83" s="637" t="s">
        <v>114</v>
      </c>
      <c r="H83" s="638" t="s">
        <v>114</v>
      </c>
      <c r="I83" s="643" t="s">
        <v>114</v>
      </c>
      <c r="J83" s="638">
        <v>9387106</v>
      </c>
      <c r="K83" s="640">
        <v>9125250</v>
      </c>
      <c r="L83" s="640">
        <v>9664813</v>
      </c>
      <c r="M83" s="640">
        <v>9360106</v>
      </c>
      <c r="N83" s="640">
        <v>9728523</v>
      </c>
      <c r="O83" s="641">
        <v>47265798</v>
      </c>
    </row>
    <row r="84" spans="1:15">
      <c r="A84" s="633" t="s">
        <v>786</v>
      </c>
      <c r="B84" s="642" t="s">
        <v>787</v>
      </c>
      <c r="C84" s="636">
        <v>20844394</v>
      </c>
      <c r="D84" s="636">
        <v>20421003</v>
      </c>
      <c r="E84" s="636">
        <v>22067241</v>
      </c>
      <c r="F84" s="636">
        <v>21493040</v>
      </c>
      <c r="G84" s="637">
        <v>22564447</v>
      </c>
      <c r="H84" s="638">
        <v>21536107</v>
      </c>
      <c r="I84" s="643">
        <v>21306310</v>
      </c>
      <c r="J84" s="638">
        <v>20535178</v>
      </c>
      <c r="K84" s="640">
        <v>19208434</v>
      </c>
      <c r="L84" s="640">
        <v>19573559</v>
      </c>
      <c r="M84" s="640">
        <v>19189530</v>
      </c>
      <c r="N84" s="640">
        <v>20413944</v>
      </c>
      <c r="O84" s="641">
        <v>249153187</v>
      </c>
    </row>
    <row r="85" spans="1:15">
      <c r="A85" s="633" t="s">
        <v>788</v>
      </c>
      <c r="B85" s="642" t="s">
        <v>789</v>
      </c>
      <c r="C85" s="636" t="s">
        <v>114</v>
      </c>
      <c r="D85" s="636" t="s">
        <v>114</v>
      </c>
      <c r="E85" s="636" t="s">
        <v>114</v>
      </c>
      <c r="F85" s="636" t="s">
        <v>114</v>
      </c>
      <c r="G85" s="637" t="s">
        <v>114</v>
      </c>
      <c r="H85" s="638" t="s">
        <v>114</v>
      </c>
      <c r="I85" s="643" t="s">
        <v>114</v>
      </c>
      <c r="J85" s="638" t="s">
        <v>114</v>
      </c>
      <c r="K85" s="640" t="s">
        <v>114</v>
      </c>
      <c r="L85" s="640" t="s">
        <v>114</v>
      </c>
      <c r="M85" s="640" t="s">
        <v>114</v>
      </c>
      <c r="N85" s="640" t="s">
        <v>114</v>
      </c>
      <c r="O85" s="641" t="s">
        <v>114</v>
      </c>
    </row>
    <row r="86" spans="1:15">
      <c r="A86" s="633" t="s">
        <v>790</v>
      </c>
      <c r="B86" s="642" t="s">
        <v>791</v>
      </c>
      <c r="C86" s="636" t="s">
        <v>114</v>
      </c>
      <c r="D86" s="636" t="s">
        <v>114</v>
      </c>
      <c r="E86" s="636" t="s">
        <v>114</v>
      </c>
      <c r="F86" s="636" t="s">
        <v>114</v>
      </c>
      <c r="G86" s="637" t="s">
        <v>114</v>
      </c>
      <c r="H86" s="638" t="s">
        <v>114</v>
      </c>
      <c r="I86" s="643" t="s">
        <v>114</v>
      </c>
      <c r="J86" s="644" t="s">
        <v>114</v>
      </c>
      <c r="K86" s="640" t="s">
        <v>114</v>
      </c>
      <c r="L86" s="640" t="s">
        <v>114</v>
      </c>
      <c r="M86" s="640" t="s">
        <v>114</v>
      </c>
      <c r="N86" s="640" t="s">
        <v>114</v>
      </c>
      <c r="O86" s="640" t="s">
        <v>114</v>
      </c>
    </row>
    <row r="87" spans="1:15">
      <c r="A87" s="633" t="s">
        <v>792</v>
      </c>
      <c r="B87" s="642" t="s">
        <v>793</v>
      </c>
      <c r="C87" s="636" t="s">
        <v>114</v>
      </c>
      <c r="D87" s="636" t="s">
        <v>114</v>
      </c>
      <c r="E87" s="636" t="s">
        <v>114</v>
      </c>
      <c r="F87" s="636" t="s">
        <v>114</v>
      </c>
      <c r="G87" s="636" t="s">
        <v>114</v>
      </c>
      <c r="H87" s="636" t="s">
        <v>114</v>
      </c>
      <c r="I87" s="643" t="s">
        <v>114</v>
      </c>
      <c r="J87" s="638" t="s">
        <v>114</v>
      </c>
      <c r="K87" s="640" t="s">
        <v>114</v>
      </c>
      <c r="L87" s="640" t="s">
        <v>114</v>
      </c>
      <c r="M87" s="640" t="s">
        <v>114</v>
      </c>
      <c r="N87" s="643" t="s">
        <v>114</v>
      </c>
      <c r="O87" s="645" t="s">
        <v>114</v>
      </c>
    </row>
    <row r="88" spans="1:15">
      <c r="A88" s="633" t="s">
        <v>794</v>
      </c>
      <c r="B88" s="642" t="s">
        <v>795</v>
      </c>
      <c r="C88" s="636" t="s">
        <v>114</v>
      </c>
      <c r="D88" s="636" t="s">
        <v>114</v>
      </c>
      <c r="E88" s="636" t="s">
        <v>114</v>
      </c>
      <c r="F88" s="636" t="s">
        <v>114</v>
      </c>
      <c r="G88" s="636">
        <v>6231469</v>
      </c>
      <c r="H88" s="636">
        <v>5721542</v>
      </c>
      <c r="I88" s="643">
        <v>5689908</v>
      </c>
      <c r="J88" s="638">
        <v>5435591</v>
      </c>
      <c r="K88" s="640">
        <v>5184517</v>
      </c>
      <c r="L88" s="640">
        <v>5175951</v>
      </c>
      <c r="M88" s="640">
        <v>5041341</v>
      </c>
      <c r="N88" s="643">
        <v>5342318</v>
      </c>
      <c r="O88" s="645">
        <v>43822637</v>
      </c>
    </row>
    <row r="89" spans="1:15">
      <c r="A89" s="633" t="s">
        <v>796</v>
      </c>
      <c r="B89" s="642" t="s">
        <v>797</v>
      </c>
      <c r="C89" s="636" t="s">
        <v>114</v>
      </c>
      <c r="D89" s="636" t="s">
        <v>114</v>
      </c>
      <c r="E89" s="636" t="s">
        <v>114</v>
      </c>
      <c r="F89" s="636" t="s">
        <v>114</v>
      </c>
      <c r="G89" s="636" t="s">
        <v>114</v>
      </c>
      <c r="H89" s="636" t="s">
        <v>114</v>
      </c>
      <c r="I89" s="643" t="s">
        <v>114</v>
      </c>
      <c r="J89" s="638" t="s">
        <v>114</v>
      </c>
      <c r="K89" s="640" t="s">
        <v>114</v>
      </c>
      <c r="L89" s="640" t="s">
        <v>114</v>
      </c>
      <c r="M89" s="640" t="s">
        <v>114</v>
      </c>
      <c r="N89" s="643" t="s">
        <v>114</v>
      </c>
      <c r="O89" s="645" t="s">
        <v>114</v>
      </c>
    </row>
    <row r="90" spans="1:15">
      <c r="A90" s="633" t="s">
        <v>798</v>
      </c>
      <c r="B90" s="642" t="s">
        <v>799</v>
      </c>
      <c r="C90" s="636" t="s">
        <v>114</v>
      </c>
      <c r="D90" s="636" t="s">
        <v>114</v>
      </c>
      <c r="E90" s="636" t="s">
        <v>114</v>
      </c>
      <c r="F90" s="636" t="s">
        <v>114</v>
      </c>
      <c r="G90" s="636" t="s">
        <v>114</v>
      </c>
      <c r="H90" s="636" t="s">
        <v>114</v>
      </c>
      <c r="I90" s="643" t="s">
        <v>114</v>
      </c>
      <c r="J90" s="638" t="s">
        <v>114</v>
      </c>
      <c r="K90" s="640" t="s">
        <v>114</v>
      </c>
      <c r="L90" s="640" t="s">
        <v>114</v>
      </c>
      <c r="M90" s="640" t="s">
        <v>114</v>
      </c>
      <c r="N90" s="643" t="s">
        <v>114</v>
      </c>
      <c r="O90" s="645" t="s">
        <v>114</v>
      </c>
    </row>
    <row r="91" spans="1:15">
      <c r="A91" s="633" t="s">
        <v>800</v>
      </c>
      <c r="B91" s="642" t="s">
        <v>801</v>
      </c>
      <c r="C91" s="636">
        <v>6573357</v>
      </c>
      <c r="D91" s="636">
        <v>6263974</v>
      </c>
      <c r="E91" s="636">
        <v>6803642</v>
      </c>
      <c r="F91" s="636">
        <v>6573463</v>
      </c>
      <c r="G91" s="636">
        <v>6840048</v>
      </c>
      <c r="H91" s="636">
        <v>6654137</v>
      </c>
      <c r="I91" s="643">
        <v>6811383</v>
      </c>
      <c r="J91" s="638">
        <v>6272752</v>
      </c>
      <c r="K91" s="640">
        <v>6134035</v>
      </c>
      <c r="L91" s="640">
        <v>6252647</v>
      </c>
      <c r="M91" s="640">
        <v>5929576</v>
      </c>
      <c r="N91" s="643">
        <v>6162305</v>
      </c>
      <c r="O91" s="645">
        <v>77271319</v>
      </c>
    </row>
    <row r="92" spans="1:15">
      <c r="A92" s="633" t="s">
        <v>802</v>
      </c>
      <c r="B92" s="642" t="s">
        <v>803</v>
      </c>
      <c r="C92" s="636">
        <v>8514966</v>
      </c>
      <c r="D92" s="636">
        <v>8314859</v>
      </c>
      <c r="E92" s="636">
        <v>8973986</v>
      </c>
      <c r="F92" s="636">
        <v>8604449</v>
      </c>
      <c r="G92" s="636">
        <v>8908671</v>
      </c>
      <c r="H92" s="636">
        <v>8469411</v>
      </c>
      <c r="I92" s="643">
        <v>8331827</v>
      </c>
      <c r="J92" s="638">
        <v>7892478</v>
      </c>
      <c r="K92" s="640">
        <v>7652755</v>
      </c>
      <c r="L92" s="640">
        <v>7913367</v>
      </c>
      <c r="M92" s="640">
        <v>7694735</v>
      </c>
      <c r="N92" s="643">
        <v>8242578</v>
      </c>
      <c r="O92" s="645">
        <v>99514082</v>
      </c>
    </row>
    <row r="93" spans="1:15">
      <c r="A93" s="633" t="s">
        <v>804</v>
      </c>
      <c r="B93" s="642" t="s">
        <v>805</v>
      </c>
      <c r="C93" s="636">
        <v>13354776</v>
      </c>
      <c r="D93" s="636">
        <v>13093120</v>
      </c>
      <c r="E93" s="636">
        <v>13873090</v>
      </c>
      <c r="F93" s="636">
        <v>13751547</v>
      </c>
      <c r="G93" s="636">
        <v>14504861</v>
      </c>
      <c r="H93" s="636">
        <v>13636603</v>
      </c>
      <c r="I93" s="643">
        <v>13430307</v>
      </c>
      <c r="J93" s="638">
        <v>12696080</v>
      </c>
      <c r="K93" s="640">
        <v>12249022</v>
      </c>
      <c r="L93" s="640">
        <v>12382991</v>
      </c>
      <c r="M93" s="640">
        <v>12078289</v>
      </c>
      <c r="N93" s="643">
        <v>12973439</v>
      </c>
      <c r="O93" s="645">
        <v>158024125</v>
      </c>
    </row>
    <row r="94" spans="1:15">
      <c r="A94" s="633" t="s">
        <v>806</v>
      </c>
      <c r="B94" s="642" t="s">
        <v>807</v>
      </c>
      <c r="C94" s="636">
        <v>3842496</v>
      </c>
      <c r="D94" s="636">
        <v>3766415</v>
      </c>
      <c r="E94" s="636">
        <v>4046582</v>
      </c>
      <c r="F94" s="636">
        <v>4017973</v>
      </c>
      <c r="G94" s="636">
        <v>4169686</v>
      </c>
      <c r="H94" s="636">
        <v>3956902</v>
      </c>
      <c r="I94" s="643">
        <v>3802620</v>
      </c>
      <c r="J94" s="638">
        <v>3776076</v>
      </c>
      <c r="K94" s="640">
        <v>3624557</v>
      </c>
      <c r="L94" s="640">
        <v>3586847</v>
      </c>
      <c r="M94" s="640">
        <v>3476647</v>
      </c>
      <c r="N94" s="643">
        <v>3779434</v>
      </c>
      <c r="O94" s="645">
        <v>45846235</v>
      </c>
    </row>
    <row r="95" spans="1:15">
      <c r="A95" s="633" t="s">
        <v>808</v>
      </c>
      <c r="B95" s="642" t="s">
        <v>809</v>
      </c>
      <c r="C95" s="636">
        <v>7158188</v>
      </c>
      <c r="D95" s="636">
        <v>6899896</v>
      </c>
      <c r="E95" s="636">
        <v>7709724</v>
      </c>
      <c r="F95" s="636">
        <v>7545791</v>
      </c>
      <c r="G95" s="636">
        <v>7778728</v>
      </c>
      <c r="H95" s="636">
        <v>7387580</v>
      </c>
      <c r="I95" s="643">
        <v>7338120</v>
      </c>
      <c r="J95" s="638">
        <v>6786847</v>
      </c>
      <c r="K95" s="640">
        <v>6444474</v>
      </c>
      <c r="L95" s="640">
        <v>6590857</v>
      </c>
      <c r="M95" s="640">
        <v>6383585</v>
      </c>
      <c r="N95" s="643">
        <v>6798031</v>
      </c>
      <c r="O95" s="645">
        <v>84821821</v>
      </c>
    </row>
    <row r="96" spans="1:15">
      <c r="A96" s="633" t="s">
        <v>810</v>
      </c>
      <c r="B96" s="642" t="s">
        <v>811</v>
      </c>
      <c r="C96" s="636" t="s">
        <v>114</v>
      </c>
      <c r="D96" s="636" t="s">
        <v>114</v>
      </c>
      <c r="E96" s="636" t="s">
        <v>114</v>
      </c>
      <c r="F96" s="636" t="s">
        <v>114</v>
      </c>
      <c r="G96" s="636" t="s">
        <v>114</v>
      </c>
      <c r="H96" s="636" t="s">
        <v>114</v>
      </c>
      <c r="I96" s="643" t="s">
        <v>114</v>
      </c>
      <c r="J96" s="638" t="s">
        <v>114</v>
      </c>
      <c r="K96" s="640" t="s">
        <v>114</v>
      </c>
      <c r="L96" s="640" t="s">
        <v>114</v>
      </c>
      <c r="M96" s="640" t="s">
        <v>114</v>
      </c>
      <c r="N96" s="643" t="s">
        <v>114</v>
      </c>
      <c r="O96" s="645" t="s">
        <v>114</v>
      </c>
    </row>
    <row r="97" spans="1:15">
      <c r="A97" s="633" t="s">
        <v>812</v>
      </c>
      <c r="B97" s="642" t="s">
        <v>813</v>
      </c>
      <c r="C97" s="636" t="s">
        <v>114</v>
      </c>
      <c r="D97" s="636" t="s">
        <v>114</v>
      </c>
      <c r="E97" s="636" t="s">
        <v>114</v>
      </c>
      <c r="F97" s="636" t="s">
        <v>114</v>
      </c>
      <c r="G97" s="636" t="s">
        <v>114</v>
      </c>
      <c r="H97" s="636" t="s">
        <v>114</v>
      </c>
      <c r="I97" s="643" t="s">
        <v>114</v>
      </c>
      <c r="J97" s="638" t="s">
        <v>114</v>
      </c>
      <c r="K97" s="640" t="s">
        <v>114</v>
      </c>
      <c r="L97" s="640" t="s">
        <v>114</v>
      </c>
      <c r="M97" s="640" t="s">
        <v>114</v>
      </c>
      <c r="N97" s="643" t="s">
        <v>114</v>
      </c>
      <c r="O97" s="645" t="s">
        <v>114</v>
      </c>
    </row>
    <row r="98" spans="1:15">
      <c r="A98" s="633" t="s">
        <v>814</v>
      </c>
      <c r="B98" s="642" t="s">
        <v>815</v>
      </c>
      <c r="C98" s="636" t="s">
        <v>114</v>
      </c>
      <c r="D98" s="636" t="s">
        <v>114</v>
      </c>
      <c r="E98" s="636" t="s">
        <v>114</v>
      </c>
      <c r="F98" s="636" t="s">
        <v>114</v>
      </c>
      <c r="G98" s="636" t="s">
        <v>114</v>
      </c>
      <c r="H98" s="636" t="s">
        <v>114</v>
      </c>
      <c r="I98" s="643" t="s">
        <v>114</v>
      </c>
      <c r="J98" s="638" t="s">
        <v>114</v>
      </c>
      <c r="K98" s="640" t="s">
        <v>114</v>
      </c>
      <c r="L98" s="640" t="s">
        <v>114</v>
      </c>
      <c r="M98" s="640" t="s">
        <v>114</v>
      </c>
      <c r="N98" s="643" t="s">
        <v>114</v>
      </c>
      <c r="O98" s="645" t="s">
        <v>114</v>
      </c>
    </row>
    <row r="99" spans="1:15">
      <c r="A99" s="633" t="s">
        <v>816</v>
      </c>
      <c r="B99" s="642" t="s">
        <v>817</v>
      </c>
      <c r="C99" s="636">
        <v>28030241</v>
      </c>
      <c r="D99" s="636">
        <v>27178432</v>
      </c>
      <c r="E99" s="636">
        <v>29161653</v>
      </c>
      <c r="F99" s="636">
        <v>28256218</v>
      </c>
      <c r="G99" s="636">
        <v>29479138</v>
      </c>
      <c r="H99" s="636">
        <v>27972419</v>
      </c>
      <c r="I99" s="643">
        <v>27481869</v>
      </c>
      <c r="J99" s="638">
        <v>26288796</v>
      </c>
      <c r="K99" s="640">
        <v>25328909</v>
      </c>
      <c r="L99" s="640">
        <v>25753415</v>
      </c>
      <c r="M99" s="640">
        <v>25430765</v>
      </c>
      <c r="N99" s="643">
        <v>27457723</v>
      </c>
      <c r="O99" s="645">
        <v>327819578</v>
      </c>
    </row>
    <row r="100" spans="1:15">
      <c r="A100" s="633" t="s">
        <v>818</v>
      </c>
      <c r="B100" s="642" t="s">
        <v>819</v>
      </c>
      <c r="C100" s="636" t="s">
        <v>114</v>
      </c>
      <c r="D100" s="636">
        <v>9764135</v>
      </c>
      <c r="E100" s="636" t="s">
        <v>114</v>
      </c>
      <c r="F100" s="636" t="s">
        <v>114</v>
      </c>
      <c r="G100" s="636" t="s">
        <v>114</v>
      </c>
      <c r="H100" s="636">
        <v>10048720</v>
      </c>
      <c r="I100" s="643">
        <v>9920826</v>
      </c>
      <c r="J100" s="638">
        <v>9284189</v>
      </c>
      <c r="K100" s="640" t="s">
        <v>114</v>
      </c>
      <c r="L100" s="640" t="s">
        <v>114</v>
      </c>
      <c r="M100" s="640" t="s">
        <v>114</v>
      </c>
      <c r="N100" s="643">
        <v>9690737</v>
      </c>
      <c r="O100" s="645">
        <v>48708607</v>
      </c>
    </row>
    <row r="101" spans="1:15">
      <c r="A101" s="633" t="s">
        <v>820</v>
      </c>
      <c r="B101" s="642" t="s">
        <v>821</v>
      </c>
      <c r="C101" s="636">
        <v>7244002</v>
      </c>
      <c r="D101" s="636">
        <v>6838500</v>
      </c>
      <c r="E101" s="636">
        <v>7550616</v>
      </c>
      <c r="F101" s="636">
        <v>7354880</v>
      </c>
      <c r="G101" s="636">
        <v>7519457</v>
      </c>
      <c r="H101" s="636">
        <v>7226159</v>
      </c>
      <c r="I101" s="643">
        <v>7287455</v>
      </c>
      <c r="J101" s="638">
        <v>6837785</v>
      </c>
      <c r="K101" s="640">
        <v>6592608</v>
      </c>
      <c r="L101" s="640">
        <v>6633017</v>
      </c>
      <c r="M101" s="640">
        <v>6473561</v>
      </c>
      <c r="N101" s="643">
        <v>6885229</v>
      </c>
      <c r="O101" s="645">
        <v>84443269</v>
      </c>
    </row>
    <row r="102" spans="1:15">
      <c r="A102" s="633" t="s">
        <v>822</v>
      </c>
      <c r="B102" s="642" t="s">
        <v>823</v>
      </c>
      <c r="C102" s="636">
        <v>12123784</v>
      </c>
      <c r="D102" s="636">
        <v>11550156</v>
      </c>
      <c r="E102" s="636">
        <v>12457502</v>
      </c>
      <c r="F102" s="636">
        <v>11963337</v>
      </c>
      <c r="G102" s="636">
        <v>12396754</v>
      </c>
      <c r="H102" s="636">
        <v>11904168</v>
      </c>
      <c r="I102" s="643">
        <v>11984364</v>
      </c>
      <c r="J102" s="638">
        <v>11451709</v>
      </c>
      <c r="K102" s="640">
        <v>11165802</v>
      </c>
      <c r="L102" s="640">
        <v>11375825</v>
      </c>
      <c r="M102" s="640">
        <v>10898057</v>
      </c>
      <c r="N102" s="643">
        <v>11525055</v>
      </c>
      <c r="O102" s="645">
        <v>140796513</v>
      </c>
    </row>
    <row r="103" spans="1:15">
      <c r="A103" s="633" t="s">
        <v>824</v>
      </c>
      <c r="B103" s="642" t="s">
        <v>825</v>
      </c>
      <c r="C103" s="636" t="s">
        <v>114</v>
      </c>
      <c r="D103" s="636" t="s">
        <v>114</v>
      </c>
      <c r="E103" s="636" t="s">
        <v>114</v>
      </c>
      <c r="F103" s="636" t="s">
        <v>114</v>
      </c>
      <c r="G103" s="636" t="s">
        <v>114</v>
      </c>
      <c r="H103" s="636" t="s">
        <v>114</v>
      </c>
      <c r="I103" s="643" t="s">
        <v>114</v>
      </c>
      <c r="J103" s="638" t="s">
        <v>114</v>
      </c>
      <c r="K103" s="640" t="s">
        <v>114</v>
      </c>
      <c r="L103" s="640" t="s">
        <v>114</v>
      </c>
      <c r="M103" s="640" t="s">
        <v>114</v>
      </c>
      <c r="N103" s="643" t="s">
        <v>114</v>
      </c>
      <c r="O103" s="645" t="s">
        <v>114</v>
      </c>
    </row>
    <row r="104" spans="1:15">
      <c r="A104" s="633" t="s">
        <v>826</v>
      </c>
      <c r="B104" s="642" t="s">
        <v>827</v>
      </c>
      <c r="C104" s="636" t="s">
        <v>114</v>
      </c>
      <c r="D104" s="636" t="s">
        <v>114</v>
      </c>
      <c r="E104" s="636" t="s">
        <v>114</v>
      </c>
      <c r="F104" s="636" t="s">
        <v>114</v>
      </c>
      <c r="G104" s="636" t="s">
        <v>114</v>
      </c>
      <c r="H104" s="636" t="s">
        <v>114</v>
      </c>
      <c r="I104" s="643" t="s">
        <v>114</v>
      </c>
      <c r="J104" s="638" t="s">
        <v>114</v>
      </c>
      <c r="K104" s="640" t="s">
        <v>114</v>
      </c>
      <c r="L104" s="640" t="s">
        <v>114</v>
      </c>
      <c r="M104" s="640" t="s">
        <v>114</v>
      </c>
      <c r="N104" s="643" t="s">
        <v>114</v>
      </c>
      <c r="O104" s="645" t="s">
        <v>114</v>
      </c>
    </row>
    <row r="105" spans="1:15">
      <c r="A105" s="633" t="s">
        <v>828</v>
      </c>
      <c r="B105" s="642" t="s">
        <v>829</v>
      </c>
      <c r="C105" s="636">
        <v>12091236</v>
      </c>
      <c r="D105" s="636">
        <v>11671340</v>
      </c>
      <c r="E105" s="636">
        <v>12649678</v>
      </c>
      <c r="F105" s="636">
        <v>12207637</v>
      </c>
      <c r="G105" s="636">
        <v>12723927</v>
      </c>
      <c r="H105" s="636">
        <v>12175423</v>
      </c>
      <c r="I105" s="643">
        <v>12195445</v>
      </c>
      <c r="J105" s="638">
        <v>11446058</v>
      </c>
      <c r="K105" s="640">
        <v>11067240</v>
      </c>
      <c r="L105" s="640">
        <v>11197672</v>
      </c>
      <c r="M105" s="640">
        <v>10851541</v>
      </c>
      <c r="N105" s="643">
        <v>11431008</v>
      </c>
      <c r="O105" s="645">
        <v>141708205</v>
      </c>
    </row>
    <row r="106" spans="1:15">
      <c r="A106" s="633" t="s">
        <v>830</v>
      </c>
      <c r="B106" s="642" t="s">
        <v>831</v>
      </c>
      <c r="C106" s="636" t="s">
        <v>114</v>
      </c>
      <c r="D106" s="636" t="s">
        <v>114</v>
      </c>
      <c r="E106" s="636" t="s">
        <v>114</v>
      </c>
      <c r="F106" s="636" t="s">
        <v>114</v>
      </c>
      <c r="G106" s="636" t="s">
        <v>114</v>
      </c>
      <c r="H106" s="636" t="s">
        <v>114</v>
      </c>
      <c r="I106" s="643" t="s">
        <v>114</v>
      </c>
      <c r="J106" s="638" t="s">
        <v>114</v>
      </c>
      <c r="K106" s="640" t="s">
        <v>114</v>
      </c>
      <c r="L106" s="640" t="s">
        <v>114</v>
      </c>
      <c r="M106" s="640" t="s">
        <v>114</v>
      </c>
      <c r="N106" s="643" t="s">
        <v>114</v>
      </c>
      <c r="O106" s="645" t="s">
        <v>114</v>
      </c>
    </row>
    <row r="107" spans="1:15">
      <c r="A107" s="633" t="s">
        <v>832</v>
      </c>
      <c r="B107" s="642" t="s">
        <v>833</v>
      </c>
      <c r="C107" s="636">
        <v>4836702</v>
      </c>
      <c r="D107" s="636">
        <v>4598632</v>
      </c>
      <c r="E107" s="636">
        <v>4963098</v>
      </c>
      <c r="F107" s="636">
        <v>4780084</v>
      </c>
      <c r="G107" s="636">
        <v>4939137</v>
      </c>
      <c r="H107" s="636">
        <v>4758469</v>
      </c>
      <c r="I107" s="643">
        <v>4782564</v>
      </c>
      <c r="J107" s="638">
        <v>4392782</v>
      </c>
      <c r="K107" s="640">
        <v>4192029</v>
      </c>
      <c r="L107" s="640">
        <v>4198397</v>
      </c>
      <c r="M107" s="640">
        <v>4004676</v>
      </c>
      <c r="N107" s="643">
        <v>4250677</v>
      </c>
      <c r="O107" s="645">
        <v>54697247</v>
      </c>
    </row>
    <row r="108" spans="1:15">
      <c r="A108" s="633" t="s">
        <v>834</v>
      </c>
      <c r="B108" s="642" t="s">
        <v>835</v>
      </c>
      <c r="C108" s="636">
        <v>3710449</v>
      </c>
      <c r="D108" s="636">
        <v>3626589</v>
      </c>
      <c r="E108" s="636">
        <v>3872063</v>
      </c>
      <c r="F108" s="636">
        <v>3800214</v>
      </c>
      <c r="G108" s="636">
        <v>4011020</v>
      </c>
      <c r="H108" s="636">
        <v>3780322</v>
      </c>
      <c r="I108" s="643">
        <v>3738948</v>
      </c>
      <c r="J108" s="638">
        <v>3513467</v>
      </c>
      <c r="K108" s="640">
        <v>3347144</v>
      </c>
      <c r="L108" s="640">
        <v>3440310</v>
      </c>
      <c r="M108" s="640">
        <v>3289683</v>
      </c>
      <c r="N108" s="643">
        <v>3546872</v>
      </c>
      <c r="O108" s="645">
        <v>43677081</v>
      </c>
    </row>
    <row r="109" spans="1:15">
      <c r="A109" s="633" t="s">
        <v>836</v>
      </c>
      <c r="B109" s="642" t="s">
        <v>837</v>
      </c>
      <c r="C109" s="636">
        <v>7598058</v>
      </c>
      <c r="D109" s="636">
        <v>7261405</v>
      </c>
      <c r="E109" s="636">
        <v>7860169</v>
      </c>
      <c r="F109" s="636">
        <v>7634366</v>
      </c>
      <c r="G109" s="636">
        <v>7880862</v>
      </c>
      <c r="H109" s="636">
        <v>7547196</v>
      </c>
      <c r="I109" s="643">
        <v>7430941</v>
      </c>
      <c r="J109" s="638">
        <v>6975106</v>
      </c>
      <c r="K109" s="640">
        <v>6825215</v>
      </c>
      <c r="L109" s="640">
        <v>6941540</v>
      </c>
      <c r="M109" s="640">
        <v>6695819</v>
      </c>
      <c r="N109" s="643">
        <v>7065781</v>
      </c>
      <c r="O109" s="645">
        <v>87716458</v>
      </c>
    </row>
    <row r="110" spans="1:15">
      <c r="A110" s="633" t="s">
        <v>838</v>
      </c>
      <c r="B110" s="642" t="s">
        <v>839</v>
      </c>
      <c r="C110" s="636">
        <v>7887312</v>
      </c>
      <c r="D110" s="636">
        <v>7634431</v>
      </c>
      <c r="E110" s="636">
        <v>8002443</v>
      </c>
      <c r="F110" s="636">
        <v>7834329</v>
      </c>
      <c r="G110" s="636">
        <v>8233762</v>
      </c>
      <c r="H110" s="636">
        <v>7788168</v>
      </c>
      <c r="I110" s="643">
        <v>7773522</v>
      </c>
      <c r="J110" s="638">
        <v>7346876</v>
      </c>
      <c r="K110" s="640">
        <v>6965275</v>
      </c>
      <c r="L110" s="640">
        <v>7090144</v>
      </c>
      <c r="M110" s="640">
        <v>6977847</v>
      </c>
      <c r="N110" s="643">
        <v>7497221</v>
      </c>
      <c r="O110" s="645">
        <v>91031330</v>
      </c>
    </row>
    <row r="111" spans="1:15">
      <c r="A111" s="633" t="s">
        <v>840</v>
      </c>
      <c r="B111" s="642" t="s">
        <v>841</v>
      </c>
      <c r="C111" s="636" t="s">
        <v>114</v>
      </c>
      <c r="D111" s="636" t="s">
        <v>114</v>
      </c>
      <c r="E111" s="636" t="s">
        <v>114</v>
      </c>
      <c r="F111" s="636" t="s">
        <v>114</v>
      </c>
      <c r="G111" s="636" t="s">
        <v>114</v>
      </c>
      <c r="H111" s="636" t="s">
        <v>114</v>
      </c>
      <c r="I111" s="643" t="s">
        <v>114</v>
      </c>
      <c r="J111" s="638" t="s">
        <v>114</v>
      </c>
      <c r="K111" s="640" t="s">
        <v>114</v>
      </c>
      <c r="L111" s="640" t="s">
        <v>114</v>
      </c>
      <c r="M111" s="640" t="s">
        <v>114</v>
      </c>
      <c r="N111" s="643" t="s">
        <v>114</v>
      </c>
      <c r="O111" s="645" t="s">
        <v>114</v>
      </c>
    </row>
    <row r="112" spans="1:15">
      <c r="A112" s="633" t="s">
        <v>842</v>
      </c>
      <c r="B112" s="642" t="s">
        <v>843</v>
      </c>
      <c r="C112" s="636" t="s">
        <v>114</v>
      </c>
      <c r="D112" s="636" t="s">
        <v>114</v>
      </c>
      <c r="E112" s="636" t="s">
        <v>114</v>
      </c>
      <c r="F112" s="636" t="s">
        <v>114</v>
      </c>
      <c r="G112" s="636" t="s">
        <v>114</v>
      </c>
      <c r="H112" s="636" t="s">
        <v>114</v>
      </c>
      <c r="I112" s="643" t="s">
        <v>114</v>
      </c>
      <c r="J112" s="638" t="s">
        <v>114</v>
      </c>
      <c r="K112" s="640" t="s">
        <v>114</v>
      </c>
      <c r="L112" s="640" t="s">
        <v>114</v>
      </c>
      <c r="M112" s="640" t="s">
        <v>114</v>
      </c>
      <c r="N112" s="643" t="s">
        <v>114</v>
      </c>
      <c r="O112" s="645" t="s">
        <v>114</v>
      </c>
    </row>
    <row r="113" spans="1:15">
      <c r="A113" s="633" t="s">
        <v>844</v>
      </c>
      <c r="B113" s="642" t="s">
        <v>845</v>
      </c>
      <c r="C113" s="636">
        <v>402294</v>
      </c>
      <c r="D113" s="636">
        <v>390616</v>
      </c>
      <c r="E113" s="636" t="s">
        <v>114</v>
      </c>
      <c r="F113" s="636" t="s">
        <v>114</v>
      </c>
      <c r="G113" s="636" t="s">
        <v>114</v>
      </c>
      <c r="H113" s="636" t="s">
        <v>114</v>
      </c>
      <c r="I113" s="643" t="s">
        <v>114</v>
      </c>
      <c r="J113" s="638" t="s">
        <v>114</v>
      </c>
      <c r="K113" s="640" t="s">
        <v>114</v>
      </c>
      <c r="L113" s="640" t="s">
        <v>114</v>
      </c>
      <c r="M113" s="640" t="s">
        <v>114</v>
      </c>
      <c r="N113" s="643" t="s">
        <v>114</v>
      </c>
      <c r="O113" s="645">
        <v>792910</v>
      </c>
    </row>
    <row r="114" spans="1:15">
      <c r="A114" s="633" t="s">
        <v>846</v>
      </c>
      <c r="B114" s="642" t="s">
        <v>847</v>
      </c>
      <c r="C114" s="636" t="s">
        <v>114</v>
      </c>
      <c r="D114" s="636" t="s">
        <v>114</v>
      </c>
      <c r="E114" s="636" t="s">
        <v>114</v>
      </c>
      <c r="F114" s="636" t="s">
        <v>114</v>
      </c>
      <c r="G114" s="636" t="s">
        <v>114</v>
      </c>
      <c r="H114" s="636" t="s">
        <v>114</v>
      </c>
      <c r="I114" s="643" t="s">
        <v>114</v>
      </c>
      <c r="J114" s="638" t="s">
        <v>114</v>
      </c>
      <c r="K114" s="640" t="s">
        <v>114</v>
      </c>
      <c r="L114" s="640" t="s">
        <v>114</v>
      </c>
      <c r="M114" s="640" t="s">
        <v>114</v>
      </c>
      <c r="N114" s="643" t="s">
        <v>114</v>
      </c>
      <c r="O114" s="645" t="s">
        <v>114</v>
      </c>
    </row>
    <row r="115" spans="1:15">
      <c r="A115" s="633" t="s">
        <v>848</v>
      </c>
      <c r="B115" s="642" t="s">
        <v>849</v>
      </c>
      <c r="C115" s="636" t="s">
        <v>114</v>
      </c>
      <c r="D115" s="636" t="s">
        <v>114</v>
      </c>
      <c r="E115" s="636" t="s">
        <v>114</v>
      </c>
      <c r="F115" s="636" t="s">
        <v>114</v>
      </c>
      <c r="G115" s="636" t="s">
        <v>114</v>
      </c>
      <c r="H115" s="636" t="s">
        <v>114</v>
      </c>
      <c r="I115" s="643" t="s">
        <v>114</v>
      </c>
      <c r="J115" s="638" t="s">
        <v>114</v>
      </c>
      <c r="K115" s="640" t="s">
        <v>114</v>
      </c>
      <c r="L115" s="640" t="s">
        <v>114</v>
      </c>
      <c r="M115" s="640" t="s">
        <v>114</v>
      </c>
      <c r="N115" s="643" t="s">
        <v>114</v>
      </c>
      <c r="O115" s="645" t="s">
        <v>114</v>
      </c>
    </row>
    <row r="116" spans="1:15">
      <c r="A116" s="633" t="s">
        <v>850</v>
      </c>
      <c r="B116" s="642" t="s">
        <v>851</v>
      </c>
      <c r="C116" s="636" t="s">
        <v>114</v>
      </c>
      <c r="D116" s="636" t="s">
        <v>114</v>
      </c>
      <c r="E116" s="636" t="s">
        <v>114</v>
      </c>
      <c r="F116" s="636" t="s">
        <v>114</v>
      </c>
      <c r="G116" s="636" t="s">
        <v>114</v>
      </c>
      <c r="H116" s="636" t="s">
        <v>114</v>
      </c>
      <c r="I116" s="643" t="s">
        <v>114</v>
      </c>
      <c r="J116" s="638" t="s">
        <v>114</v>
      </c>
      <c r="K116" s="640" t="s">
        <v>114</v>
      </c>
      <c r="L116" s="640" t="s">
        <v>114</v>
      </c>
      <c r="M116" s="640" t="s">
        <v>114</v>
      </c>
      <c r="N116" s="643" t="s">
        <v>114</v>
      </c>
      <c r="O116" s="645" t="s">
        <v>114</v>
      </c>
    </row>
    <row r="117" spans="1:15">
      <c r="A117" s="633" t="s">
        <v>852</v>
      </c>
      <c r="B117" s="642" t="s">
        <v>853</v>
      </c>
      <c r="C117" s="636">
        <v>17132891</v>
      </c>
      <c r="D117" s="636">
        <v>16451027</v>
      </c>
      <c r="E117" s="636">
        <v>17557817</v>
      </c>
      <c r="F117" s="636">
        <v>17087053</v>
      </c>
      <c r="G117" s="636">
        <v>17873097</v>
      </c>
      <c r="H117" s="636">
        <v>17013517</v>
      </c>
      <c r="I117" s="643">
        <v>17212682</v>
      </c>
      <c r="J117" s="638">
        <v>16156400</v>
      </c>
      <c r="K117" s="640">
        <v>15760307</v>
      </c>
      <c r="L117" s="640">
        <v>16129890</v>
      </c>
      <c r="M117" s="640">
        <v>15621328</v>
      </c>
      <c r="N117" s="643">
        <v>16654279</v>
      </c>
      <c r="O117" s="645">
        <v>200650288</v>
      </c>
    </row>
    <row r="118" spans="1:15">
      <c r="A118" s="633" t="s">
        <v>854</v>
      </c>
      <c r="B118" s="642" t="s">
        <v>855</v>
      </c>
      <c r="C118" s="636">
        <v>8844028</v>
      </c>
      <c r="D118" s="636">
        <v>8389707</v>
      </c>
      <c r="E118" s="636">
        <v>9187579</v>
      </c>
      <c r="F118" s="636">
        <v>8806976</v>
      </c>
      <c r="G118" s="636">
        <v>9174366</v>
      </c>
      <c r="H118" s="636">
        <v>8854495</v>
      </c>
      <c r="I118" s="643">
        <v>9080415</v>
      </c>
      <c r="J118" s="638">
        <v>8483144</v>
      </c>
      <c r="K118" s="640">
        <v>8195039</v>
      </c>
      <c r="L118" s="640">
        <v>8395809</v>
      </c>
      <c r="M118" s="640">
        <v>7957244</v>
      </c>
      <c r="N118" s="643">
        <v>8287056</v>
      </c>
      <c r="O118" s="645">
        <v>103655858</v>
      </c>
    </row>
    <row r="119" spans="1:15">
      <c r="A119" s="633" t="s">
        <v>856</v>
      </c>
      <c r="B119" s="642" t="s">
        <v>857</v>
      </c>
      <c r="C119" s="636">
        <v>3765874</v>
      </c>
      <c r="D119" s="636">
        <v>3649928</v>
      </c>
      <c r="E119" s="636">
        <v>3873928</v>
      </c>
      <c r="F119" s="636">
        <v>3720466</v>
      </c>
      <c r="G119" s="636">
        <v>3848409</v>
      </c>
      <c r="H119" s="636">
        <v>3682865</v>
      </c>
      <c r="I119" s="643">
        <v>3731834</v>
      </c>
      <c r="J119" s="638">
        <v>3444563</v>
      </c>
      <c r="K119" s="640">
        <v>3356134</v>
      </c>
      <c r="L119" s="640">
        <v>3392921</v>
      </c>
      <c r="M119" s="640">
        <v>3265561</v>
      </c>
      <c r="N119" s="643">
        <v>3510955</v>
      </c>
      <c r="O119" s="645">
        <v>43243438</v>
      </c>
    </row>
    <row r="120" spans="1:15">
      <c r="A120" s="633" t="s">
        <v>858</v>
      </c>
      <c r="B120" s="642" t="s">
        <v>859</v>
      </c>
      <c r="C120" s="636">
        <v>2282946</v>
      </c>
      <c r="D120" s="636">
        <v>2195972</v>
      </c>
      <c r="E120" s="636">
        <v>2344102</v>
      </c>
      <c r="F120" s="636">
        <v>2318263</v>
      </c>
      <c r="G120" s="636">
        <v>2439720</v>
      </c>
      <c r="H120" s="636">
        <v>2282904</v>
      </c>
      <c r="I120" s="643">
        <v>2328604</v>
      </c>
      <c r="J120" s="638">
        <v>2193537</v>
      </c>
      <c r="K120" s="640">
        <v>2080277</v>
      </c>
      <c r="L120" s="640">
        <v>2045424</v>
      </c>
      <c r="M120" s="640">
        <v>2000722</v>
      </c>
      <c r="N120" s="643">
        <v>2232066</v>
      </c>
      <c r="O120" s="645">
        <v>26744537</v>
      </c>
    </row>
    <row r="121" spans="1:15">
      <c r="A121" s="633" t="s">
        <v>860</v>
      </c>
      <c r="B121" s="642" t="s">
        <v>861</v>
      </c>
      <c r="C121" s="636">
        <v>6736473</v>
      </c>
      <c r="D121" s="636">
        <v>6504119</v>
      </c>
      <c r="E121" s="636">
        <v>7005902</v>
      </c>
      <c r="F121" s="636">
        <v>6782529</v>
      </c>
      <c r="G121" s="636">
        <v>7066351</v>
      </c>
      <c r="H121" s="636">
        <v>6681453</v>
      </c>
      <c r="I121" s="643">
        <v>6655124</v>
      </c>
      <c r="J121" s="638">
        <v>6312744</v>
      </c>
      <c r="K121" s="640">
        <v>6084809</v>
      </c>
      <c r="L121" s="640">
        <v>6156468</v>
      </c>
      <c r="M121" s="640">
        <v>5966560</v>
      </c>
      <c r="N121" s="643">
        <v>6385586</v>
      </c>
      <c r="O121" s="645">
        <v>78338118</v>
      </c>
    </row>
    <row r="122" spans="1:15">
      <c r="A122" s="633" t="s">
        <v>862</v>
      </c>
      <c r="B122" s="642" t="s">
        <v>863</v>
      </c>
      <c r="C122" s="636" t="s">
        <v>114</v>
      </c>
      <c r="D122" s="636" t="s">
        <v>114</v>
      </c>
      <c r="E122" s="636" t="s">
        <v>114</v>
      </c>
      <c r="F122" s="636" t="s">
        <v>114</v>
      </c>
      <c r="G122" s="636" t="s">
        <v>114</v>
      </c>
      <c r="H122" s="636" t="s">
        <v>114</v>
      </c>
      <c r="I122" s="643" t="s">
        <v>114</v>
      </c>
      <c r="J122" s="638" t="s">
        <v>114</v>
      </c>
      <c r="K122" s="640" t="s">
        <v>114</v>
      </c>
      <c r="L122" s="640" t="s">
        <v>114</v>
      </c>
      <c r="M122" s="640" t="s">
        <v>114</v>
      </c>
      <c r="N122" s="643" t="s">
        <v>114</v>
      </c>
      <c r="O122" s="645" t="s">
        <v>114</v>
      </c>
    </row>
    <row r="123" spans="1:15">
      <c r="A123" s="633" t="s">
        <v>864</v>
      </c>
      <c r="B123" s="642" t="s">
        <v>865</v>
      </c>
      <c r="C123" s="636" t="s">
        <v>114</v>
      </c>
      <c r="D123" s="636" t="s">
        <v>114</v>
      </c>
      <c r="E123" s="636" t="s">
        <v>114</v>
      </c>
      <c r="F123" s="636" t="s">
        <v>114</v>
      </c>
      <c r="G123" s="636" t="s">
        <v>114</v>
      </c>
      <c r="H123" s="636" t="s">
        <v>114</v>
      </c>
      <c r="I123" s="643" t="s">
        <v>114</v>
      </c>
      <c r="J123" s="638" t="s">
        <v>114</v>
      </c>
      <c r="K123" s="640" t="s">
        <v>114</v>
      </c>
      <c r="L123" s="640" t="s">
        <v>114</v>
      </c>
      <c r="M123" s="640" t="s">
        <v>114</v>
      </c>
      <c r="N123" s="643" t="s">
        <v>114</v>
      </c>
      <c r="O123" s="645" t="s">
        <v>114</v>
      </c>
    </row>
    <row r="124" spans="1:15">
      <c r="A124" s="633" t="s">
        <v>866</v>
      </c>
      <c r="B124" s="642" t="s">
        <v>867</v>
      </c>
      <c r="C124" s="636" t="s">
        <v>114</v>
      </c>
      <c r="D124" s="636" t="s">
        <v>114</v>
      </c>
      <c r="E124" s="636" t="s">
        <v>114</v>
      </c>
      <c r="F124" s="636" t="s">
        <v>114</v>
      </c>
      <c r="G124" s="636" t="s">
        <v>114</v>
      </c>
      <c r="H124" s="636" t="s">
        <v>114</v>
      </c>
      <c r="I124" s="643" t="s">
        <v>114</v>
      </c>
      <c r="J124" s="638" t="s">
        <v>114</v>
      </c>
      <c r="K124" s="640" t="s">
        <v>114</v>
      </c>
      <c r="L124" s="640" t="s">
        <v>114</v>
      </c>
      <c r="M124" s="640" t="s">
        <v>114</v>
      </c>
      <c r="N124" s="643" t="s">
        <v>114</v>
      </c>
      <c r="O124" s="645" t="s">
        <v>114</v>
      </c>
    </row>
    <row r="125" spans="1:15">
      <c r="A125" s="633" t="s">
        <v>868</v>
      </c>
      <c r="B125" s="642" t="s">
        <v>869</v>
      </c>
      <c r="C125" s="636" t="s">
        <v>114</v>
      </c>
      <c r="D125" s="636" t="s">
        <v>114</v>
      </c>
      <c r="E125" s="636" t="s">
        <v>114</v>
      </c>
      <c r="F125" s="636" t="s">
        <v>114</v>
      </c>
      <c r="G125" s="636" t="s">
        <v>114</v>
      </c>
      <c r="H125" s="636" t="s">
        <v>114</v>
      </c>
      <c r="I125" s="643" t="s">
        <v>114</v>
      </c>
      <c r="J125" s="638" t="s">
        <v>114</v>
      </c>
      <c r="K125" s="640" t="s">
        <v>114</v>
      </c>
      <c r="L125" s="640" t="s">
        <v>114</v>
      </c>
      <c r="M125" s="640" t="s">
        <v>114</v>
      </c>
      <c r="N125" s="643" t="s">
        <v>114</v>
      </c>
      <c r="O125" s="645" t="s">
        <v>114</v>
      </c>
    </row>
    <row r="126" spans="1:15">
      <c r="A126" s="633" t="s">
        <v>870</v>
      </c>
      <c r="B126" s="642" t="s">
        <v>871</v>
      </c>
      <c r="C126" s="636" t="s">
        <v>114</v>
      </c>
      <c r="D126" s="636" t="s">
        <v>114</v>
      </c>
      <c r="E126" s="636" t="s">
        <v>114</v>
      </c>
      <c r="F126" s="636" t="s">
        <v>114</v>
      </c>
      <c r="G126" s="636" t="s">
        <v>114</v>
      </c>
      <c r="H126" s="636" t="s">
        <v>114</v>
      </c>
      <c r="I126" s="643" t="s">
        <v>114</v>
      </c>
      <c r="J126" s="638" t="s">
        <v>114</v>
      </c>
      <c r="K126" s="640" t="s">
        <v>114</v>
      </c>
      <c r="L126" s="640" t="s">
        <v>114</v>
      </c>
      <c r="M126" s="640" t="s">
        <v>114</v>
      </c>
      <c r="N126" s="643" t="s">
        <v>114</v>
      </c>
      <c r="O126" s="645" t="s">
        <v>114</v>
      </c>
    </row>
    <row r="127" spans="1:15">
      <c r="A127" s="633" t="s">
        <v>872</v>
      </c>
      <c r="B127" s="642" t="s">
        <v>873</v>
      </c>
      <c r="C127" s="636">
        <v>1356413</v>
      </c>
      <c r="D127" s="636">
        <v>1235707</v>
      </c>
      <c r="E127" s="636">
        <v>1354368</v>
      </c>
      <c r="F127" s="636">
        <v>1314261</v>
      </c>
      <c r="G127" s="636">
        <v>1346941</v>
      </c>
      <c r="H127" s="636">
        <v>1318215</v>
      </c>
      <c r="I127" s="643">
        <v>1311060</v>
      </c>
      <c r="J127" s="638">
        <v>1180626</v>
      </c>
      <c r="K127" s="640">
        <v>1112221</v>
      </c>
      <c r="L127" s="640">
        <v>1152968</v>
      </c>
      <c r="M127" s="640">
        <v>1052136</v>
      </c>
      <c r="N127" s="643">
        <v>1087972</v>
      </c>
      <c r="O127" s="645">
        <v>14822888</v>
      </c>
    </row>
    <row r="128" spans="1:15">
      <c r="A128" s="633" t="s">
        <v>874</v>
      </c>
      <c r="B128" s="642" t="s">
        <v>875</v>
      </c>
      <c r="C128" s="636">
        <v>1363901</v>
      </c>
      <c r="D128" s="636">
        <v>1302111</v>
      </c>
      <c r="E128" s="636">
        <v>1394286</v>
      </c>
      <c r="F128" s="636">
        <v>1351916</v>
      </c>
      <c r="G128" s="636">
        <v>1383830</v>
      </c>
      <c r="H128" s="636">
        <v>1344381</v>
      </c>
      <c r="I128" s="643">
        <v>1380581</v>
      </c>
      <c r="J128" s="638">
        <v>1309754</v>
      </c>
      <c r="K128" s="640">
        <v>1250310</v>
      </c>
      <c r="L128" s="640">
        <v>1267826</v>
      </c>
      <c r="M128" s="640">
        <v>1228095</v>
      </c>
      <c r="N128" s="643">
        <v>1313248</v>
      </c>
      <c r="O128" s="645">
        <v>15890239</v>
      </c>
    </row>
    <row r="129" spans="1:15">
      <c r="A129" s="633" t="s">
        <v>876</v>
      </c>
      <c r="B129" s="642" t="s">
        <v>877</v>
      </c>
      <c r="C129" s="636" t="s">
        <v>114</v>
      </c>
      <c r="D129" s="636" t="s">
        <v>114</v>
      </c>
      <c r="E129" s="636" t="s">
        <v>114</v>
      </c>
      <c r="F129" s="636" t="s">
        <v>114</v>
      </c>
      <c r="G129" s="636" t="s">
        <v>114</v>
      </c>
      <c r="H129" s="636" t="s">
        <v>114</v>
      </c>
      <c r="I129" s="643" t="s">
        <v>114</v>
      </c>
      <c r="J129" s="638" t="s">
        <v>114</v>
      </c>
      <c r="K129" s="640" t="s">
        <v>114</v>
      </c>
      <c r="L129" s="640" t="s">
        <v>114</v>
      </c>
      <c r="M129" s="640" t="s">
        <v>114</v>
      </c>
      <c r="N129" s="643" t="s">
        <v>114</v>
      </c>
      <c r="O129" s="645" t="s">
        <v>114</v>
      </c>
    </row>
    <row r="130" spans="1:15">
      <c r="A130" s="633" t="s">
        <v>878</v>
      </c>
      <c r="B130" s="642" t="s">
        <v>879</v>
      </c>
      <c r="C130" s="636" t="s">
        <v>114</v>
      </c>
      <c r="D130" s="636" t="s">
        <v>114</v>
      </c>
      <c r="E130" s="636" t="s">
        <v>114</v>
      </c>
      <c r="F130" s="636" t="s">
        <v>114</v>
      </c>
      <c r="G130" s="636" t="s">
        <v>114</v>
      </c>
      <c r="H130" s="636" t="s">
        <v>114</v>
      </c>
      <c r="I130" s="643" t="s">
        <v>114</v>
      </c>
      <c r="J130" s="638" t="s">
        <v>114</v>
      </c>
      <c r="K130" s="640" t="s">
        <v>114</v>
      </c>
      <c r="L130" s="640" t="s">
        <v>114</v>
      </c>
      <c r="M130" s="640" t="s">
        <v>114</v>
      </c>
      <c r="N130" s="643" t="s">
        <v>114</v>
      </c>
      <c r="O130" s="645" t="s">
        <v>114</v>
      </c>
    </row>
    <row r="131" spans="1:15">
      <c r="A131" s="633" t="s">
        <v>880</v>
      </c>
      <c r="B131" s="642" t="s">
        <v>881</v>
      </c>
      <c r="C131" s="636">
        <v>5121381</v>
      </c>
      <c r="D131" s="636">
        <v>4863215</v>
      </c>
      <c r="E131" s="636">
        <v>5241819</v>
      </c>
      <c r="F131" s="636">
        <v>5074697</v>
      </c>
      <c r="G131" s="636">
        <v>5307899</v>
      </c>
      <c r="H131" s="636">
        <v>5098897</v>
      </c>
      <c r="I131" s="643">
        <v>5113901</v>
      </c>
      <c r="J131" s="638">
        <v>4882015</v>
      </c>
      <c r="K131" s="640">
        <v>4515802</v>
      </c>
      <c r="L131" s="640">
        <v>4623007</v>
      </c>
      <c r="M131" s="640">
        <v>4377036</v>
      </c>
      <c r="N131" s="643">
        <v>4595392</v>
      </c>
      <c r="O131" s="645">
        <v>58815061</v>
      </c>
    </row>
    <row r="132" spans="1:15">
      <c r="A132" s="633" t="s">
        <v>882</v>
      </c>
      <c r="B132" s="642" t="s">
        <v>883</v>
      </c>
      <c r="C132" s="636" t="s">
        <v>114</v>
      </c>
      <c r="D132" s="636" t="s">
        <v>114</v>
      </c>
      <c r="E132" s="636" t="s">
        <v>114</v>
      </c>
      <c r="F132" s="636" t="s">
        <v>114</v>
      </c>
      <c r="G132" s="636" t="s">
        <v>114</v>
      </c>
      <c r="H132" s="636" t="s">
        <v>114</v>
      </c>
      <c r="I132" s="643" t="s">
        <v>114</v>
      </c>
      <c r="J132" s="638" t="s">
        <v>114</v>
      </c>
      <c r="K132" s="640" t="s">
        <v>114</v>
      </c>
      <c r="L132" s="640" t="s">
        <v>114</v>
      </c>
      <c r="M132" s="640" t="s">
        <v>114</v>
      </c>
      <c r="N132" s="643" t="s">
        <v>114</v>
      </c>
      <c r="O132" s="645" t="s">
        <v>114</v>
      </c>
    </row>
    <row r="133" spans="1:15">
      <c r="A133" s="633" t="s">
        <v>884</v>
      </c>
      <c r="B133" s="642" t="s">
        <v>885</v>
      </c>
      <c r="C133" s="636">
        <v>3573852</v>
      </c>
      <c r="D133" s="636">
        <v>3539448</v>
      </c>
      <c r="E133" s="636">
        <v>3896137</v>
      </c>
      <c r="F133" s="636">
        <v>3935301</v>
      </c>
      <c r="G133" s="636">
        <v>4092636</v>
      </c>
      <c r="H133" s="636">
        <v>3829281</v>
      </c>
      <c r="I133" s="643">
        <v>3729940</v>
      </c>
      <c r="J133" s="638">
        <v>3632022</v>
      </c>
      <c r="K133" s="640">
        <v>3314801</v>
      </c>
      <c r="L133" s="640">
        <v>3374001</v>
      </c>
      <c r="M133" s="640">
        <v>3307403</v>
      </c>
      <c r="N133" s="643">
        <v>3410038</v>
      </c>
      <c r="O133" s="645">
        <v>43634860</v>
      </c>
    </row>
    <row r="134" spans="1:15">
      <c r="A134" s="633" t="s">
        <v>886</v>
      </c>
      <c r="B134" s="642" t="s">
        <v>887</v>
      </c>
      <c r="C134" s="636" t="s">
        <v>114</v>
      </c>
      <c r="D134" s="636" t="s">
        <v>114</v>
      </c>
      <c r="E134" s="636" t="s">
        <v>114</v>
      </c>
      <c r="F134" s="636" t="s">
        <v>114</v>
      </c>
      <c r="G134" s="636" t="s">
        <v>114</v>
      </c>
      <c r="H134" s="636" t="s">
        <v>114</v>
      </c>
      <c r="I134" s="643" t="s">
        <v>114</v>
      </c>
      <c r="J134" s="638" t="s">
        <v>114</v>
      </c>
      <c r="K134" s="640" t="s">
        <v>114</v>
      </c>
      <c r="L134" s="640" t="s">
        <v>114</v>
      </c>
      <c r="M134" s="640" t="s">
        <v>114</v>
      </c>
      <c r="N134" s="643" t="s">
        <v>114</v>
      </c>
      <c r="O134" s="645" t="s">
        <v>114</v>
      </c>
    </row>
    <row r="135" spans="1:15">
      <c r="A135" s="633" t="s">
        <v>888</v>
      </c>
      <c r="B135" s="642" t="s">
        <v>889</v>
      </c>
      <c r="C135" s="636" t="s">
        <v>114</v>
      </c>
      <c r="D135" s="636" t="s">
        <v>114</v>
      </c>
      <c r="E135" s="636" t="s">
        <v>114</v>
      </c>
      <c r="F135" s="636" t="s">
        <v>114</v>
      </c>
      <c r="G135" s="636" t="s">
        <v>114</v>
      </c>
      <c r="H135" s="636" t="s">
        <v>114</v>
      </c>
      <c r="I135" s="643" t="s">
        <v>114</v>
      </c>
      <c r="J135" s="638" t="s">
        <v>114</v>
      </c>
      <c r="K135" s="640" t="s">
        <v>114</v>
      </c>
      <c r="L135" s="640" t="s">
        <v>114</v>
      </c>
      <c r="M135" s="640" t="s">
        <v>114</v>
      </c>
      <c r="N135" s="643" t="s">
        <v>114</v>
      </c>
      <c r="O135" s="645" t="s">
        <v>114</v>
      </c>
    </row>
    <row r="136" spans="1:15">
      <c r="A136" s="633" t="s">
        <v>890</v>
      </c>
      <c r="B136" s="642" t="s">
        <v>891</v>
      </c>
      <c r="C136" s="636">
        <v>2863323</v>
      </c>
      <c r="D136" s="636">
        <v>2825832</v>
      </c>
      <c r="E136" s="636">
        <v>2987730</v>
      </c>
      <c r="F136" s="636">
        <v>2954328</v>
      </c>
      <c r="G136" s="636">
        <v>3139338</v>
      </c>
      <c r="H136" s="636">
        <v>2985665</v>
      </c>
      <c r="I136" s="643">
        <v>2993919</v>
      </c>
      <c r="J136" s="638">
        <v>2906543</v>
      </c>
      <c r="K136" s="640">
        <v>2595053</v>
      </c>
      <c r="L136" s="640">
        <v>2575192</v>
      </c>
      <c r="M136" s="640">
        <v>2566905</v>
      </c>
      <c r="N136" s="643">
        <v>2646418</v>
      </c>
      <c r="O136" s="645">
        <v>34040246</v>
      </c>
    </row>
    <row r="137" spans="1:15">
      <c r="A137" s="633" t="s">
        <v>892</v>
      </c>
      <c r="B137" s="642" t="s">
        <v>893</v>
      </c>
      <c r="C137" s="636">
        <v>1784907</v>
      </c>
      <c r="D137" s="636">
        <v>1696185</v>
      </c>
      <c r="E137" s="636">
        <v>1897820</v>
      </c>
      <c r="F137" s="636">
        <v>1865745</v>
      </c>
      <c r="G137" s="636">
        <v>1924156</v>
      </c>
      <c r="H137" s="636">
        <v>1828815</v>
      </c>
      <c r="I137" s="643">
        <v>1860551</v>
      </c>
      <c r="J137" s="638">
        <v>1714730</v>
      </c>
      <c r="K137" s="640">
        <v>1604552</v>
      </c>
      <c r="L137" s="640">
        <v>1609655</v>
      </c>
      <c r="M137" s="640">
        <v>1518595</v>
      </c>
      <c r="N137" s="643">
        <v>1607928</v>
      </c>
      <c r="O137" s="645">
        <v>20913639</v>
      </c>
    </row>
    <row r="138" spans="1:15">
      <c r="A138" s="633" t="s">
        <v>894</v>
      </c>
      <c r="B138" s="642" t="s">
        <v>895</v>
      </c>
      <c r="C138" s="636">
        <v>951381</v>
      </c>
      <c r="D138" s="636">
        <v>968437</v>
      </c>
      <c r="E138" s="636">
        <v>1019275</v>
      </c>
      <c r="F138" s="636">
        <v>1018650</v>
      </c>
      <c r="G138" s="636">
        <v>1058012</v>
      </c>
      <c r="H138" s="636">
        <v>1002464</v>
      </c>
      <c r="I138" s="643">
        <v>993297</v>
      </c>
      <c r="J138" s="638">
        <v>923019</v>
      </c>
      <c r="K138" s="640">
        <v>829674</v>
      </c>
      <c r="L138" s="640">
        <v>825909</v>
      </c>
      <c r="M138" s="640">
        <v>796936</v>
      </c>
      <c r="N138" s="643">
        <v>864640</v>
      </c>
      <c r="O138" s="645">
        <v>11251694</v>
      </c>
    </row>
    <row r="139" spans="1:15">
      <c r="A139" s="633" t="s">
        <v>896</v>
      </c>
      <c r="B139" s="642" t="s">
        <v>897</v>
      </c>
      <c r="C139" s="636">
        <v>2535309</v>
      </c>
      <c r="D139" s="636">
        <v>2464451</v>
      </c>
      <c r="E139" s="636">
        <v>2596707</v>
      </c>
      <c r="F139" s="636">
        <v>2559762</v>
      </c>
      <c r="G139" s="636">
        <v>2675184</v>
      </c>
      <c r="H139" s="636">
        <v>2505792</v>
      </c>
      <c r="I139" s="643">
        <v>2487374</v>
      </c>
      <c r="J139" s="638">
        <v>2374544</v>
      </c>
      <c r="K139" s="640">
        <v>2246080</v>
      </c>
      <c r="L139" s="640">
        <v>2226444</v>
      </c>
      <c r="M139" s="640">
        <v>2197312</v>
      </c>
      <c r="N139" s="643">
        <v>2341845</v>
      </c>
      <c r="O139" s="645">
        <v>29210804</v>
      </c>
    </row>
    <row r="140" spans="1:15">
      <c r="A140" s="633" t="s">
        <v>898</v>
      </c>
      <c r="B140" s="642" t="s">
        <v>899</v>
      </c>
      <c r="C140" s="636">
        <v>4902473</v>
      </c>
      <c r="D140" s="636">
        <v>4589215</v>
      </c>
      <c r="E140" s="636">
        <v>4983244</v>
      </c>
      <c r="F140" s="636">
        <v>4832643</v>
      </c>
      <c r="G140" s="636">
        <v>4996812</v>
      </c>
      <c r="H140" s="636">
        <v>4804000</v>
      </c>
      <c r="I140" s="643">
        <v>4844201</v>
      </c>
      <c r="J140" s="638">
        <v>4570947</v>
      </c>
      <c r="K140" s="640">
        <v>4311914</v>
      </c>
      <c r="L140" s="640">
        <v>4334432</v>
      </c>
      <c r="M140" s="640">
        <v>4062084</v>
      </c>
      <c r="N140" s="643">
        <v>4340527</v>
      </c>
      <c r="O140" s="645">
        <v>55572492</v>
      </c>
    </row>
    <row r="141" spans="1:15">
      <c r="A141" s="633" t="s">
        <v>900</v>
      </c>
      <c r="B141" s="642" t="s">
        <v>901</v>
      </c>
      <c r="C141" s="636">
        <v>9505643</v>
      </c>
      <c r="D141" s="636">
        <v>9203175</v>
      </c>
      <c r="E141" s="636">
        <v>9835333</v>
      </c>
      <c r="F141" s="636">
        <v>9595714</v>
      </c>
      <c r="G141" s="636">
        <v>10036818</v>
      </c>
      <c r="H141" s="636">
        <v>9501965</v>
      </c>
      <c r="I141" s="643">
        <v>9567454</v>
      </c>
      <c r="J141" s="638">
        <v>9262583</v>
      </c>
      <c r="K141" s="640">
        <v>8531953</v>
      </c>
      <c r="L141" s="640">
        <v>8503923</v>
      </c>
      <c r="M141" s="640">
        <v>8283971</v>
      </c>
      <c r="N141" s="643">
        <v>8807952</v>
      </c>
      <c r="O141" s="645">
        <v>110636484</v>
      </c>
    </row>
    <row r="142" spans="1:15">
      <c r="A142" s="633" t="s">
        <v>902</v>
      </c>
      <c r="B142" s="642" t="s">
        <v>903</v>
      </c>
      <c r="C142" s="636" t="s">
        <v>114</v>
      </c>
      <c r="D142" s="636" t="s">
        <v>114</v>
      </c>
      <c r="E142" s="636" t="s">
        <v>114</v>
      </c>
      <c r="F142" s="636" t="s">
        <v>114</v>
      </c>
      <c r="G142" s="636" t="s">
        <v>114</v>
      </c>
      <c r="H142" s="636" t="s">
        <v>114</v>
      </c>
      <c r="I142" s="643" t="s">
        <v>114</v>
      </c>
      <c r="J142" s="638" t="s">
        <v>114</v>
      </c>
      <c r="K142" s="640" t="s">
        <v>114</v>
      </c>
      <c r="L142" s="640" t="s">
        <v>114</v>
      </c>
      <c r="M142" s="640" t="s">
        <v>114</v>
      </c>
      <c r="N142" s="643" t="s">
        <v>114</v>
      </c>
      <c r="O142" s="645" t="s">
        <v>114</v>
      </c>
    </row>
    <row r="143" spans="1:15">
      <c r="A143" s="633" t="s">
        <v>904</v>
      </c>
      <c r="B143" s="642" t="s">
        <v>905</v>
      </c>
      <c r="C143" s="636" t="s">
        <v>114</v>
      </c>
      <c r="D143" s="636" t="s">
        <v>114</v>
      </c>
      <c r="E143" s="636" t="s">
        <v>114</v>
      </c>
      <c r="F143" s="636" t="s">
        <v>114</v>
      </c>
      <c r="G143" s="636" t="s">
        <v>114</v>
      </c>
      <c r="H143" s="636" t="s">
        <v>114</v>
      </c>
      <c r="I143" s="643" t="s">
        <v>114</v>
      </c>
      <c r="J143" s="638" t="s">
        <v>114</v>
      </c>
      <c r="K143" s="640" t="s">
        <v>114</v>
      </c>
      <c r="L143" s="640" t="s">
        <v>114</v>
      </c>
      <c r="M143" s="640" t="s">
        <v>114</v>
      </c>
      <c r="N143" s="643" t="s">
        <v>114</v>
      </c>
      <c r="O143" s="645" t="s">
        <v>114</v>
      </c>
    </row>
    <row r="144" spans="1:15">
      <c r="A144" s="633" t="s">
        <v>906</v>
      </c>
      <c r="B144" s="642" t="s">
        <v>907</v>
      </c>
      <c r="C144" s="636">
        <v>2740800</v>
      </c>
      <c r="D144" s="636" t="s">
        <v>114</v>
      </c>
      <c r="E144" s="636">
        <v>2840534</v>
      </c>
      <c r="F144" s="636">
        <v>2765928</v>
      </c>
      <c r="G144" s="636">
        <v>2857237</v>
      </c>
      <c r="H144" s="636">
        <v>2728125</v>
      </c>
      <c r="I144" s="643">
        <v>2764212</v>
      </c>
      <c r="J144" s="638" t="s">
        <v>114</v>
      </c>
      <c r="K144" s="640">
        <v>2374833</v>
      </c>
      <c r="L144" s="640">
        <v>2384478</v>
      </c>
      <c r="M144" s="640">
        <v>2312242</v>
      </c>
      <c r="N144" s="643">
        <v>2486786</v>
      </c>
      <c r="O144" s="645">
        <v>26255175</v>
      </c>
    </row>
    <row r="145" spans="1:15">
      <c r="A145" s="633" t="s">
        <v>908</v>
      </c>
      <c r="B145" s="642" t="s">
        <v>909</v>
      </c>
      <c r="C145" s="636">
        <v>4347793</v>
      </c>
      <c r="D145" s="636">
        <v>4125348</v>
      </c>
      <c r="E145" s="636">
        <v>4538260</v>
      </c>
      <c r="F145" s="636">
        <v>4376795</v>
      </c>
      <c r="G145" s="636">
        <v>4552042</v>
      </c>
      <c r="H145" s="636">
        <v>4403650</v>
      </c>
      <c r="I145" s="643">
        <v>4495486</v>
      </c>
      <c r="J145" s="638">
        <v>4177372</v>
      </c>
      <c r="K145" s="640">
        <v>3908791</v>
      </c>
      <c r="L145" s="640">
        <v>3924991</v>
      </c>
      <c r="M145" s="640">
        <v>3768187</v>
      </c>
      <c r="N145" s="643">
        <v>4095744</v>
      </c>
      <c r="O145" s="645">
        <v>50714459</v>
      </c>
    </row>
    <row r="146" spans="1:15">
      <c r="A146" s="633" t="s">
        <v>910</v>
      </c>
      <c r="B146" s="642" t="s">
        <v>911</v>
      </c>
      <c r="C146" s="636">
        <v>6424450</v>
      </c>
      <c r="D146" s="636">
        <v>6148281</v>
      </c>
      <c r="E146" s="636">
        <v>6591142</v>
      </c>
      <c r="F146" s="636">
        <v>6483101</v>
      </c>
      <c r="G146" s="636">
        <v>6748464</v>
      </c>
      <c r="H146" s="636">
        <v>6460920</v>
      </c>
      <c r="I146" s="643">
        <v>6581223</v>
      </c>
      <c r="J146" s="638">
        <v>6231806</v>
      </c>
      <c r="K146" s="640">
        <v>5760191</v>
      </c>
      <c r="L146" s="640">
        <v>5827890</v>
      </c>
      <c r="M146" s="640">
        <v>5556797</v>
      </c>
      <c r="N146" s="643">
        <v>5896005</v>
      </c>
      <c r="O146" s="645">
        <v>74710270</v>
      </c>
    </row>
    <row r="147" spans="1:15">
      <c r="A147" s="633" t="s">
        <v>912</v>
      </c>
      <c r="B147" s="642" t="s">
        <v>913</v>
      </c>
      <c r="C147" s="636">
        <v>16540599</v>
      </c>
      <c r="D147" s="636">
        <v>15676541</v>
      </c>
      <c r="E147" s="636">
        <v>17096335</v>
      </c>
      <c r="F147" s="636">
        <v>16407180</v>
      </c>
      <c r="G147" s="636">
        <v>17175913</v>
      </c>
      <c r="H147" s="636">
        <v>16666974</v>
      </c>
      <c r="I147" s="643">
        <v>16904955</v>
      </c>
      <c r="J147" s="638">
        <v>15732182</v>
      </c>
      <c r="K147" s="640">
        <v>14880086</v>
      </c>
      <c r="L147" s="640">
        <v>15168222</v>
      </c>
      <c r="M147" s="640">
        <v>14556622</v>
      </c>
      <c r="N147" s="643">
        <v>15371312</v>
      </c>
      <c r="O147" s="645">
        <v>192176921</v>
      </c>
    </row>
    <row r="148" spans="1:15">
      <c r="A148" s="633" t="s">
        <v>914</v>
      </c>
      <c r="B148" s="642" t="s">
        <v>915</v>
      </c>
      <c r="C148" s="636">
        <v>2908033</v>
      </c>
      <c r="D148" s="636">
        <v>2827924</v>
      </c>
      <c r="E148" s="636">
        <v>2975951</v>
      </c>
      <c r="F148" s="636">
        <v>2947991</v>
      </c>
      <c r="G148" s="636">
        <v>3110406</v>
      </c>
      <c r="H148" s="636">
        <v>2970256</v>
      </c>
      <c r="I148" s="643">
        <v>3022227</v>
      </c>
      <c r="J148" s="638">
        <v>2899009</v>
      </c>
      <c r="K148" s="640">
        <v>2644944</v>
      </c>
      <c r="L148" s="640">
        <v>2614565</v>
      </c>
      <c r="M148" s="640">
        <v>2543442</v>
      </c>
      <c r="N148" s="643">
        <v>2725605</v>
      </c>
      <c r="O148" s="645">
        <v>34190353</v>
      </c>
    </row>
    <row r="149" spans="1:15">
      <c r="A149" s="633" t="s">
        <v>916</v>
      </c>
      <c r="B149" s="642" t="s">
        <v>917</v>
      </c>
      <c r="C149" s="636" t="s">
        <v>114</v>
      </c>
      <c r="D149" s="636" t="s">
        <v>114</v>
      </c>
      <c r="E149" s="636" t="s">
        <v>114</v>
      </c>
      <c r="F149" s="636" t="s">
        <v>114</v>
      </c>
      <c r="G149" s="636" t="s">
        <v>114</v>
      </c>
      <c r="H149" s="636" t="s">
        <v>114</v>
      </c>
      <c r="I149" s="643" t="s">
        <v>114</v>
      </c>
      <c r="J149" s="638" t="s">
        <v>114</v>
      </c>
      <c r="K149" s="640" t="s">
        <v>114</v>
      </c>
      <c r="L149" s="640" t="s">
        <v>114</v>
      </c>
      <c r="M149" s="640" t="s">
        <v>114</v>
      </c>
      <c r="N149" s="643" t="s">
        <v>114</v>
      </c>
      <c r="O149" s="645" t="s">
        <v>114</v>
      </c>
    </row>
    <row r="150" spans="1:15">
      <c r="A150" s="633" t="s">
        <v>918</v>
      </c>
      <c r="B150" s="642" t="s">
        <v>919</v>
      </c>
      <c r="C150" s="636">
        <v>2007559</v>
      </c>
      <c r="D150" s="636">
        <v>1810711</v>
      </c>
      <c r="E150" s="636">
        <v>2066421</v>
      </c>
      <c r="F150" s="636">
        <v>1942498</v>
      </c>
      <c r="G150" s="636">
        <v>1982399</v>
      </c>
      <c r="H150" s="636">
        <v>1928355</v>
      </c>
      <c r="I150" s="643">
        <v>2011593</v>
      </c>
      <c r="J150" s="638">
        <v>1771589</v>
      </c>
      <c r="K150" s="640">
        <v>1755226</v>
      </c>
      <c r="L150" s="640">
        <v>1873296</v>
      </c>
      <c r="M150" s="640">
        <v>1733102</v>
      </c>
      <c r="N150" s="643">
        <v>1787049</v>
      </c>
      <c r="O150" s="645">
        <v>22669798</v>
      </c>
    </row>
    <row r="151" spans="1:15">
      <c r="A151" s="633" t="s">
        <v>920</v>
      </c>
      <c r="B151" s="642" t="s">
        <v>921</v>
      </c>
      <c r="C151" s="636">
        <v>2655559</v>
      </c>
      <c r="D151" s="636">
        <v>2644140</v>
      </c>
      <c r="E151" s="636">
        <v>2795916</v>
      </c>
      <c r="F151" s="636">
        <v>2744581</v>
      </c>
      <c r="G151" s="636">
        <v>2944564</v>
      </c>
      <c r="H151" s="636">
        <v>2744962</v>
      </c>
      <c r="I151" s="643">
        <v>2797803</v>
      </c>
      <c r="J151" s="638">
        <v>2626157</v>
      </c>
      <c r="K151" s="640">
        <v>2532710</v>
      </c>
      <c r="L151" s="640">
        <v>2596892</v>
      </c>
      <c r="M151" s="640">
        <v>2536471</v>
      </c>
      <c r="N151" s="643">
        <v>2710648</v>
      </c>
      <c r="O151" s="645">
        <v>32330403</v>
      </c>
    </row>
    <row r="152" spans="1:15">
      <c r="A152" s="633" t="s">
        <v>922</v>
      </c>
      <c r="B152" s="642" t="s">
        <v>923</v>
      </c>
      <c r="C152" s="636" t="s">
        <v>114</v>
      </c>
      <c r="D152" s="636" t="s">
        <v>114</v>
      </c>
      <c r="E152" s="636" t="s">
        <v>114</v>
      </c>
      <c r="F152" s="636" t="s">
        <v>114</v>
      </c>
      <c r="G152" s="636" t="s">
        <v>114</v>
      </c>
      <c r="H152" s="636" t="s">
        <v>114</v>
      </c>
      <c r="I152" s="643" t="s">
        <v>114</v>
      </c>
      <c r="J152" s="638" t="s">
        <v>114</v>
      </c>
      <c r="K152" s="640" t="s">
        <v>114</v>
      </c>
      <c r="L152" s="640" t="s">
        <v>114</v>
      </c>
      <c r="M152" s="640" t="s">
        <v>114</v>
      </c>
      <c r="N152" s="643" t="s">
        <v>114</v>
      </c>
      <c r="O152" s="645" t="s">
        <v>114</v>
      </c>
    </row>
    <row r="153" spans="1:15">
      <c r="A153" s="633" t="s">
        <v>924</v>
      </c>
      <c r="B153" s="642" t="s">
        <v>925</v>
      </c>
      <c r="C153" s="636" t="s">
        <v>114</v>
      </c>
      <c r="D153" s="636" t="s">
        <v>114</v>
      </c>
      <c r="E153" s="636" t="s">
        <v>114</v>
      </c>
      <c r="F153" s="636" t="s">
        <v>114</v>
      </c>
      <c r="G153" s="636" t="s">
        <v>114</v>
      </c>
      <c r="H153" s="636" t="s">
        <v>114</v>
      </c>
      <c r="I153" s="643" t="s">
        <v>114</v>
      </c>
      <c r="J153" s="638" t="s">
        <v>114</v>
      </c>
      <c r="K153" s="640" t="s">
        <v>114</v>
      </c>
      <c r="L153" s="640" t="s">
        <v>114</v>
      </c>
      <c r="M153" s="640" t="s">
        <v>114</v>
      </c>
      <c r="N153" s="643" t="s">
        <v>114</v>
      </c>
      <c r="O153" s="645" t="s">
        <v>114</v>
      </c>
    </row>
    <row r="154" spans="1:15">
      <c r="A154" s="633" t="s">
        <v>926</v>
      </c>
      <c r="B154" s="642" t="s">
        <v>927</v>
      </c>
      <c r="C154" s="636" t="s">
        <v>114</v>
      </c>
      <c r="D154" s="636" t="s">
        <v>114</v>
      </c>
      <c r="E154" s="636" t="s">
        <v>114</v>
      </c>
      <c r="F154" s="636" t="s">
        <v>114</v>
      </c>
      <c r="G154" s="636" t="s">
        <v>114</v>
      </c>
      <c r="H154" s="636">
        <v>1195991</v>
      </c>
      <c r="I154" s="643">
        <v>1201516</v>
      </c>
      <c r="J154" s="638" t="s">
        <v>114</v>
      </c>
      <c r="K154" s="640" t="s">
        <v>114</v>
      </c>
      <c r="L154" s="640" t="s">
        <v>114</v>
      </c>
      <c r="M154" s="640" t="s">
        <v>114</v>
      </c>
      <c r="N154" s="643" t="s">
        <v>114</v>
      </c>
      <c r="O154" s="645">
        <v>2397507</v>
      </c>
    </row>
    <row r="155" spans="1:15">
      <c r="A155" s="633" t="s">
        <v>928</v>
      </c>
      <c r="B155" s="642" t="s">
        <v>929</v>
      </c>
      <c r="C155" s="636" t="s">
        <v>114</v>
      </c>
      <c r="D155" s="636" t="s">
        <v>114</v>
      </c>
      <c r="E155" s="636" t="s">
        <v>114</v>
      </c>
      <c r="F155" s="636" t="s">
        <v>114</v>
      </c>
      <c r="G155" s="636" t="s">
        <v>114</v>
      </c>
      <c r="H155" s="636" t="s">
        <v>114</v>
      </c>
      <c r="I155" s="643" t="s">
        <v>114</v>
      </c>
      <c r="J155" s="638" t="s">
        <v>114</v>
      </c>
      <c r="K155" s="640" t="s">
        <v>114</v>
      </c>
      <c r="L155" s="640" t="s">
        <v>114</v>
      </c>
      <c r="M155" s="640" t="s">
        <v>114</v>
      </c>
      <c r="N155" s="643" t="s">
        <v>114</v>
      </c>
      <c r="O155" s="645" t="s">
        <v>114</v>
      </c>
    </row>
    <row r="156" spans="1:15">
      <c r="A156" s="633" t="s">
        <v>930</v>
      </c>
      <c r="B156" s="642" t="s">
        <v>931</v>
      </c>
      <c r="C156" s="636">
        <v>1791461</v>
      </c>
      <c r="D156" s="636">
        <v>1723582</v>
      </c>
      <c r="E156" s="636">
        <v>1843692</v>
      </c>
      <c r="F156" s="636">
        <v>1829035</v>
      </c>
      <c r="G156" s="636">
        <v>1957799</v>
      </c>
      <c r="H156" s="636">
        <v>1826257</v>
      </c>
      <c r="I156" s="643">
        <v>1761702</v>
      </c>
      <c r="J156" s="638">
        <v>1696328</v>
      </c>
      <c r="K156" s="640">
        <v>1565795</v>
      </c>
      <c r="L156" s="640">
        <v>1526241</v>
      </c>
      <c r="M156" s="640">
        <v>1490407</v>
      </c>
      <c r="N156" s="643">
        <v>1630379</v>
      </c>
      <c r="O156" s="645">
        <v>20642678</v>
      </c>
    </row>
    <row r="157" spans="1:15">
      <c r="A157" s="633" t="s">
        <v>932</v>
      </c>
      <c r="B157" s="642" t="s">
        <v>933</v>
      </c>
      <c r="C157" s="636" t="s">
        <v>114</v>
      </c>
      <c r="D157" s="636" t="s">
        <v>114</v>
      </c>
      <c r="E157" s="636" t="s">
        <v>114</v>
      </c>
      <c r="F157" s="636" t="s">
        <v>114</v>
      </c>
      <c r="G157" s="636" t="s">
        <v>114</v>
      </c>
      <c r="H157" s="636" t="s">
        <v>114</v>
      </c>
      <c r="I157" s="643" t="s">
        <v>114</v>
      </c>
      <c r="J157" s="638" t="s">
        <v>114</v>
      </c>
      <c r="K157" s="640" t="s">
        <v>114</v>
      </c>
      <c r="L157" s="640" t="s">
        <v>114</v>
      </c>
      <c r="M157" s="640" t="s">
        <v>114</v>
      </c>
      <c r="N157" s="643" t="s">
        <v>114</v>
      </c>
      <c r="O157" s="645" t="s">
        <v>114</v>
      </c>
    </row>
    <row r="158" spans="1:15">
      <c r="A158" s="633" t="s">
        <v>934</v>
      </c>
      <c r="B158" s="642" t="s">
        <v>935</v>
      </c>
      <c r="C158" s="636">
        <v>2054734</v>
      </c>
      <c r="D158" s="636">
        <v>2024121</v>
      </c>
      <c r="E158" s="636">
        <v>2160157</v>
      </c>
      <c r="F158" s="636">
        <v>2130746</v>
      </c>
      <c r="G158" s="636">
        <v>2215460</v>
      </c>
      <c r="H158" s="636">
        <v>2078213</v>
      </c>
      <c r="I158" s="643">
        <v>2075452</v>
      </c>
      <c r="J158" s="638">
        <v>2004140</v>
      </c>
      <c r="K158" s="640">
        <v>1844499</v>
      </c>
      <c r="L158" s="640">
        <v>1875393</v>
      </c>
      <c r="M158" s="640">
        <v>1767061</v>
      </c>
      <c r="N158" s="643">
        <v>1828460</v>
      </c>
      <c r="O158" s="645">
        <v>24058436</v>
      </c>
    </row>
    <row r="159" spans="1:15">
      <c r="A159" s="633" t="s">
        <v>936</v>
      </c>
      <c r="B159" s="642" t="s">
        <v>937</v>
      </c>
      <c r="C159" s="636" t="s">
        <v>114</v>
      </c>
      <c r="D159" s="636" t="s">
        <v>114</v>
      </c>
      <c r="E159" s="636" t="s">
        <v>114</v>
      </c>
      <c r="F159" s="636" t="s">
        <v>114</v>
      </c>
      <c r="G159" s="636" t="s">
        <v>114</v>
      </c>
      <c r="H159" s="636" t="s">
        <v>114</v>
      </c>
      <c r="I159" s="643" t="s">
        <v>114</v>
      </c>
      <c r="J159" s="638" t="s">
        <v>114</v>
      </c>
      <c r="K159" s="640" t="s">
        <v>114</v>
      </c>
      <c r="L159" s="640" t="s">
        <v>114</v>
      </c>
      <c r="M159" s="640" t="s">
        <v>114</v>
      </c>
      <c r="N159" s="643" t="s">
        <v>114</v>
      </c>
      <c r="O159" s="645" t="s">
        <v>114</v>
      </c>
    </row>
    <row r="160" spans="1:15">
      <c r="A160" s="633" t="s">
        <v>938</v>
      </c>
      <c r="B160" s="642" t="s">
        <v>939</v>
      </c>
      <c r="C160" s="636" t="s">
        <v>114</v>
      </c>
      <c r="D160" s="636" t="s">
        <v>114</v>
      </c>
      <c r="E160" s="636" t="s">
        <v>114</v>
      </c>
      <c r="F160" s="636" t="s">
        <v>114</v>
      </c>
      <c r="G160" s="636" t="s">
        <v>114</v>
      </c>
      <c r="H160" s="636" t="s">
        <v>114</v>
      </c>
      <c r="I160" s="643" t="s">
        <v>114</v>
      </c>
      <c r="J160" s="638" t="s">
        <v>114</v>
      </c>
      <c r="K160" s="640" t="s">
        <v>114</v>
      </c>
      <c r="L160" s="640" t="s">
        <v>114</v>
      </c>
      <c r="M160" s="640" t="s">
        <v>114</v>
      </c>
      <c r="N160" s="643" t="s">
        <v>114</v>
      </c>
      <c r="O160" s="645" t="s">
        <v>114</v>
      </c>
    </row>
    <row r="161" spans="1:15">
      <c r="A161" s="633" t="s">
        <v>940</v>
      </c>
      <c r="B161" s="642" t="s">
        <v>941</v>
      </c>
      <c r="C161" s="636" t="s">
        <v>114</v>
      </c>
      <c r="D161" s="636" t="s">
        <v>114</v>
      </c>
      <c r="E161" s="636" t="s">
        <v>114</v>
      </c>
      <c r="F161" s="636" t="s">
        <v>114</v>
      </c>
      <c r="G161" s="636" t="s">
        <v>114</v>
      </c>
      <c r="H161" s="636" t="s">
        <v>114</v>
      </c>
      <c r="I161" s="643" t="s">
        <v>114</v>
      </c>
      <c r="J161" s="638" t="s">
        <v>114</v>
      </c>
      <c r="K161" s="640" t="s">
        <v>114</v>
      </c>
      <c r="L161" s="640" t="s">
        <v>114</v>
      </c>
      <c r="M161" s="640" t="s">
        <v>114</v>
      </c>
      <c r="N161" s="643" t="s">
        <v>114</v>
      </c>
      <c r="O161" s="645" t="s">
        <v>114</v>
      </c>
    </row>
    <row r="162" spans="1:15">
      <c r="A162" s="633" t="s">
        <v>942</v>
      </c>
      <c r="B162" s="642" t="s">
        <v>943</v>
      </c>
      <c r="C162" s="636">
        <v>24438300</v>
      </c>
      <c r="D162" s="636">
        <v>23526356</v>
      </c>
      <c r="E162" s="636">
        <v>25354644</v>
      </c>
      <c r="F162" s="636">
        <v>24519496</v>
      </c>
      <c r="G162" s="636">
        <v>25460376</v>
      </c>
      <c r="H162" s="636">
        <v>24332124</v>
      </c>
      <c r="I162" s="643">
        <v>24650302</v>
      </c>
      <c r="J162" s="638">
        <v>23388812</v>
      </c>
      <c r="K162" s="640">
        <v>22078939</v>
      </c>
      <c r="L162" s="640">
        <v>22408872</v>
      </c>
      <c r="M162" s="640">
        <v>21498282</v>
      </c>
      <c r="N162" s="643">
        <v>22651439</v>
      </c>
      <c r="O162" s="645">
        <v>284307942</v>
      </c>
    </row>
    <row r="163" spans="1:15">
      <c r="A163" s="633" t="s">
        <v>944</v>
      </c>
      <c r="B163" s="642" t="s">
        <v>945</v>
      </c>
      <c r="C163" s="636">
        <v>7353842</v>
      </c>
      <c r="D163" s="636">
        <v>7054346</v>
      </c>
      <c r="E163" s="636">
        <v>7696052</v>
      </c>
      <c r="F163" s="636">
        <v>7459821</v>
      </c>
      <c r="G163" s="636">
        <v>7815374</v>
      </c>
      <c r="H163" s="636">
        <v>7418185</v>
      </c>
      <c r="I163" s="643">
        <v>7545012</v>
      </c>
      <c r="J163" s="638">
        <v>7063621</v>
      </c>
      <c r="K163" s="640">
        <v>6716364</v>
      </c>
      <c r="L163" s="640">
        <v>6746792</v>
      </c>
      <c r="M163" s="640">
        <v>6334955</v>
      </c>
      <c r="N163" s="643">
        <v>6717195</v>
      </c>
      <c r="O163" s="645">
        <v>85921559</v>
      </c>
    </row>
    <row r="164" spans="1:15">
      <c r="A164" s="633" t="s">
        <v>946</v>
      </c>
      <c r="B164" s="642" t="s">
        <v>947</v>
      </c>
      <c r="C164" s="636" t="s">
        <v>114</v>
      </c>
      <c r="D164" s="636" t="s">
        <v>114</v>
      </c>
      <c r="E164" s="636" t="s">
        <v>114</v>
      </c>
      <c r="F164" s="636" t="s">
        <v>114</v>
      </c>
      <c r="G164" s="636" t="s">
        <v>114</v>
      </c>
      <c r="H164" s="636" t="s">
        <v>114</v>
      </c>
      <c r="I164" s="643" t="s">
        <v>114</v>
      </c>
      <c r="J164" s="638" t="s">
        <v>114</v>
      </c>
      <c r="K164" s="640" t="s">
        <v>114</v>
      </c>
      <c r="L164" s="640" t="s">
        <v>114</v>
      </c>
      <c r="M164" s="640" t="s">
        <v>114</v>
      </c>
      <c r="N164" s="643" t="s">
        <v>114</v>
      </c>
      <c r="O164" s="645" t="s">
        <v>114</v>
      </c>
    </row>
    <row r="165" spans="1:15">
      <c r="A165" s="633" t="s">
        <v>948</v>
      </c>
      <c r="B165" s="642" t="s">
        <v>949</v>
      </c>
      <c r="C165" s="636" t="s">
        <v>114</v>
      </c>
      <c r="D165" s="636" t="s">
        <v>114</v>
      </c>
      <c r="E165" s="636" t="s">
        <v>114</v>
      </c>
      <c r="F165" s="636" t="s">
        <v>114</v>
      </c>
      <c r="G165" s="636" t="s">
        <v>114</v>
      </c>
      <c r="H165" s="636" t="s">
        <v>114</v>
      </c>
      <c r="I165" s="643" t="s">
        <v>114</v>
      </c>
      <c r="J165" s="638" t="s">
        <v>114</v>
      </c>
      <c r="K165" s="640" t="s">
        <v>114</v>
      </c>
      <c r="L165" s="640" t="s">
        <v>114</v>
      </c>
      <c r="M165" s="640" t="s">
        <v>114</v>
      </c>
      <c r="N165" s="643" t="s">
        <v>114</v>
      </c>
      <c r="O165" s="645" t="s">
        <v>114</v>
      </c>
    </row>
    <row r="166" spans="1:15">
      <c r="A166" s="633" t="s">
        <v>950</v>
      </c>
      <c r="B166" s="642" t="s">
        <v>951</v>
      </c>
      <c r="C166" s="636" t="s">
        <v>114</v>
      </c>
      <c r="D166" s="636" t="s">
        <v>114</v>
      </c>
      <c r="E166" s="636" t="s">
        <v>114</v>
      </c>
      <c r="F166" s="636" t="s">
        <v>114</v>
      </c>
      <c r="G166" s="636" t="s">
        <v>114</v>
      </c>
      <c r="H166" s="636" t="s">
        <v>114</v>
      </c>
      <c r="I166" s="643" t="s">
        <v>114</v>
      </c>
      <c r="J166" s="638" t="s">
        <v>114</v>
      </c>
      <c r="K166" s="640" t="s">
        <v>114</v>
      </c>
      <c r="L166" s="640" t="s">
        <v>114</v>
      </c>
      <c r="M166" s="640" t="s">
        <v>114</v>
      </c>
      <c r="N166" s="643" t="s">
        <v>114</v>
      </c>
      <c r="O166" s="645" t="s">
        <v>114</v>
      </c>
    </row>
    <row r="167" spans="1:15">
      <c r="A167" s="633" t="s">
        <v>952</v>
      </c>
      <c r="B167" s="642" t="s">
        <v>953</v>
      </c>
      <c r="C167" s="636" t="s">
        <v>114</v>
      </c>
      <c r="D167" s="636" t="s">
        <v>114</v>
      </c>
      <c r="E167" s="636" t="s">
        <v>114</v>
      </c>
      <c r="F167" s="636" t="s">
        <v>114</v>
      </c>
      <c r="G167" s="636" t="s">
        <v>114</v>
      </c>
      <c r="H167" s="636" t="s">
        <v>114</v>
      </c>
      <c r="I167" s="643" t="s">
        <v>114</v>
      </c>
      <c r="J167" s="638" t="s">
        <v>114</v>
      </c>
      <c r="K167" s="640" t="s">
        <v>114</v>
      </c>
      <c r="L167" s="640" t="s">
        <v>114</v>
      </c>
      <c r="M167" s="640" t="s">
        <v>114</v>
      </c>
      <c r="N167" s="643" t="s">
        <v>114</v>
      </c>
      <c r="O167" s="645" t="s">
        <v>114</v>
      </c>
    </row>
    <row r="168" spans="1:15">
      <c r="A168" s="633" t="s">
        <v>954</v>
      </c>
      <c r="B168" s="642" t="s">
        <v>955</v>
      </c>
      <c r="C168" s="636" t="s">
        <v>114</v>
      </c>
      <c r="D168" s="636" t="s">
        <v>114</v>
      </c>
      <c r="E168" s="636" t="s">
        <v>114</v>
      </c>
      <c r="F168" s="636" t="s">
        <v>114</v>
      </c>
      <c r="G168" s="636" t="s">
        <v>114</v>
      </c>
      <c r="H168" s="641" t="s">
        <v>114</v>
      </c>
      <c r="I168" s="643" t="s">
        <v>114</v>
      </c>
      <c r="J168" s="638" t="s">
        <v>114</v>
      </c>
      <c r="K168" s="640" t="s">
        <v>114</v>
      </c>
      <c r="L168" s="640" t="s">
        <v>114</v>
      </c>
      <c r="M168" s="640" t="s">
        <v>114</v>
      </c>
      <c r="N168" s="643" t="s">
        <v>114</v>
      </c>
      <c r="O168" s="645" t="s">
        <v>114</v>
      </c>
    </row>
    <row r="169" spans="1:15">
      <c r="A169" s="633" t="s">
        <v>956</v>
      </c>
      <c r="B169" s="642" t="s">
        <v>957</v>
      </c>
      <c r="C169" s="636" t="s">
        <v>114</v>
      </c>
      <c r="D169" s="636" t="s">
        <v>114</v>
      </c>
      <c r="E169" s="636" t="s">
        <v>114</v>
      </c>
      <c r="F169" s="636" t="s">
        <v>114</v>
      </c>
      <c r="G169" s="636" t="s">
        <v>114</v>
      </c>
      <c r="H169" s="641" t="s">
        <v>114</v>
      </c>
      <c r="I169" s="643" t="s">
        <v>114</v>
      </c>
      <c r="J169" s="638" t="s">
        <v>114</v>
      </c>
      <c r="K169" s="640" t="s">
        <v>114</v>
      </c>
      <c r="L169" s="640" t="s">
        <v>114</v>
      </c>
      <c r="M169" s="640" t="s">
        <v>114</v>
      </c>
      <c r="N169" s="643" t="s">
        <v>114</v>
      </c>
      <c r="O169" s="645" t="s">
        <v>114</v>
      </c>
    </row>
    <row r="170" spans="1:15">
      <c r="A170" s="633" t="s">
        <v>958</v>
      </c>
      <c r="B170" s="642" t="s">
        <v>959</v>
      </c>
      <c r="C170" s="636" t="s">
        <v>114</v>
      </c>
      <c r="D170" s="636" t="s">
        <v>114</v>
      </c>
      <c r="E170" s="636" t="s">
        <v>114</v>
      </c>
      <c r="F170" s="636" t="s">
        <v>114</v>
      </c>
      <c r="G170" s="636" t="s">
        <v>114</v>
      </c>
      <c r="H170" s="641" t="s">
        <v>114</v>
      </c>
      <c r="I170" s="643" t="s">
        <v>114</v>
      </c>
      <c r="J170" s="638" t="s">
        <v>114</v>
      </c>
      <c r="K170" s="640" t="s">
        <v>114</v>
      </c>
      <c r="L170" s="640" t="s">
        <v>114</v>
      </c>
      <c r="M170" s="640" t="s">
        <v>114</v>
      </c>
      <c r="N170" s="643" t="s">
        <v>114</v>
      </c>
      <c r="O170" s="645" t="s">
        <v>114</v>
      </c>
    </row>
    <row r="171" spans="1:15">
      <c r="A171" s="633" t="s">
        <v>960</v>
      </c>
      <c r="B171" s="642" t="s">
        <v>961</v>
      </c>
      <c r="C171" s="636" t="s">
        <v>114</v>
      </c>
      <c r="D171" s="636" t="s">
        <v>114</v>
      </c>
      <c r="E171" s="636" t="s">
        <v>114</v>
      </c>
      <c r="F171" s="636" t="s">
        <v>114</v>
      </c>
      <c r="G171" s="636" t="s">
        <v>114</v>
      </c>
      <c r="H171" s="641" t="s">
        <v>114</v>
      </c>
      <c r="I171" s="643" t="s">
        <v>114</v>
      </c>
      <c r="J171" s="638" t="s">
        <v>114</v>
      </c>
      <c r="K171" s="640" t="s">
        <v>114</v>
      </c>
      <c r="L171" s="640" t="s">
        <v>114</v>
      </c>
      <c r="M171" s="640" t="s">
        <v>114</v>
      </c>
      <c r="N171" s="643" t="s">
        <v>114</v>
      </c>
      <c r="O171" s="645" t="s">
        <v>114</v>
      </c>
    </row>
    <row r="172" spans="1:15">
      <c r="A172" s="633" t="s">
        <v>962</v>
      </c>
      <c r="B172" s="642" t="s">
        <v>963</v>
      </c>
      <c r="C172" s="636" t="s">
        <v>114</v>
      </c>
      <c r="D172" s="636" t="s">
        <v>114</v>
      </c>
      <c r="E172" s="636" t="s">
        <v>114</v>
      </c>
      <c r="F172" s="636" t="s">
        <v>114</v>
      </c>
      <c r="G172" s="636" t="s">
        <v>114</v>
      </c>
      <c r="H172" s="641" t="s">
        <v>114</v>
      </c>
      <c r="I172" s="643" t="s">
        <v>114</v>
      </c>
      <c r="J172" s="638" t="s">
        <v>114</v>
      </c>
      <c r="K172" s="640" t="s">
        <v>114</v>
      </c>
      <c r="L172" s="640" t="s">
        <v>114</v>
      </c>
      <c r="M172" s="640" t="s">
        <v>114</v>
      </c>
      <c r="N172" s="643" t="s">
        <v>114</v>
      </c>
      <c r="O172" s="645" t="s">
        <v>114</v>
      </c>
    </row>
    <row r="173" spans="1:15">
      <c r="A173" s="633" t="s">
        <v>964</v>
      </c>
      <c r="B173" s="642" t="s">
        <v>965</v>
      </c>
      <c r="C173" s="636" t="s">
        <v>114</v>
      </c>
      <c r="D173" s="636" t="s">
        <v>114</v>
      </c>
      <c r="E173" s="636" t="s">
        <v>114</v>
      </c>
      <c r="F173" s="636" t="s">
        <v>114</v>
      </c>
      <c r="G173" s="636" t="s">
        <v>114</v>
      </c>
      <c r="H173" s="641" t="s">
        <v>114</v>
      </c>
      <c r="I173" s="643" t="s">
        <v>114</v>
      </c>
      <c r="J173" s="638" t="s">
        <v>114</v>
      </c>
      <c r="K173" s="640" t="s">
        <v>114</v>
      </c>
      <c r="L173" s="640" t="s">
        <v>114</v>
      </c>
      <c r="M173" s="640" t="s">
        <v>114</v>
      </c>
      <c r="N173" s="643" t="s">
        <v>114</v>
      </c>
      <c r="O173" s="645" t="s">
        <v>114</v>
      </c>
    </row>
    <row r="174" spans="1:15">
      <c r="A174" s="633" t="s">
        <v>966</v>
      </c>
      <c r="B174" s="642" t="s">
        <v>967</v>
      </c>
      <c r="C174" s="636" t="s">
        <v>114</v>
      </c>
      <c r="D174" s="636" t="s">
        <v>114</v>
      </c>
      <c r="E174" s="636" t="s">
        <v>114</v>
      </c>
      <c r="F174" s="636" t="s">
        <v>114</v>
      </c>
      <c r="G174" s="636" t="s">
        <v>114</v>
      </c>
      <c r="H174" s="641" t="s">
        <v>114</v>
      </c>
      <c r="I174" s="643" t="s">
        <v>114</v>
      </c>
      <c r="J174" s="638" t="s">
        <v>114</v>
      </c>
      <c r="K174" s="640" t="s">
        <v>114</v>
      </c>
      <c r="L174" s="640" t="s">
        <v>114</v>
      </c>
      <c r="M174" s="640" t="s">
        <v>114</v>
      </c>
      <c r="N174" s="643" t="s">
        <v>114</v>
      </c>
      <c r="O174" s="645" t="s">
        <v>114</v>
      </c>
    </row>
    <row r="175" spans="1:15">
      <c r="A175" s="633" t="s">
        <v>968</v>
      </c>
      <c r="B175" s="642" t="s">
        <v>969</v>
      </c>
      <c r="C175" s="636" t="s">
        <v>114</v>
      </c>
      <c r="D175" s="636" t="s">
        <v>114</v>
      </c>
      <c r="E175" s="636" t="s">
        <v>114</v>
      </c>
      <c r="F175" s="636" t="s">
        <v>114</v>
      </c>
      <c r="G175" s="636" t="s">
        <v>114</v>
      </c>
      <c r="H175" s="641" t="s">
        <v>114</v>
      </c>
      <c r="I175" s="643" t="s">
        <v>114</v>
      </c>
      <c r="J175" s="638" t="s">
        <v>114</v>
      </c>
      <c r="K175" s="640" t="s">
        <v>114</v>
      </c>
      <c r="L175" s="640" t="s">
        <v>114</v>
      </c>
      <c r="M175" s="640" t="s">
        <v>114</v>
      </c>
      <c r="N175" s="643" t="s">
        <v>114</v>
      </c>
      <c r="O175" s="645" t="s">
        <v>114</v>
      </c>
    </row>
    <row r="176" spans="1:15">
      <c r="A176" s="633" t="s">
        <v>970</v>
      </c>
      <c r="B176" s="642" t="s">
        <v>971</v>
      </c>
      <c r="C176" s="636" t="s">
        <v>114</v>
      </c>
      <c r="D176" s="636" t="s">
        <v>114</v>
      </c>
      <c r="E176" s="636" t="s">
        <v>114</v>
      </c>
      <c r="F176" s="636" t="s">
        <v>114</v>
      </c>
      <c r="G176" s="636" t="s">
        <v>114</v>
      </c>
      <c r="H176" s="641" t="s">
        <v>114</v>
      </c>
      <c r="I176" s="643" t="s">
        <v>114</v>
      </c>
      <c r="J176" s="638" t="s">
        <v>114</v>
      </c>
      <c r="K176" s="640" t="s">
        <v>114</v>
      </c>
      <c r="L176" s="640" t="s">
        <v>114</v>
      </c>
      <c r="M176" s="640" t="s">
        <v>114</v>
      </c>
      <c r="N176" s="643" t="s">
        <v>114</v>
      </c>
      <c r="O176" s="645" t="s">
        <v>114</v>
      </c>
    </row>
    <row r="177" spans="1:15">
      <c r="A177" s="633" t="s">
        <v>972</v>
      </c>
      <c r="B177" s="642" t="s">
        <v>973</v>
      </c>
      <c r="C177" s="636" t="s">
        <v>114</v>
      </c>
      <c r="D177" s="636" t="s">
        <v>114</v>
      </c>
      <c r="E177" s="636" t="s">
        <v>114</v>
      </c>
      <c r="F177" s="636" t="s">
        <v>114</v>
      </c>
      <c r="G177" s="636" t="s">
        <v>114</v>
      </c>
      <c r="H177" s="641" t="s">
        <v>114</v>
      </c>
      <c r="I177" s="643" t="s">
        <v>114</v>
      </c>
      <c r="J177" s="638" t="s">
        <v>114</v>
      </c>
      <c r="K177" s="640" t="s">
        <v>114</v>
      </c>
      <c r="L177" s="640" t="s">
        <v>114</v>
      </c>
      <c r="M177" s="640" t="s">
        <v>114</v>
      </c>
      <c r="N177" s="643" t="s">
        <v>114</v>
      </c>
      <c r="O177" s="645" t="s">
        <v>114</v>
      </c>
    </row>
    <row r="178" spans="1:15">
      <c r="A178" s="633" t="s">
        <v>974</v>
      </c>
      <c r="B178" s="642" t="s">
        <v>975</v>
      </c>
      <c r="C178" s="636" t="s">
        <v>114</v>
      </c>
      <c r="D178" s="636" t="s">
        <v>114</v>
      </c>
      <c r="E178" s="636" t="s">
        <v>114</v>
      </c>
      <c r="F178" s="636" t="s">
        <v>114</v>
      </c>
      <c r="G178" s="636" t="s">
        <v>114</v>
      </c>
      <c r="H178" s="641" t="s">
        <v>114</v>
      </c>
      <c r="I178" s="643" t="s">
        <v>114</v>
      </c>
      <c r="J178" s="638" t="s">
        <v>114</v>
      </c>
      <c r="K178" s="640" t="s">
        <v>114</v>
      </c>
      <c r="L178" s="640" t="s">
        <v>114</v>
      </c>
      <c r="M178" s="640" t="s">
        <v>114</v>
      </c>
      <c r="N178" s="643" t="s">
        <v>114</v>
      </c>
      <c r="O178" s="645" t="s">
        <v>114</v>
      </c>
    </row>
    <row r="179" spans="1:15">
      <c r="A179" s="633" t="s">
        <v>976</v>
      </c>
      <c r="B179" s="642" t="s">
        <v>977</v>
      </c>
      <c r="C179" s="636" t="s">
        <v>114</v>
      </c>
      <c r="D179" s="636" t="s">
        <v>114</v>
      </c>
      <c r="E179" s="636" t="s">
        <v>114</v>
      </c>
      <c r="F179" s="636" t="s">
        <v>114</v>
      </c>
      <c r="G179" s="636" t="s">
        <v>114</v>
      </c>
      <c r="H179" s="641" t="s">
        <v>114</v>
      </c>
      <c r="I179" s="643" t="s">
        <v>114</v>
      </c>
      <c r="J179" s="638" t="s">
        <v>114</v>
      </c>
      <c r="K179" s="640" t="s">
        <v>114</v>
      </c>
      <c r="L179" s="640" t="s">
        <v>114</v>
      </c>
      <c r="M179" s="640" t="s">
        <v>114</v>
      </c>
      <c r="N179" s="643" t="s">
        <v>114</v>
      </c>
      <c r="O179" s="645" t="s">
        <v>114</v>
      </c>
    </row>
    <row r="180" spans="1:15">
      <c r="A180" s="633" t="s">
        <v>978</v>
      </c>
      <c r="B180" s="642" t="s">
        <v>979</v>
      </c>
      <c r="C180" s="636" t="s">
        <v>114</v>
      </c>
      <c r="D180" s="636" t="s">
        <v>114</v>
      </c>
      <c r="E180" s="636" t="s">
        <v>114</v>
      </c>
      <c r="F180" s="636" t="s">
        <v>114</v>
      </c>
      <c r="G180" s="636" t="s">
        <v>114</v>
      </c>
      <c r="H180" s="641" t="s">
        <v>114</v>
      </c>
      <c r="I180" s="643" t="s">
        <v>114</v>
      </c>
      <c r="J180" s="638" t="s">
        <v>114</v>
      </c>
      <c r="K180" s="640" t="s">
        <v>114</v>
      </c>
      <c r="L180" s="640" t="s">
        <v>114</v>
      </c>
      <c r="M180" s="640" t="s">
        <v>114</v>
      </c>
      <c r="N180" s="643" t="s">
        <v>114</v>
      </c>
      <c r="O180" s="645" t="s">
        <v>114</v>
      </c>
    </row>
    <row r="181" spans="1:15">
      <c r="A181" s="633" t="s">
        <v>980</v>
      </c>
      <c r="B181" s="642" t="s">
        <v>981</v>
      </c>
      <c r="C181" s="636" t="s">
        <v>114</v>
      </c>
      <c r="D181" s="636" t="s">
        <v>114</v>
      </c>
      <c r="E181" s="636" t="s">
        <v>114</v>
      </c>
      <c r="F181" s="636" t="s">
        <v>114</v>
      </c>
      <c r="G181" s="636" t="s">
        <v>114</v>
      </c>
      <c r="H181" s="641" t="s">
        <v>114</v>
      </c>
      <c r="I181" s="643" t="s">
        <v>114</v>
      </c>
      <c r="J181" s="638" t="s">
        <v>114</v>
      </c>
      <c r="K181" s="640" t="s">
        <v>114</v>
      </c>
      <c r="L181" s="640" t="s">
        <v>114</v>
      </c>
      <c r="M181" s="640" t="s">
        <v>114</v>
      </c>
      <c r="N181" s="643" t="s">
        <v>114</v>
      </c>
      <c r="O181" s="645" t="s">
        <v>114</v>
      </c>
    </row>
    <row r="182" spans="1:15">
      <c r="A182" s="633" t="s">
        <v>982</v>
      </c>
      <c r="B182" s="642" t="s">
        <v>983</v>
      </c>
      <c r="C182" s="636" t="s">
        <v>114</v>
      </c>
      <c r="D182" s="636" t="s">
        <v>114</v>
      </c>
      <c r="E182" s="636" t="s">
        <v>114</v>
      </c>
      <c r="F182" s="636" t="s">
        <v>114</v>
      </c>
      <c r="G182" s="636" t="s">
        <v>114</v>
      </c>
      <c r="H182" s="641" t="s">
        <v>114</v>
      </c>
      <c r="I182" s="643" t="s">
        <v>114</v>
      </c>
      <c r="J182" s="638" t="s">
        <v>114</v>
      </c>
      <c r="K182" s="640" t="s">
        <v>114</v>
      </c>
      <c r="L182" s="640" t="s">
        <v>114</v>
      </c>
      <c r="M182" s="640" t="s">
        <v>114</v>
      </c>
      <c r="N182" s="643" t="s">
        <v>114</v>
      </c>
      <c r="O182" s="645" t="s">
        <v>114</v>
      </c>
    </row>
    <row r="183" spans="1:15">
      <c r="A183" s="633" t="s">
        <v>984</v>
      </c>
      <c r="B183" s="642" t="s">
        <v>985</v>
      </c>
      <c r="C183" s="636" t="s">
        <v>114</v>
      </c>
      <c r="D183" s="636" t="s">
        <v>114</v>
      </c>
      <c r="E183" s="636" t="s">
        <v>114</v>
      </c>
      <c r="F183" s="636" t="s">
        <v>114</v>
      </c>
      <c r="G183" s="636" t="s">
        <v>114</v>
      </c>
      <c r="H183" s="641" t="s">
        <v>114</v>
      </c>
      <c r="I183" s="643" t="s">
        <v>114</v>
      </c>
      <c r="J183" s="638" t="s">
        <v>114</v>
      </c>
      <c r="K183" s="640" t="s">
        <v>114</v>
      </c>
      <c r="L183" s="640" t="s">
        <v>114</v>
      </c>
      <c r="M183" s="640" t="s">
        <v>114</v>
      </c>
      <c r="N183" s="643" t="s">
        <v>114</v>
      </c>
      <c r="O183" s="645" t="s">
        <v>114</v>
      </c>
    </row>
    <row r="184" spans="1:15">
      <c r="A184" s="633" t="s">
        <v>986</v>
      </c>
      <c r="B184" s="642" t="s">
        <v>987</v>
      </c>
      <c r="C184" s="636" t="s">
        <v>114</v>
      </c>
      <c r="D184" s="636" t="s">
        <v>114</v>
      </c>
      <c r="E184" s="636" t="s">
        <v>114</v>
      </c>
      <c r="F184" s="636" t="s">
        <v>114</v>
      </c>
      <c r="G184" s="636" t="s">
        <v>114</v>
      </c>
      <c r="H184" s="641" t="s">
        <v>114</v>
      </c>
      <c r="I184" s="643" t="s">
        <v>114</v>
      </c>
      <c r="J184" s="638" t="s">
        <v>114</v>
      </c>
      <c r="K184" s="640" t="s">
        <v>114</v>
      </c>
      <c r="L184" s="640" t="s">
        <v>114</v>
      </c>
      <c r="M184" s="640" t="s">
        <v>114</v>
      </c>
      <c r="N184" s="643" t="s">
        <v>114</v>
      </c>
      <c r="O184" s="645" t="s">
        <v>114</v>
      </c>
    </row>
    <row r="185" spans="1:15">
      <c r="A185" s="633" t="s">
        <v>988</v>
      </c>
      <c r="B185" s="642" t="s">
        <v>989</v>
      </c>
      <c r="C185" s="636" t="s">
        <v>114</v>
      </c>
      <c r="D185" s="636" t="s">
        <v>114</v>
      </c>
      <c r="E185" s="636" t="s">
        <v>114</v>
      </c>
      <c r="F185" s="636" t="s">
        <v>114</v>
      </c>
      <c r="G185" s="636" t="s">
        <v>114</v>
      </c>
      <c r="H185" s="641" t="s">
        <v>114</v>
      </c>
      <c r="I185" s="643" t="s">
        <v>114</v>
      </c>
      <c r="J185" s="638" t="s">
        <v>114</v>
      </c>
      <c r="K185" s="640" t="s">
        <v>114</v>
      </c>
      <c r="L185" s="640" t="s">
        <v>114</v>
      </c>
      <c r="M185" s="640" t="s">
        <v>114</v>
      </c>
      <c r="N185" s="643" t="s">
        <v>114</v>
      </c>
      <c r="O185" s="645" t="s">
        <v>114</v>
      </c>
    </row>
    <row r="186" spans="1:15">
      <c r="A186" s="633" t="s">
        <v>990</v>
      </c>
      <c r="B186" s="642" t="s">
        <v>991</v>
      </c>
      <c r="C186" s="636" t="s">
        <v>114</v>
      </c>
      <c r="D186" s="636" t="s">
        <v>114</v>
      </c>
      <c r="E186" s="636" t="s">
        <v>114</v>
      </c>
      <c r="F186" s="636" t="s">
        <v>114</v>
      </c>
      <c r="G186" s="636" t="s">
        <v>114</v>
      </c>
      <c r="H186" s="641" t="s">
        <v>114</v>
      </c>
      <c r="I186" s="643" t="s">
        <v>114</v>
      </c>
      <c r="J186" s="638" t="s">
        <v>114</v>
      </c>
      <c r="K186" s="640" t="s">
        <v>114</v>
      </c>
      <c r="L186" s="640" t="s">
        <v>114</v>
      </c>
      <c r="M186" s="640" t="s">
        <v>114</v>
      </c>
      <c r="N186" s="643" t="s">
        <v>114</v>
      </c>
      <c r="O186" s="645" t="s">
        <v>114</v>
      </c>
    </row>
    <row r="187" spans="1:15">
      <c r="A187" s="633" t="s">
        <v>992</v>
      </c>
      <c r="B187" s="642" t="s">
        <v>993</v>
      </c>
      <c r="C187" s="636">
        <v>993880</v>
      </c>
      <c r="D187" s="636">
        <v>967343</v>
      </c>
      <c r="E187" s="636">
        <v>1060964</v>
      </c>
      <c r="F187" s="636">
        <v>1047144</v>
      </c>
      <c r="G187" s="636">
        <v>1073578</v>
      </c>
      <c r="H187" s="641">
        <v>1015758</v>
      </c>
      <c r="I187" s="643">
        <v>1012244</v>
      </c>
      <c r="J187" s="638">
        <v>931348</v>
      </c>
      <c r="K187" s="640">
        <v>851749</v>
      </c>
      <c r="L187" s="640">
        <v>833763</v>
      </c>
      <c r="M187" s="640">
        <v>803095</v>
      </c>
      <c r="N187" s="643">
        <v>874367</v>
      </c>
      <c r="O187" s="645">
        <v>11465233</v>
      </c>
    </row>
    <row r="188" spans="1:15">
      <c r="A188" s="633" t="s">
        <v>994</v>
      </c>
      <c r="B188" s="642" t="s">
        <v>995</v>
      </c>
      <c r="C188" s="636" t="s">
        <v>114</v>
      </c>
      <c r="D188" s="636" t="s">
        <v>114</v>
      </c>
      <c r="E188" s="636" t="s">
        <v>114</v>
      </c>
      <c r="F188" s="636" t="s">
        <v>114</v>
      </c>
      <c r="G188" s="636" t="s">
        <v>114</v>
      </c>
      <c r="H188" s="641" t="s">
        <v>114</v>
      </c>
      <c r="I188" s="643" t="s">
        <v>114</v>
      </c>
      <c r="J188" s="638" t="s">
        <v>114</v>
      </c>
      <c r="K188" s="640" t="s">
        <v>114</v>
      </c>
      <c r="L188" s="640" t="s">
        <v>114</v>
      </c>
      <c r="M188" s="640" t="s">
        <v>114</v>
      </c>
      <c r="N188" s="643" t="s">
        <v>114</v>
      </c>
      <c r="O188" s="645" t="s">
        <v>114</v>
      </c>
    </row>
    <row r="189" spans="1:15">
      <c r="A189" s="633" t="s">
        <v>996</v>
      </c>
      <c r="B189" s="642" t="s">
        <v>997</v>
      </c>
      <c r="C189" s="636" t="s">
        <v>114</v>
      </c>
      <c r="D189" s="636" t="s">
        <v>114</v>
      </c>
      <c r="E189" s="636" t="s">
        <v>114</v>
      </c>
      <c r="F189" s="636" t="s">
        <v>114</v>
      </c>
      <c r="G189" s="636" t="s">
        <v>114</v>
      </c>
      <c r="H189" s="641" t="s">
        <v>114</v>
      </c>
      <c r="I189" s="643" t="s">
        <v>114</v>
      </c>
      <c r="J189" s="638" t="s">
        <v>114</v>
      </c>
      <c r="K189" s="640" t="s">
        <v>114</v>
      </c>
      <c r="L189" s="640" t="s">
        <v>114</v>
      </c>
      <c r="M189" s="640" t="s">
        <v>114</v>
      </c>
      <c r="N189" s="643" t="s">
        <v>114</v>
      </c>
      <c r="O189" s="645" t="s">
        <v>114</v>
      </c>
    </row>
    <row r="190" spans="1:15">
      <c r="A190" s="633" t="s">
        <v>998</v>
      </c>
      <c r="B190" s="642" t="s">
        <v>999</v>
      </c>
      <c r="C190" s="636">
        <v>4019415</v>
      </c>
      <c r="D190" s="636">
        <v>4028284</v>
      </c>
      <c r="E190" s="636">
        <v>4251675</v>
      </c>
      <c r="F190" s="636">
        <v>4231822</v>
      </c>
      <c r="G190" s="636">
        <v>4411070</v>
      </c>
      <c r="H190" s="641">
        <v>4093583</v>
      </c>
      <c r="I190" s="643">
        <v>4057210</v>
      </c>
      <c r="J190" s="638">
        <v>3908994</v>
      </c>
      <c r="K190" s="640">
        <v>3581220</v>
      </c>
      <c r="L190" s="640">
        <v>3659010</v>
      </c>
      <c r="M190" s="640">
        <v>3578730</v>
      </c>
      <c r="N190" s="643">
        <v>3863029</v>
      </c>
      <c r="O190" s="645">
        <v>47684042</v>
      </c>
    </row>
    <row r="191" spans="1:15">
      <c r="A191" s="633" t="s">
        <v>1000</v>
      </c>
      <c r="B191" s="642" t="s">
        <v>1001</v>
      </c>
      <c r="C191" s="636" t="s">
        <v>114</v>
      </c>
      <c r="D191" s="636" t="s">
        <v>114</v>
      </c>
      <c r="E191" s="636" t="s">
        <v>114</v>
      </c>
      <c r="F191" s="636" t="s">
        <v>114</v>
      </c>
      <c r="G191" s="636" t="s">
        <v>114</v>
      </c>
      <c r="H191" s="641" t="s">
        <v>114</v>
      </c>
      <c r="I191" s="643" t="s">
        <v>114</v>
      </c>
      <c r="J191" s="638" t="s">
        <v>114</v>
      </c>
      <c r="K191" s="640" t="s">
        <v>114</v>
      </c>
      <c r="L191" s="640" t="s">
        <v>114</v>
      </c>
      <c r="M191" s="640" t="s">
        <v>114</v>
      </c>
      <c r="N191" s="643" t="s">
        <v>114</v>
      </c>
      <c r="O191" s="645" t="s">
        <v>114</v>
      </c>
    </row>
    <row r="192" spans="1:15">
      <c r="A192" s="633" t="s">
        <v>1002</v>
      </c>
      <c r="B192" s="642" t="s">
        <v>1003</v>
      </c>
      <c r="C192" s="636" t="s">
        <v>114</v>
      </c>
      <c r="D192" s="636" t="s">
        <v>114</v>
      </c>
      <c r="E192" s="636" t="s">
        <v>114</v>
      </c>
      <c r="F192" s="636" t="s">
        <v>114</v>
      </c>
      <c r="G192" s="636" t="s">
        <v>114</v>
      </c>
      <c r="H192" s="641" t="s">
        <v>114</v>
      </c>
      <c r="I192" s="643" t="s">
        <v>114</v>
      </c>
      <c r="J192" s="638" t="s">
        <v>114</v>
      </c>
      <c r="K192" s="640" t="s">
        <v>114</v>
      </c>
      <c r="L192" s="640" t="s">
        <v>114</v>
      </c>
      <c r="M192" s="640" t="s">
        <v>114</v>
      </c>
      <c r="N192" s="643" t="s">
        <v>114</v>
      </c>
      <c r="O192" s="645" t="s">
        <v>114</v>
      </c>
    </row>
    <row r="193" spans="1:15">
      <c r="A193" s="633" t="s">
        <v>1004</v>
      </c>
      <c r="B193" s="642" t="s">
        <v>1005</v>
      </c>
      <c r="C193" s="636">
        <v>11804838</v>
      </c>
      <c r="D193" s="636">
        <v>11528129</v>
      </c>
      <c r="E193" s="636">
        <v>12493021</v>
      </c>
      <c r="F193" s="636">
        <v>12213531</v>
      </c>
      <c r="G193" s="636">
        <v>12632522</v>
      </c>
      <c r="H193" s="641">
        <v>11969080</v>
      </c>
      <c r="I193" s="643">
        <v>11950834</v>
      </c>
      <c r="J193" s="638">
        <v>11574687</v>
      </c>
      <c r="K193" s="640">
        <v>10916072</v>
      </c>
      <c r="L193" s="640">
        <v>11017165</v>
      </c>
      <c r="M193" s="640">
        <v>10556468</v>
      </c>
      <c r="N193" s="643">
        <v>11137483</v>
      </c>
      <c r="O193" s="645">
        <v>139793830</v>
      </c>
    </row>
    <row r="194" spans="1:15">
      <c r="A194" s="633" t="s">
        <v>1006</v>
      </c>
      <c r="B194" s="642" t="s">
        <v>1007</v>
      </c>
      <c r="C194" s="636">
        <v>3623982</v>
      </c>
      <c r="D194" s="636">
        <v>3441186</v>
      </c>
      <c r="E194" s="636">
        <v>3735746</v>
      </c>
      <c r="F194" s="636">
        <v>3647470</v>
      </c>
      <c r="G194" s="636">
        <v>3809482</v>
      </c>
      <c r="H194" s="641">
        <v>3626268</v>
      </c>
      <c r="I194" s="643">
        <v>3634163</v>
      </c>
      <c r="J194" s="638">
        <v>3489961</v>
      </c>
      <c r="K194" s="640">
        <v>3282716</v>
      </c>
      <c r="L194" s="640">
        <v>3297783</v>
      </c>
      <c r="M194" s="640">
        <v>3123148</v>
      </c>
      <c r="N194" s="643">
        <v>3225512</v>
      </c>
      <c r="O194" s="645">
        <v>41937417</v>
      </c>
    </row>
    <row r="195" spans="1:15">
      <c r="A195" s="633" t="s">
        <v>1008</v>
      </c>
      <c r="B195" s="642" t="s">
        <v>1009</v>
      </c>
      <c r="C195" s="636">
        <v>3928210</v>
      </c>
      <c r="D195" s="636">
        <v>3827400</v>
      </c>
      <c r="E195" s="636">
        <v>4188372</v>
      </c>
      <c r="F195" s="636">
        <v>4119342</v>
      </c>
      <c r="G195" s="636">
        <v>4289019</v>
      </c>
      <c r="H195" s="641">
        <v>4055201</v>
      </c>
      <c r="I195" s="643">
        <v>4046087</v>
      </c>
      <c r="J195" s="638">
        <v>3930398</v>
      </c>
      <c r="K195" s="640">
        <v>3720698</v>
      </c>
      <c r="L195" s="640">
        <v>3716488</v>
      </c>
      <c r="M195" s="640">
        <v>3542921</v>
      </c>
      <c r="N195" s="643">
        <v>3738121</v>
      </c>
      <c r="O195" s="645">
        <v>47102257</v>
      </c>
    </row>
    <row r="196" spans="1:15">
      <c r="A196" s="633" t="s">
        <v>1010</v>
      </c>
      <c r="B196" s="642" t="s">
        <v>1011</v>
      </c>
      <c r="C196" s="636" t="s">
        <v>114</v>
      </c>
      <c r="D196" s="636" t="s">
        <v>114</v>
      </c>
      <c r="E196" s="636" t="s">
        <v>114</v>
      </c>
      <c r="F196" s="636" t="s">
        <v>114</v>
      </c>
      <c r="G196" s="636" t="s">
        <v>114</v>
      </c>
      <c r="H196" s="641" t="s">
        <v>114</v>
      </c>
      <c r="I196" s="643" t="s">
        <v>114</v>
      </c>
      <c r="J196" s="638" t="s">
        <v>114</v>
      </c>
      <c r="K196" s="640" t="s">
        <v>114</v>
      </c>
      <c r="L196" s="640" t="s">
        <v>114</v>
      </c>
      <c r="M196" s="640" t="s">
        <v>114</v>
      </c>
      <c r="N196" s="643" t="s">
        <v>114</v>
      </c>
      <c r="O196" s="645" t="s">
        <v>114</v>
      </c>
    </row>
    <row r="197" spans="1:15">
      <c r="A197" s="633" t="s">
        <v>1012</v>
      </c>
      <c r="B197" s="642" t="s">
        <v>1013</v>
      </c>
      <c r="C197" s="636">
        <v>722128</v>
      </c>
      <c r="D197" s="636">
        <v>689931</v>
      </c>
      <c r="E197" s="636">
        <v>762678</v>
      </c>
      <c r="F197" s="636">
        <v>739350</v>
      </c>
      <c r="G197" s="636">
        <v>754338</v>
      </c>
      <c r="H197" s="641">
        <v>714814</v>
      </c>
      <c r="I197" s="643">
        <v>705221</v>
      </c>
      <c r="J197" s="638">
        <v>662475</v>
      </c>
      <c r="K197" s="640">
        <v>621089</v>
      </c>
      <c r="L197" s="640">
        <v>634334</v>
      </c>
      <c r="M197" s="640">
        <v>609759</v>
      </c>
      <c r="N197" s="643">
        <v>650920</v>
      </c>
      <c r="O197" s="645">
        <v>8267037</v>
      </c>
    </row>
    <row r="198" spans="1:15">
      <c r="A198" s="633" t="s">
        <v>1014</v>
      </c>
      <c r="B198" s="642" t="s">
        <v>1015</v>
      </c>
      <c r="C198" s="636" t="s">
        <v>114</v>
      </c>
      <c r="D198" s="636" t="s">
        <v>114</v>
      </c>
      <c r="E198" s="636" t="s">
        <v>114</v>
      </c>
      <c r="F198" s="636" t="s">
        <v>114</v>
      </c>
      <c r="G198" s="636" t="s">
        <v>114</v>
      </c>
      <c r="H198" s="641" t="s">
        <v>114</v>
      </c>
      <c r="I198" s="643" t="s">
        <v>114</v>
      </c>
      <c r="J198" s="638" t="s">
        <v>114</v>
      </c>
      <c r="K198" s="640" t="s">
        <v>114</v>
      </c>
      <c r="L198" s="640" t="s">
        <v>114</v>
      </c>
      <c r="M198" s="640" t="s">
        <v>114</v>
      </c>
      <c r="N198" s="643" t="s">
        <v>114</v>
      </c>
      <c r="O198" s="645" t="s">
        <v>114</v>
      </c>
    </row>
    <row r="199" spans="1:15">
      <c r="A199" s="633" t="s">
        <v>1016</v>
      </c>
      <c r="B199" s="642" t="s">
        <v>1017</v>
      </c>
      <c r="C199" s="636" t="s">
        <v>114</v>
      </c>
      <c r="D199" s="636" t="s">
        <v>114</v>
      </c>
      <c r="E199" s="636" t="s">
        <v>114</v>
      </c>
      <c r="F199" s="636" t="s">
        <v>114</v>
      </c>
      <c r="G199" s="636" t="s">
        <v>114</v>
      </c>
      <c r="H199" s="641" t="s">
        <v>114</v>
      </c>
      <c r="I199" s="643" t="s">
        <v>114</v>
      </c>
      <c r="J199" s="638" t="s">
        <v>114</v>
      </c>
      <c r="K199" s="640" t="s">
        <v>114</v>
      </c>
      <c r="L199" s="640" t="s">
        <v>114</v>
      </c>
      <c r="M199" s="640" t="s">
        <v>114</v>
      </c>
      <c r="N199" s="643" t="s">
        <v>114</v>
      </c>
      <c r="O199" s="645" t="s">
        <v>114</v>
      </c>
    </row>
    <row r="200" spans="1:15">
      <c r="A200" s="633" t="s">
        <v>1018</v>
      </c>
      <c r="B200" s="642" t="s">
        <v>1019</v>
      </c>
      <c r="C200" s="636" t="s">
        <v>114</v>
      </c>
      <c r="D200" s="636" t="s">
        <v>114</v>
      </c>
      <c r="E200" s="636" t="s">
        <v>114</v>
      </c>
      <c r="F200" s="636" t="s">
        <v>114</v>
      </c>
      <c r="G200" s="636" t="s">
        <v>114</v>
      </c>
      <c r="H200" s="641" t="s">
        <v>114</v>
      </c>
      <c r="I200" s="643" t="s">
        <v>114</v>
      </c>
      <c r="J200" s="638" t="s">
        <v>114</v>
      </c>
      <c r="K200" s="640" t="s">
        <v>114</v>
      </c>
      <c r="L200" s="640" t="s">
        <v>114</v>
      </c>
      <c r="M200" s="640" t="s">
        <v>114</v>
      </c>
      <c r="N200" s="643" t="s">
        <v>114</v>
      </c>
      <c r="O200" s="645" t="s">
        <v>114</v>
      </c>
    </row>
    <row r="201" spans="1:15">
      <c r="A201" s="633" t="s">
        <v>1020</v>
      </c>
      <c r="B201" s="642" t="s">
        <v>1021</v>
      </c>
      <c r="C201" s="636">
        <v>4125763</v>
      </c>
      <c r="D201" s="636">
        <v>4035995</v>
      </c>
      <c r="E201" s="636">
        <v>4301844</v>
      </c>
      <c r="F201" s="636">
        <v>4233057</v>
      </c>
      <c r="G201" s="636">
        <v>4478778</v>
      </c>
      <c r="H201" s="641">
        <v>4215050</v>
      </c>
      <c r="I201" s="643">
        <v>4152165</v>
      </c>
      <c r="J201" s="638">
        <v>4044003</v>
      </c>
      <c r="K201" s="640">
        <v>3793979</v>
      </c>
      <c r="L201" s="640">
        <v>3814082</v>
      </c>
      <c r="M201" s="640">
        <v>3618881</v>
      </c>
      <c r="N201" s="643">
        <v>3775118</v>
      </c>
      <c r="O201" s="645">
        <v>48588715</v>
      </c>
    </row>
    <row r="202" spans="1:15">
      <c r="A202" s="633" t="s">
        <v>1022</v>
      </c>
      <c r="B202" s="642" t="s">
        <v>1023</v>
      </c>
      <c r="C202" s="636" t="s">
        <v>114</v>
      </c>
      <c r="D202" s="636" t="s">
        <v>114</v>
      </c>
      <c r="E202" s="636" t="s">
        <v>114</v>
      </c>
      <c r="F202" s="636" t="s">
        <v>114</v>
      </c>
      <c r="G202" s="636" t="s">
        <v>114</v>
      </c>
      <c r="H202" s="641" t="s">
        <v>114</v>
      </c>
      <c r="I202" s="643" t="s">
        <v>114</v>
      </c>
      <c r="J202" s="638" t="s">
        <v>114</v>
      </c>
      <c r="K202" s="640" t="s">
        <v>114</v>
      </c>
      <c r="L202" s="640" t="s">
        <v>114</v>
      </c>
      <c r="M202" s="640" t="s">
        <v>114</v>
      </c>
      <c r="N202" s="643" t="s">
        <v>114</v>
      </c>
      <c r="O202" s="645" t="s">
        <v>114</v>
      </c>
    </row>
    <row r="203" spans="1:15">
      <c r="A203" s="633" t="s">
        <v>1024</v>
      </c>
      <c r="B203" s="642" t="s">
        <v>1025</v>
      </c>
      <c r="C203" s="636" t="s">
        <v>114</v>
      </c>
      <c r="D203" s="636" t="s">
        <v>114</v>
      </c>
      <c r="E203" s="636" t="s">
        <v>114</v>
      </c>
      <c r="F203" s="636" t="s">
        <v>114</v>
      </c>
      <c r="G203" s="636" t="s">
        <v>114</v>
      </c>
      <c r="H203" s="641" t="s">
        <v>114</v>
      </c>
      <c r="I203" s="643" t="s">
        <v>114</v>
      </c>
      <c r="J203" s="638" t="s">
        <v>114</v>
      </c>
      <c r="K203" s="640" t="s">
        <v>114</v>
      </c>
      <c r="L203" s="640" t="s">
        <v>114</v>
      </c>
      <c r="M203" s="640" t="s">
        <v>114</v>
      </c>
      <c r="N203" s="643" t="s">
        <v>114</v>
      </c>
      <c r="O203" s="645" t="s">
        <v>114</v>
      </c>
    </row>
    <row r="204" spans="1:15">
      <c r="A204" s="633" t="s">
        <v>1026</v>
      </c>
      <c r="B204" s="642" t="s">
        <v>1027</v>
      </c>
      <c r="C204" s="636" t="s">
        <v>114</v>
      </c>
      <c r="D204" s="636" t="s">
        <v>114</v>
      </c>
      <c r="E204" s="636" t="s">
        <v>114</v>
      </c>
      <c r="F204" s="636" t="s">
        <v>114</v>
      </c>
      <c r="G204" s="636" t="s">
        <v>114</v>
      </c>
      <c r="H204" s="641" t="s">
        <v>114</v>
      </c>
      <c r="I204" s="643" t="s">
        <v>114</v>
      </c>
      <c r="J204" s="638" t="s">
        <v>114</v>
      </c>
      <c r="K204" s="640" t="s">
        <v>114</v>
      </c>
      <c r="L204" s="640" t="s">
        <v>114</v>
      </c>
      <c r="M204" s="640" t="s">
        <v>114</v>
      </c>
      <c r="N204" s="643" t="s">
        <v>114</v>
      </c>
      <c r="O204" s="645" t="s">
        <v>114</v>
      </c>
    </row>
    <row r="205" spans="1:15">
      <c r="A205" s="633" t="s">
        <v>1028</v>
      </c>
      <c r="B205" s="642" t="s">
        <v>1029</v>
      </c>
      <c r="C205" s="636" t="s">
        <v>114</v>
      </c>
      <c r="D205" s="636" t="s">
        <v>114</v>
      </c>
      <c r="E205" s="636" t="s">
        <v>114</v>
      </c>
      <c r="F205" s="636" t="s">
        <v>114</v>
      </c>
      <c r="G205" s="636" t="s">
        <v>114</v>
      </c>
      <c r="H205" s="641" t="s">
        <v>114</v>
      </c>
      <c r="I205" s="643" t="s">
        <v>114</v>
      </c>
      <c r="J205" s="638" t="s">
        <v>114</v>
      </c>
      <c r="K205" s="640" t="s">
        <v>114</v>
      </c>
      <c r="L205" s="640" t="s">
        <v>114</v>
      </c>
      <c r="M205" s="640" t="s">
        <v>114</v>
      </c>
      <c r="N205" s="643" t="s">
        <v>114</v>
      </c>
      <c r="O205" s="645" t="s">
        <v>114</v>
      </c>
    </row>
    <row r="206" spans="1:15">
      <c r="A206" s="633" t="s">
        <v>1030</v>
      </c>
      <c r="B206" s="642" t="s">
        <v>1031</v>
      </c>
      <c r="C206" s="636">
        <v>2252144</v>
      </c>
      <c r="D206" s="636">
        <v>2135766</v>
      </c>
      <c r="E206" s="636">
        <v>2344793</v>
      </c>
      <c r="F206" s="636">
        <v>2288762</v>
      </c>
      <c r="G206" s="636">
        <v>2378799</v>
      </c>
      <c r="H206" s="641">
        <v>2303425</v>
      </c>
      <c r="I206" s="643">
        <v>2343756</v>
      </c>
      <c r="J206" s="638">
        <v>2242353</v>
      </c>
      <c r="K206" s="640">
        <v>2126083</v>
      </c>
      <c r="L206" s="640">
        <v>2171673</v>
      </c>
      <c r="M206" s="640">
        <v>2103032</v>
      </c>
      <c r="N206" s="643">
        <v>2249689</v>
      </c>
      <c r="O206" s="645">
        <v>26940275</v>
      </c>
    </row>
    <row r="207" spans="1:15">
      <c r="A207" s="633" t="s">
        <v>1032</v>
      </c>
      <c r="B207" s="642" t="s">
        <v>1033</v>
      </c>
      <c r="C207" s="636" t="s">
        <v>114</v>
      </c>
      <c r="D207" s="636" t="s">
        <v>114</v>
      </c>
      <c r="E207" s="636" t="s">
        <v>114</v>
      </c>
      <c r="F207" s="636" t="s">
        <v>114</v>
      </c>
      <c r="G207" s="636" t="s">
        <v>114</v>
      </c>
      <c r="H207" s="641" t="s">
        <v>114</v>
      </c>
      <c r="I207" s="643" t="s">
        <v>114</v>
      </c>
      <c r="J207" s="638" t="s">
        <v>114</v>
      </c>
      <c r="K207" s="640" t="s">
        <v>114</v>
      </c>
      <c r="L207" s="640" t="s">
        <v>114</v>
      </c>
      <c r="M207" s="640" t="s">
        <v>114</v>
      </c>
      <c r="N207" s="643" t="s">
        <v>114</v>
      </c>
      <c r="O207" s="645" t="s">
        <v>114</v>
      </c>
    </row>
    <row r="208" spans="1:15">
      <c r="A208" s="633" t="s">
        <v>1034</v>
      </c>
      <c r="B208" s="642" t="s">
        <v>1035</v>
      </c>
      <c r="C208" s="636" t="s">
        <v>114</v>
      </c>
      <c r="D208" s="636" t="s">
        <v>114</v>
      </c>
      <c r="E208" s="636" t="s">
        <v>114</v>
      </c>
      <c r="F208" s="636" t="s">
        <v>114</v>
      </c>
      <c r="G208" s="636" t="s">
        <v>114</v>
      </c>
      <c r="H208" s="641" t="s">
        <v>114</v>
      </c>
      <c r="I208" s="643" t="s">
        <v>114</v>
      </c>
      <c r="J208" s="638" t="s">
        <v>114</v>
      </c>
      <c r="K208" s="640" t="s">
        <v>114</v>
      </c>
      <c r="L208" s="640" t="s">
        <v>114</v>
      </c>
      <c r="M208" s="640" t="s">
        <v>114</v>
      </c>
      <c r="N208" s="643" t="s">
        <v>114</v>
      </c>
      <c r="O208" s="645" t="s">
        <v>114</v>
      </c>
    </row>
    <row r="209" spans="1:15">
      <c r="A209" s="633" t="s">
        <v>1036</v>
      </c>
      <c r="B209" s="642" t="s">
        <v>1037</v>
      </c>
      <c r="C209" s="636" t="s">
        <v>114</v>
      </c>
      <c r="D209" s="636" t="s">
        <v>114</v>
      </c>
      <c r="E209" s="636" t="s">
        <v>114</v>
      </c>
      <c r="F209" s="636" t="s">
        <v>114</v>
      </c>
      <c r="G209" s="636" t="s">
        <v>114</v>
      </c>
      <c r="H209" s="641" t="s">
        <v>114</v>
      </c>
      <c r="I209" s="643" t="s">
        <v>114</v>
      </c>
      <c r="J209" s="638" t="s">
        <v>114</v>
      </c>
      <c r="K209" s="640" t="s">
        <v>114</v>
      </c>
      <c r="L209" s="640" t="s">
        <v>114</v>
      </c>
      <c r="M209" s="640" t="s">
        <v>114</v>
      </c>
      <c r="N209" s="643" t="s">
        <v>114</v>
      </c>
      <c r="O209" s="645" t="s">
        <v>114</v>
      </c>
    </row>
    <row r="210" spans="1:15">
      <c r="A210" s="633" t="s">
        <v>1038</v>
      </c>
      <c r="B210" s="642" t="s">
        <v>1039</v>
      </c>
      <c r="C210" s="636">
        <v>1911401</v>
      </c>
      <c r="D210" s="636">
        <v>1884889</v>
      </c>
      <c r="E210" s="636">
        <v>1974422</v>
      </c>
      <c r="F210" s="636">
        <v>1998413</v>
      </c>
      <c r="G210" s="636">
        <v>2114197</v>
      </c>
      <c r="H210" s="641">
        <v>2019949</v>
      </c>
      <c r="I210" s="643">
        <v>2043210</v>
      </c>
      <c r="J210" s="638">
        <v>1966098</v>
      </c>
      <c r="K210" s="640">
        <v>1845423</v>
      </c>
      <c r="L210" s="640">
        <v>1894711</v>
      </c>
      <c r="M210" s="640">
        <v>1828860</v>
      </c>
      <c r="N210" s="643">
        <v>1927413</v>
      </c>
      <c r="O210" s="645">
        <v>23408986</v>
      </c>
    </row>
    <row r="211" spans="1:15">
      <c r="A211" s="633" t="s">
        <v>1040</v>
      </c>
      <c r="B211" s="642" t="s">
        <v>1041</v>
      </c>
      <c r="C211" s="636">
        <v>6277804</v>
      </c>
      <c r="D211" s="636">
        <v>6203440</v>
      </c>
      <c r="E211" s="636">
        <v>6584244</v>
      </c>
      <c r="F211" s="636">
        <v>6504200</v>
      </c>
      <c r="G211" s="636">
        <v>6995183</v>
      </c>
      <c r="H211" s="641">
        <v>6601717</v>
      </c>
      <c r="I211" s="643">
        <v>6514297</v>
      </c>
      <c r="J211" s="638">
        <v>6386727</v>
      </c>
      <c r="K211" s="640">
        <v>5900496</v>
      </c>
      <c r="L211" s="640">
        <v>5910720</v>
      </c>
      <c r="M211" s="640">
        <v>5668875</v>
      </c>
      <c r="N211" s="643">
        <v>6067713</v>
      </c>
      <c r="O211" s="645">
        <v>75615416</v>
      </c>
    </row>
    <row r="212" spans="1:15">
      <c r="A212" s="633" t="s">
        <v>1042</v>
      </c>
      <c r="B212" s="642" t="s">
        <v>1043</v>
      </c>
      <c r="C212" s="636">
        <v>3886060</v>
      </c>
      <c r="D212" s="636">
        <v>3932423</v>
      </c>
      <c r="E212" s="636">
        <v>4097012</v>
      </c>
      <c r="F212" s="636">
        <v>4077306</v>
      </c>
      <c r="G212" s="636">
        <v>4381918</v>
      </c>
      <c r="H212" s="641">
        <v>4089781</v>
      </c>
      <c r="I212" s="643">
        <v>4120048</v>
      </c>
      <c r="J212" s="638">
        <v>4147817</v>
      </c>
      <c r="K212" s="640">
        <v>3790054</v>
      </c>
      <c r="L212" s="640">
        <v>3728333</v>
      </c>
      <c r="M212" s="640">
        <v>3661732</v>
      </c>
      <c r="N212" s="643">
        <v>3923742</v>
      </c>
      <c r="O212" s="645">
        <v>47836226</v>
      </c>
    </row>
    <row r="213" spans="1:15">
      <c r="A213" s="633" t="s">
        <v>1044</v>
      </c>
      <c r="B213" s="642" t="s">
        <v>1045</v>
      </c>
      <c r="C213" s="636">
        <v>4706069</v>
      </c>
      <c r="D213" s="636">
        <v>4688061</v>
      </c>
      <c r="E213" s="636">
        <v>4971736</v>
      </c>
      <c r="F213" s="636">
        <v>4970687</v>
      </c>
      <c r="G213" s="636">
        <v>5223661</v>
      </c>
      <c r="H213" s="641">
        <v>4848777</v>
      </c>
      <c r="I213" s="643">
        <v>4778775</v>
      </c>
      <c r="J213" s="638">
        <v>4656294</v>
      </c>
      <c r="K213" s="640">
        <v>4298836</v>
      </c>
      <c r="L213" s="640">
        <v>4384028</v>
      </c>
      <c r="M213" s="640">
        <v>4274255</v>
      </c>
      <c r="N213" s="643">
        <v>4505418</v>
      </c>
      <c r="O213" s="645">
        <v>56306597</v>
      </c>
    </row>
    <row r="214" spans="1:15">
      <c r="A214" s="633" t="s">
        <v>1046</v>
      </c>
      <c r="B214" s="642" t="s">
        <v>1047</v>
      </c>
      <c r="C214" s="636" t="s">
        <v>114</v>
      </c>
      <c r="D214" s="636" t="s">
        <v>114</v>
      </c>
      <c r="E214" s="636" t="s">
        <v>114</v>
      </c>
      <c r="F214" s="636" t="s">
        <v>114</v>
      </c>
      <c r="G214" s="636" t="s">
        <v>114</v>
      </c>
      <c r="H214" s="641" t="s">
        <v>114</v>
      </c>
      <c r="I214" s="643" t="s">
        <v>114</v>
      </c>
      <c r="J214" s="638" t="s">
        <v>114</v>
      </c>
      <c r="K214" s="640" t="s">
        <v>114</v>
      </c>
      <c r="L214" s="640" t="s">
        <v>114</v>
      </c>
      <c r="M214" s="640" t="s">
        <v>114</v>
      </c>
      <c r="N214" s="643" t="s">
        <v>114</v>
      </c>
      <c r="O214" s="645" t="s">
        <v>114</v>
      </c>
    </row>
    <row r="215" spans="1:15">
      <c r="A215" s="633" t="s">
        <v>1048</v>
      </c>
      <c r="B215" s="642" t="s">
        <v>1049</v>
      </c>
      <c r="C215" s="636" t="s">
        <v>114</v>
      </c>
      <c r="D215" s="636" t="s">
        <v>114</v>
      </c>
      <c r="E215" s="636" t="s">
        <v>114</v>
      </c>
      <c r="F215" s="636" t="s">
        <v>114</v>
      </c>
      <c r="G215" s="636" t="s">
        <v>114</v>
      </c>
      <c r="H215" s="641" t="s">
        <v>114</v>
      </c>
      <c r="I215" s="643" t="s">
        <v>114</v>
      </c>
      <c r="J215" s="638" t="s">
        <v>114</v>
      </c>
      <c r="K215" s="640" t="s">
        <v>114</v>
      </c>
      <c r="L215" s="640" t="s">
        <v>114</v>
      </c>
      <c r="M215" s="640" t="s">
        <v>114</v>
      </c>
      <c r="N215" s="643" t="s">
        <v>114</v>
      </c>
      <c r="O215" s="645" t="s">
        <v>114</v>
      </c>
    </row>
    <row r="216" spans="1:15">
      <c r="A216" s="633" t="s">
        <v>1050</v>
      </c>
      <c r="B216" s="642" t="s">
        <v>1051</v>
      </c>
      <c r="C216" s="636">
        <v>4891458</v>
      </c>
      <c r="D216" s="636">
        <v>4604056</v>
      </c>
      <c r="E216" s="636">
        <v>5065658</v>
      </c>
      <c r="F216" s="636">
        <v>4894150</v>
      </c>
      <c r="G216" s="636">
        <v>5045797</v>
      </c>
      <c r="H216" s="641">
        <v>4844474</v>
      </c>
      <c r="I216" s="643">
        <v>4949306</v>
      </c>
      <c r="J216" s="638">
        <v>4727518</v>
      </c>
      <c r="K216" s="640">
        <v>4492946</v>
      </c>
      <c r="L216" s="640">
        <v>4550649</v>
      </c>
      <c r="M216" s="640">
        <v>4303788</v>
      </c>
      <c r="N216" s="643">
        <v>4514632</v>
      </c>
      <c r="O216" s="645">
        <v>56884432</v>
      </c>
    </row>
    <row r="217" spans="1:15">
      <c r="A217" s="633" t="s">
        <v>1052</v>
      </c>
      <c r="B217" s="642" t="s">
        <v>1053</v>
      </c>
      <c r="C217" s="636">
        <v>932312</v>
      </c>
      <c r="D217" s="636">
        <v>888559</v>
      </c>
      <c r="E217" s="636">
        <v>976530</v>
      </c>
      <c r="F217" s="636">
        <v>933657</v>
      </c>
      <c r="G217" s="636">
        <v>982265</v>
      </c>
      <c r="H217" s="641">
        <v>942077</v>
      </c>
      <c r="I217" s="643">
        <v>967754</v>
      </c>
      <c r="J217" s="638">
        <v>899846</v>
      </c>
      <c r="K217" s="640">
        <v>857851</v>
      </c>
      <c r="L217" s="640">
        <v>891534</v>
      </c>
      <c r="M217" s="640">
        <v>850480</v>
      </c>
      <c r="N217" s="643">
        <v>909759</v>
      </c>
      <c r="O217" s="645">
        <v>11032624</v>
      </c>
    </row>
    <row r="218" spans="1:15">
      <c r="A218" s="633" t="s">
        <v>1054</v>
      </c>
      <c r="B218" s="642" t="s">
        <v>1055</v>
      </c>
      <c r="C218" s="636">
        <v>2658456</v>
      </c>
      <c r="D218" s="636">
        <v>2492164</v>
      </c>
      <c r="E218" s="636">
        <v>2779908</v>
      </c>
      <c r="F218" s="636">
        <v>2711111</v>
      </c>
      <c r="G218" s="636">
        <v>2858079</v>
      </c>
      <c r="H218" s="641">
        <v>2775462</v>
      </c>
      <c r="I218" s="643">
        <v>2808770</v>
      </c>
      <c r="J218" s="638">
        <v>2675309</v>
      </c>
      <c r="K218" s="640">
        <v>2572182</v>
      </c>
      <c r="L218" s="640">
        <v>2653994</v>
      </c>
      <c r="M218" s="640">
        <v>2534450</v>
      </c>
      <c r="N218" s="643">
        <v>2657433</v>
      </c>
      <c r="O218" s="645">
        <v>32177318</v>
      </c>
    </row>
    <row r="219" spans="1:15">
      <c r="A219" s="633" t="s">
        <v>1056</v>
      </c>
      <c r="B219" s="642" t="s">
        <v>1057</v>
      </c>
      <c r="C219" s="636" t="s">
        <v>114</v>
      </c>
      <c r="D219" s="636" t="s">
        <v>114</v>
      </c>
      <c r="E219" s="636" t="s">
        <v>114</v>
      </c>
      <c r="F219" s="636" t="s">
        <v>114</v>
      </c>
      <c r="G219" s="636" t="s">
        <v>114</v>
      </c>
      <c r="H219" s="641" t="s">
        <v>114</v>
      </c>
      <c r="I219" s="643" t="s">
        <v>114</v>
      </c>
      <c r="J219" s="638" t="s">
        <v>114</v>
      </c>
      <c r="K219" s="640" t="s">
        <v>114</v>
      </c>
      <c r="L219" s="640" t="s">
        <v>114</v>
      </c>
      <c r="M219" s="640" t="s">
        <v>114</v>
      </c>
      <c r="N219" s="643" t="s">
        <v>114</v>
      </c>
      <c r="O219" s="645" t="s">
        <v>114</v>
      </c>
    </row>
    <row r="220" spans="1:15">
      <c r="A220" s="633" t="s">
        <v>1058</v>
      </c>
      <c r="B220" s="642" t="s">
        <v>1059</v>
      </c>
      <c r="C220" s="636" t="s">
        <v>114</v>
      </c>
      <c r="D220" s="636" t="s">
        <v>114</v>
      </c>
      <c r="E220" s="636" t="s">
        <v>114</v>
      </c>
      <c r="F220" s="636" t="s">
        <v>114</v>
      </c>
      <c r="G220" s="636" t="s">
        <v>114</v>
      </c>
      <c r="H220" s="641" t="s">
        <v>114</v>
      </c>
      <c r="I220" s="643" t="s">
        <v>114</v>
      </c>
      <c r="J220" s="638" t="s">
        <v>114</v>
      </c>
      <c r="K220" s="640" t="s">
        <v>114</v>
      </c>
      <c r="L220" s="640" t="s">
        <v>114</v>
      </c>
      <c r="M220" s="640" t="s">
        <v>114</v>
      </c>
      <c r="N220" s="643" t="s">
        <v>114</v>
      </c>
      <c r="O220" s="645" t="s">
        <v>114</v>
      </c>
    </row>
    <row r="221" spans="1:15">
      <c r="A221" s="633" t="s">
        <v>1060</v>
      </c>
      <c r="B221" s="642" t="s">
        <v>1061</v>
      </c>
      <c r="C221" s="636">
        <v>19688098</v>
      </c>
      <c r="D221" s="636">
        <v>19101609</v>
      </c>
      <c r="E221" s="636">
        <v>20548814</v>
      </c>
      <c r="F221" s="636">
        <v>20171329</v>
      </c>
      <c r="G221" s="636">
        <v>21130847</v>
      </c>
      <c r="H221" s="641">
        <v>20102955</v>
      </c>
      <c r="I221" s="643">
        <v>20292220</v>
      </c>
      <c r="J221" s="638">
        <v>19698252</v>
      </c>
      <c r="K221" s="640">
        <v>18739533</v>
      </c>
      <c r="L221" s="640">
        <v>18899639</v>
      </c>
      <c r="M221" s="640">
        <v>18265437</v>
      </c>
      <c r="N221" s="643">
        <v>19249295</v>
      </c>
      <c r="O221" s="645">
        <v>235888028</v>
      </c>
    </row>
    <row r="222" spans="1:15">
      <c r="A222" s="633" t="s">
        <v>1062</v>
      </c>
      <c r="B222" s="642" t="s">
        <v>1063</v>
      </c>
      <c r="C222" s="636">
        <v>4714238</v>
      </c>
      <c r="D222" s="636">
        <v>4557311</v>
      </c>
      <c r="E222" s="636">
        <v>4998169</v>
      </c>
      <c r="F222" s="636">
        <v>4925064</v>
      </c>
      <c r="G222" s="636">
        <v>5121012</v>
      </c>
      <c r="H222" s="641">
        <v>4921190</v>
      </c>
      <c r="I222" s="643">
        <v>4983446</v>
      </c>
      <c r="J222" s="638">
        <v>4738618</v>
      </c>
      <c r="K222" s="640">
        <v>4437079</v>
      </c>
      <c r="L222" s="640">
        <v>4505956</v>
      </c>
      <c r="M222" s="640">
        <v>4288343</v>
      </c>
      <c r="N222" s="643">
        <v>4520842</v>
      </c>
      <c r="O222" s="645">
        <v>56711268</v>
      </c>
    </row>
    <row r="223" spans="1:15">
      <c r="A223" s="633" t="s">
        <v>1064</v>
      </c>
      <c r="B223" s="642" t="s">
        <v>1065</v>
      </c>
      <c r="C223" s="636">
        <v>39168140</v>
      </c>
      <c r="D223" s="636">
        <v>37648528</v>
      </c>
      <c r="E223" s="636">
        <v>40921023</v>
      </c>
      <c r="F223" s="636">
        <v>40228023</v>
      </c>
      <c r="G223" s="636">
        <v>41990475</v>
      </c>
      <c r="H223" s="641">
        <v>39913416</v>
      </c>
      <c r="I223" s="643">
        <v>40529563</v>
      </c>
      <c r="J223" s="638">
        <v>39314288</v>
      </c>
      <c r="K223" s="640">
        <v>37475938</v>
      </c>
      <c r="L223" s="640">
        <v>37766856</v>
      </c>
      <c r="M223" s="640">
        <v>35844360</v>
      </c>
      <c r="N223" s="643">
        <v>37490676</v>
      </c>
      <c r="O223" s="645">
        <v>468291286</v>
      </c>
    </row>
    <row r="224" spans="1:15">
      <c r="A224" s="633" t="s">
        <v>1066</v>
      </c>
      <c r="B224" s="642" t="s">
        <v>1067</v>
      </c>
      <c r="C224" s="636">
        <v>8382636</v>
      </c>
      <c r="D224" s="636">
        <v>8075534</v>
      </c>
      <c r="E224" s="636">
        <v>8832948</v>
      </c>
      <c r="F224" s="636">
        <v>8660474</v>
      </c>
      <c r="G224" s="636">
        <v>8967656</v>
      </c>
      <c r="H224" s="641">
        <v>8666495</v>
      </c>
      <c r="I224" s="643">
        <v>8834440</v>
      </c>
      <c r="J224" s="638">
        <v>8482666</v>
      </c>
      <c r="K224" s="640">
        <v>8010578</v>
      </c>
      <c r="L224" s="640">
        <v>8122968</v>
      </c>
      <c r="M224" s="640">
        <v>7763413</v>
      </c>
      <c r="N224" s="643">
        <v>8077316</v>
      </c>
      <c r="O224" s="645">
        <v>100877124</v>
      </c>
    </row>
    <row r="225" spans="1:15">
      <c r="A225" s="633" t="s">
        <v>1068</v>
      </c>
      <c r="B225" s="642" t="s">
        <v>1069</v>
      </c>
      <c r="C225" s="636" t="s">
        <v>114</v>
      </c>
      <c r="D225" s="636" t="s">
        <v>114</v>
      </c>
      <c r="E225" s="636" t="s">
        <v>114</v>
      </c>
      <c r="F225" s="636" t="s">
        <v>114</v>
      </c>
      <c r="G225" s="636" t="s">
        <v>114</v>
      </c>
      <c r="H225" s="641" t="s">
        <v>114</v>
      </c>
      <c r="I225" s="643" t="s">
        <v>114</v>
      </c>
      <c r="J225" s="638" t="s">
        <v>114</v>
      </c>
      <c r="K225" s="640" t="s">
        <v>114</v>
      </c>
      <c r="L225" s="640" t="s">
        <v>114</v>
      </c>
      <c r="M225" s="640" t="s">
        <v>114</v>
      </c>
      <c r="N225" s="643" t="s">
        <v>114</v>
      </c>
      <c r="O225" s="645" t="s">
        <v>114</v>
      </c>
    </row>
    <row r="226" spans="1:15">
      <c r="A226" s="633" t="s">
        <v>1070</v>
      </c>
      <c r="B226" s="642" t="s">
        <v>1071</v>
      </c>
      <c r="C226" s="636" t="s">
        <v>114</v>
      </c>
      <c r="D226" s="636" t="s">
        <v>114</v>
      </c>
      <c r="E226" s="636" t="s">
        <v>114</v>
      </c>
      <c r="F226" s="636" t="s">
        <v>114</v>
      </c>
      <c r="G226" s="636" t="s">
        <v>114</v>
      </c>
      <c r="H226" s="641" t="s">
        <v>114</v>
      </c>
      <c r="I226" s="643" t="s">
        <v>114</v>
      </c>
      <c r="J226" s="638" t="s">
        <v>114</v>
      </c>
      <c r="K226" s="640" t="s">
        <v>114</v>
      </c>
      <c r="L226" s="640" t="s">
        <v>114</v>
      </c>
      <c r="M226" s="640" t="s">
        <v>114</v>
      </c>
      <c r="N226" s="643" t="s">
        <v>114</v>
      </c>
      <c r="O226" s="645" t="s">
        <v>114</v>
      </c>
    </row>
    <row r="227" spans="1:15">
      <c r="A227" s="633" t="s">
        <v>1072</v>
      </c>
      <c r="B227" s="642" t="s">
        <v>1073</v>
      </c>
      <c r="C227" s="636" t="s">
        <v>114</v>
      </c>
      <c r="D227" s="636" t="s">
        <v>114</v>
      </c>
      <c r="E227" s="636" t="s">
        <v>114</v>
      </c>
      <c r="F227" s="636" t="s">
        <v>114</v>
      </c>
      <c r="G227" s="636" t="s">
        <v>114</v>
      </c>
      <c r="H227" s="641" t="s">
        <v>114</v>
      </c>
      <c r="I227" s="643" t="s">
        <v>114</v>
      </c>
      <c r="J227" s="638" t="s">
        <v>114</v>
      </c>
      <c r="K227" s="640" t="s">
        <v>114</v>
      </c>
      <c r="L227" s="640" t="s">
        <v>114</v>
      </c>
      <c r="M227" s="640" t="s">
        <v>114</v>
      </c>
      <c r="N227" s="643" t="s">
        <v>114</v>
      </c>
      <c r="O227" s="645" t="s">
        <v>114</v>
      </c>
    </row>
    <row r="228" spans="1:15">
      <c r="A228" s="633" t="s">
        <v>1074</v>
      </c>
      <c r="B228" s="642" t="s">
        <v>1075</v>
      </c>
      <c r="C228" s="636" t="s">
        <v>114</v>
      </c>
      <c r="D228" s="636" t="s">
        <v>114</v>
      </c>
      <c r="E228" s="636" t="s">
        <v>114</v>
      </c>
      <c r="F228" s="636" t="s">
        <v>114</v>
      </c>
      <c r="G228" s="636" t="s">
        <v>114</v>
      </c>
      <c r="H228" s="641" t="s">
        <v>114</v>
      </c>
      <c r="I228" s="643" t="s">
        <v>114</v>
      </c>
      <c r="J228" s="638" t="s">
        <v>114</v>
      </c>
      <c r="K228" s="640" t="s">
        <v>114</v>
      </c>
      <c r="L228" s="640" t="s">
        <v>114</v>
      </c>
      <c r="M228" s="640" t="s">
        <v>114</v>
      </c>
      <c r="N228" s="643" t="s">
        <v>114</v>
      </c>
      <c r="O228" s="645" t="s">
        <v>114</v>
      </c>
    </row>
    <row r="229" spans="1:15">
      <c r="A229" s="633" t="s">
        <v>1076</v>
      </c>
      <c r="B229" s="642" t="s">
        <v>1077</v>
      </c>
      <c r="C229" s="636">
        <v>9861152</v>
      </c>
      <c r="D229" s="636">
        <v>9645456</v>
      </c>
      <c r="E229" s="636">
        <v>10576993</v>
      </c>
      <c r="F229" s="636">
        <v>10485077</v>
      </c>
      <c r="G229" s="636">
        <v>11060061</v>
      </c>
      <c r="H229" s="641">
        <v>10441994</v>
      </c>
      <c r="I229" s="643">
        <v>10422103</v>
      </c>
      <c r="J229" s="638">
        <v>10168497</v>
      </c>
      <c r="K229" s="640">
        <v>9370801</v>
      </c>
      <c r="L229" s="640">
        <v>9369148</v>
      </c>
      <c r="M229" s="640">
        <v>9013300</v>
      </c>
      <c r="N229" s="643">
        <v>9745280</v>
      </c>
      <c r="O229" s="645">
        <v>120159862</v>
      </c>
    </row>
    <row r="230" spans="1:15">
      <c r="A230" s="633" t="s">
        <v>1078</v>
      </c>
      <c r="B230" s="642" t="s">
        <v>1079</v>
      </c>
      <c r="C230" s="636">
        <v>5117475</v>
      </c>
      <c r="D230" s="636">
        <v>4917572</v>
      </c>
      <c r="E230" s="636">
        <v>5364847</v>
      </c>
      <c r="F230" s="636">
        <v>5253940</v>
      </c>
      <c r="G230" s="636">
        <v>5444609</v>
      </c>
      <c r="H230" s="641">
        <v>5250569</v>
      </c>
      <c r="I230" s="643">
        <v>5299205</v>
      </c>
      <c r="J230" s="638">
        <v>5075566</v>
      </c>
      <c r="K230" s="640">
        <v>4834131</v>
      </c>
      <c r="L230" s="640">
        <v>4780318</v>
      </c>
      <c r="M230" s="640">
        <v>4614368</v>
      </c>
      <c r="N230" s="643">
        <v>4855591</v>
      </c>
      <c r="O230" s="645">
        <v>60808191</v>
      </c>
    </row>
    <row r="231" spans="1:15">
      <c r="A231" s="633" t="s">
        <v>1080</v>
      </c>
      <c r="B231" s="642" t="s">
        <v>1081</v>
      </c>
      <c r="C231" s="636">
        <v>9397615</v>
      </c>
      <c r="D231" s="636">
        <v>9129230</v>
      </c>
      <c r="E231" s="636">
        <v>9846767</v>
      </c>
      <c r="F231" s="636">
        <v>9766981</v>
      </c>
      <c r="G231" s="636">
        <v>10179598</v>
      </c>
      <c r="H231" s="641">
        <v>9687139</v>
      </c>
      <c r="I231" s="643">
        <v>9847429</v>
      </c>
      <c r="J231" s="638">
        <v>9579364</v>
      </c>
      <c r="K231" s="640">
        <v>9052998</v>
      </c>
      <c r="L231" s="640">
        <v>9156323</v>
      </c>
      <c r="M231" s="640">
        <v>8605781</v>
      </c>
      <c r="N231" s="643">
        <v>8975457</v>
      </c>
      <c r="O231" s="645">
        <v>113224682</v>
      </c>
    </row>
    <row r="232" spans="1:15">
      <c r="A232" s="633" t="s">
        <v>1082</v>
      </c>
      <c r="B232" s="642" t="s">
        <v>1083</v>
      </c>
      <c r="C232" s="636">
        <v>4188604</v>
      </c>
      <c r="D232" s="636">
        <v>4047111</v>
      </c>
      <c r="E232" s="636">
        <v>4379978</v>
      </c>
      <c r="F232" s="636">
        <v>4250629</v>
      </c>
      <c r="G232" s="636">
        <v>4432072</v>
      </c>
      <c r="H232" s="641">
        <v>4246257</v>
      </c>
      <c r="I232" s="643">
        <v>4284407</v>
      </c>
      <c r="J232" s="638">
        <v>4138423</v>
      </c>
      <c r="K232" s="640">
        <v>3937885</v>
      </c>
      <c r="L232" s="640">
        <v>3997968</v>
      </c>
      <c r="M232" s="640">
        <v>3798213</v>
      </c>
      <c r="N232" s="643">
        <v>3942356</v>
      </c>
      <c r="O232" s="645">
        <v>49643903</v>
      </c>
    </row>
    <row r="233" spans="1:15">
      <c r="A233" s="633" t="s">
        <v>1084</v>
      </c>
      <c r="B233" s="642" t="s">
        <v>1085</v>
      </c>
      <c r="C233" s="636">
        <v>15157556</v>
      </c>
      <c r="D233" s="636">
        <v>14610120</v>
      </c>
      <c r="E233" s="636">
        <v>15943231</v>
      </c>
      <c r="F233" s="636">
        <v>15503922</v>
      </c>
      <c r="G233" s="636">
        <v>16082914</v>
      </c>
      <c r="H233" s="641">
        <v>15327155</v>
      </c>
      <c r="I233" s="643">
        <v>15584344</v>
      </c>
      <c r="J233" s="638">
        <v>15090492</v>
      </c>
      <c r="K233" s="640">
        <v>14255830</v>
      </c>
      <c r="L233" s="640">
        <v>14290589</v>
      </c>
      <c r="M233" s="640">
        <v>13503632</v>
      </c>
      <c r="N233" s="643">
        <v>14274615</v>
      </c>
      <c r="O233" s="645">
        <v>179624400</v>
      </c>
    </row>
    <row r="234" spans="1:15">
      <c r="A234" s="633" t="s">
        <v>1086</v>
      </c>
      <c r="B234" s="642" t="s">
        <v>1087</v>
      </c>
      <c r="C234" s="636" t="s">
        <v>114</v>
      </c>
      <c r="D234" s="636" t="s">
        <v>114</v>
      </c>
      <c r="E234" s="636" t="s">
        <v>114</v>
      </c>
      <c r="F234" s="636" t="s">
        <v>114</v>
      </c>
      <c r="G234" s="636" t="s">
        <v>114</v>
      </c>
      <c r="H234" s="641" t="s">
        <v>114</v>
      </c>
      <c r="I234" s="643" t="s">
        <v>114</v>
      </c>
      <c r="J234" s="638" t="s">
        <v>114</v>
      </c>
      <c r="K234" s="640" t="s">
        <v>114</v>
      </c>
      <c r="L234" s="640" t="s">
        <v>114</v>
      </c>
      <c r="M234" s="640" t="s">
        <v>114</v>
      </c>
      <c r="N234" s="643" t="s">
        <v>114</v>
      </c>
      <c r="O234" s="645" t="s">
        <v>114</v>
      </c>
    </row>
    <row r="235" spans="1:15">
      <c r="A235" s="633" t="s">
        <v>1088</v>
      </c>
      <c r="B235" s="642" t="s">
        <v>1089</v>
      </c>
      <c r="C235" s="636">
        <v>2013589</v>
      </c>
      <c r="D235" s="636">
        <v>1977412</v>
      </c>
      <c r="E235" s="636">
        <v>2102865</v>
      </c>
      <c r="F235" s="636">
        <v>2046037</v>
      </c>
      <c r="G235" s="636">
        <v>2153593</v>
      </c>
      <c r="H235" s="641">
        <v>2036264</v>
      </c>
      <c r="I235" s="643">
        <v>2058115</v>
      </c>
      <c r="J235" s="638">
        <v>2031752</v>
      </c>
      <c r="K235" s="640">
        <v>1931325</v>
      </c>
      <c r="L235" s="640">
        <v>1911565</v>
      </c>
      <c r="M235" s="640">
        <v>1853808</v>
      </c>
      <c r="N235" s="643">
        <v>1949377</v>
      </c>
      <c r="O235" s="645">
        <v>24065702</v>
      </c>
    </row>
    <row r="236" spans="1:15">
      <c r="A236" s="633" t="s">
        <v>1090</v>
      </c>
      <c r="B236" s="642" t="s">
        <v>1091</v>
      </c>
      <c r="C236" s="636">
        <v>3344524</v>
      </c>
      <c r="D236" s="636">
        <v>3327471</v>
      </c>
      <c r="E236" s="636">
        <v>3616108</v>
      </c>
      <c r="F236" s="636">
        <v>3606808</v>
      </c>
      <c r="G236" s="636">
        <v>3816293</v>
      </c>
      <c r="H236" s="641">
        <v>3556342</v>
      </c>
      <c r="I236" s="643">
        <v>3546469</v>
      </c>
      <c r="J236" s="638">
        <v>3445939</v>
      </c>
      <c r="K236" s="640">
        <v>3249273</v>
      </c>
      <c r="L236" s="640">
        <v>3224001</v>
      </c>
      <c r="M236" s="640">
        <v>3043263</v>
      </c>
      <c r="N236" s="643">
        <v>3263820</v>
      </c>
      <c r="O236" s="645">
        <v>41040311</v>
      </c>
    </row>
    <row r="237" spans="1:15">
      <c r="A237" s="633" t="s">
        <v>1092</v>
      </c>
      <c r="B237" s="642" t="s">
        <v>1093</v>
      </c>
      <c r="C237" s="636">
        <v>9249185</v>
      </c>
      <c r="D237" s="636">
        <v>8895099</v>
      </c>
      <c r="E237" s="636">
        <v>9805446</v>
      </c>
      <c r="F237" s="636">
        <v>9695205</v>
      </c>
      <c r="G237" s="636">
        <v>10212840</v>
      </c>
      <c r="H237" s="641">
        <v>9665956</v>
      </c>
      <c r="I237" s="643">
        <v>9668662</v>
      </c>
      <c r="J237" s="638">
        <v>9345275</v>
      </c>
      <c r="K237" s="640">
        <v>8860919</v>
      </c>
      <c r="L237" s="640">
        <v>8900855</v>
      </c>
      <c r="M237" s="640">
        <v>8359543</v>
      </c>
      <c r="N237" s="643">
        <v>8692431</v>
      </c>
      <c r="O237" s="645">
        <v>111351416</v>
      </c>
    </row>
    <row r="238" spans="1:15">
      <c r="A238" s="633" t="s">
        <v>1094</v>
      </c>
      <c r="B238" s="642" t="s">
        <v>1095</v>
      </c>
      <c r="C238" s="636">
        <v>9034619</v>
      </c>
      <c r="D238" s="636">
        <v>8775697</v>
      </c>
      <c r="E238" s="636">
        <v>9550304</v>
      </c>
      <c r="F238" s="636">
        <v>9479983</v>
      </c>
      <c r="G238" s="636">
        <v>10093159</v>
      </c>
      <c r="H238" s="641">
        <v>9473684</v>
      </c>
      <c r="I238" s="643">
        <v>9552243</v>
      </c>
      <c r="J238" s="638">
        <v>9388375</v>
      </c>
      <c r="K238" s="640">
        <v>8730398</v>
      </c>
      <c r="L238" s="640">
        <v>8616232</v>
      </c>
      <c r="M238" s="640">
        <v>8008350</v>
      </c>
      <c r="N238" s="643">
        <v>8450182</v>
      </c>
      <c r="O238" s="645">
        <v>109153226</v>
      </c>
    </row>
    <row r="239" spans="1:15">
      <c r="A239" s="633" t="s">
        <v>1096</v>
      </c>
      <c r="B239" s="642" t="s">
        <v>1097</v>
      </c>
      <c r="C239" s="636">
        <v>17505167</v>
      </c>
      <c r="D239" s="636">
        <v>16971461</v>
      </c>
      <c r="E239" s="636">
        <v>18410952</v>
      </c>
      <c r="F239" s="636">
        <v>18060170</v>
      </c>
      <c r="G239" s="636">
        <v>18814951</v>
      </c>
      <c r="H239" s="641">
        <v>17962917</v>
      </c>
      <c r="I239" s="643">
        <v>18116582</v>
      </c>
      <c r="J239" s="638">
        <v>17638954</v>
      </c>
      <c r="K239" s="640">
        <v>16497239</v>
      </c>
      <c r="L239" s="640">
        <v>16571719</v>
      </c>
      <c r="M239" s="640">
        <v>15829898</v>
      </c>
      <c r="N239" s="643">
        <v>16824581</v>
      </c>
      <c r="O239" s="645">
        <v>209204591</v>
      </c>
    </row>
    <row r="240" spans="1:15">
      <c r="A240" s="633" t="s">
        <v>1098</v>
      </c>
      <c r="B240" s="642" t="s">
        <v>1099</v>
      </c>
      <c r="C240" s="636">
        <v>1375026</v>
      </c>
      <c r="D240" s="636">
        <v>1375932</v>
      </c>
      <c r="E240" s="636">
        <v>1494860</v>
      </c>
      <c r="F240" s="636">
        <v>1474723</v>
      </c>
      <c r="G240" s="636">
        <v>1527409</v>
      </c>
      <c r="H240" s="641">
        <v>1418296</v>
      </c>
      <c r="I240" s="643">
        <v>1443781</v>
      </c>
      <c r="J240" s="638">
        <v>1427885</v>
      </c>
      <c r="K240" s="640">
        <v>1343280</v>
      </c>
      <c r="L240" s="640">
        <v>1327120</v>
      </c>
      <c r="M240" s="640">
        <v>1270525</v>
      </c>
      <c r="N240" s="643">
        <v>1345935</v>
      </c>
      <c r="O240" s="645">
        <v>16824772</v>
      </c>
    </row>
    <row r="241" spans="1:15">
      <c r="A241" s="633" t="s">
        <v>1100</v>
      </c>
      <c r="B241" s="642" t="s">
        <v>1101</v>
      </c>
      <c r="C241" s="636">
        <v>4730592</v>
      </c>
      <c r="D241" s="636">
        <v>4642597</v>
      </c>
      <c r="E241" s="636">
        <v>4894808</v>
      </c>
      <c r="F241" s="636">
        <v>4839669</v>
      </c>
      <c r="G241" s="636">
        <v>5019966</v>
      </c>
      <c r="H241" s="641">
        <v>4702362</v>
      </c>
      <c r="I241" s="643">
        <v>4676125</v>
      </c>
      <c r="J241" s="638">
        <v>4659949</v>
      </c>
      <c r="K241" s="640">
        <v>4356291</v>
      </c>
      <c r="L241" s="640">
        <v>4372678</v>
      </c>
      <c r="M241" s="640">
        <v>4257808</v>
      </c>
      <c r="N241" s="643">
        <v>4521940</v>
      </c>
      <c r="O241" s="645">
        <v>55674785</v>
      </c>
    </row>
    <row r="242" spans="1:15">
      <c r="A242" s="633" t="s">
        <v>1102</v>
      </c>
      <c r="B242" s="642" t="s">
        <v>1103</v>
      </c>
      <c r="C242" s="636">
        <v>3225623</v>
      </c>
      <c r="D242" s="636">
        <v>3145088</v>
      </c>
      <c r="E242" s="636">
        <v>3347332</v>
      </c>
      <c r="F242" s="636">
        <v>3288967</v>
      </c>
      <c r="G242" s="636">
        <v>3455482</v>
      </c>
      <c r="H242" s="641">
        <v>3244999</v>
      </c>
      <c r="I242" s="643">
        <v>3229126</v>
      </c>
      <c r="J242" s="638">
        <v>3140762</v>
      </c>
      <c r="K242" s="640">
        <v>2948491</v>
      </c>
      <c r="L242" s="640">
        <v>2972977</v>
      </c>
      <c r="M242" s="640">
        <v>2860021</v>
      </c>
      <c r="N242" s="643">
        <v>3072646</v>
      </c>
      <c r="O242" s="645">
        <v>37931514</v>
      </c>
    </row>
    <row r="243" spans="1:15">
      <c r="A243" s="633" t="s">
        <v>1104</v>
      </c>
      <c r="B243" s="642" t="s">
        <v>1105</v>
      </c>
      <c r="C243" s="636">
        <v>37886521</v>
      </c>
      <c r="D243" s="636">
        <v>37288416</v>
      </c>
      <c r="E243" s="636">
        <v>40443466</v>
      </c>
      <c r="F243" s="636">
        <v>39892907</v>
      </c>
      <c r="G243" s="636">
        <v>41426207</v>
      </c>
      <c r="H243" s="641">
        <v>39092773</v>
      </c>
      <c r="I243" s="643">
        <v>39356028</v>
      </c>
      <c r="J243" s="638">
        <v>38260503</v>
      </c>
      <c r="K243" s="640">
        <v>35769968</v>
      </c>
      <c r="L243" s="640">
        <v>35822656</v>
      </c>
      <c r="M243" s="640">
        <v>34203647</v>
      </c>
      <c r="N243" s="643">
        <v>36288075</v>
      </c>
      <c r="O243" s="645">
        <v>455731167</v>
      </c>
    </row>
    <row r="244" spans="1:15">
      <c r="A244" s="633" t="s">
        <v>1106</v>
      </c>
      <c r="B244" s="642" t="s">
        <v>1107</v>
      </c>
      <c r="C244" s="636">
        <v>2254303</v>
      </c>
      <c r="D244" s="636">
        <v>2145376</v>
      </c>
      <c r="E244" s="636">
        <v>2378046</v>
      </c>
      <c r="F244" s="636">
        <v>2362818</v>
      </c>
      <c r="G244" s="636">
        <v>2508360</v>
      </c>
      <c r="H244" s="641">
        <v>2384154</v>
      </c>
      <c r="I244" s="643">
        <v>2416329</v>
      </c>
      <c r="J244" s="638">
        <v>2332303</v>
      </c>
      <c r="K244" s="640">
        <v>2182777</v>
      </c>
      <c r="L244" s="640">
        <v>2159220</v>
      </c>
      <c r="M244" s="640">
        <v>2027209</v>
      </c>
      <c r="N244" s="643">
        <v>2124253</v>
      </c>
      <c r="O244" s="645">
        <v>27275148</v>
      </c>
    </row>
    <row r="245" spans="1:15">
      <c r="A245" s="633" t="s">
        <v>1108</v>
      </c>
      <c r="B245" s="642" t="s">
        <v>1109</v>
      </c>
      <c r="C245" s="636">
        <v>25952650</v>
      </c>
      <c r="D245" s="636">
        <v>25303249</v>
      </c>
      <c r="E245" s="636">
        <v>27625309</v>
      </c>
      <c r="F245" s="636">
        <v>27180608</v>
      </c>
      <c r="G245" s="636">
        <v>28212802</v>
      </c>
      <c r="H245" s="641">
        <v>26665684</v>
      </c>
      <c r="I245" s="643">
        <v>26904612</v>
      </c>
      <c r="J245" s="638">
        <v>25824791</v>
      </c>
      <c r="K245" s="640">
        <v>24116410</v>
      </c>
      <c r="L245" s="640">
        <v>24233701</v>
      </c>
      <c r="M245" s="640">
        <v>23243872</v>
      </c>
      <c r="N245" s="643">
        <v>24707386</v>
      </c>
      <c r="O245" s="645">
        <v>309971074</v>
      </c>
    </row>
    <row r="246" spans="1:15">
      <c r="A246" s="633" t="s">
        <v>1110</v>
      </c>
      <c r="B246" s="642" t="s">
        <v>1111</v>
      </c>
      <c r="C246" s="636">
        <v>18508534</v>
      </c>
      <c r="D246" s="636">
        <v>18019748</v>
      </c>
      <c r="E246" s="636">
        <v>19688766</v>
      </c>
      <c r="F246" s="636">
        <v>19461997</v>
      </c>
      <c r="G246" s="636">
        <v>20582687</v>
      </c>
      <c r="H246" s="641">
        <v>19439585</v>
      </c>
      <c r="I246" s="643">
        <v>19574801</v>
      </c>
      <c r="J246" s="638">
        <v>18950613</v>
      </c>
      <c r="K246" s="640">
        <v>17822555</v>
      </c>
      <c r="L246" s="640">
        <v>17772032</v>
      </c>
      <c r="M246" s="640">
        <v>16799409</v>
      </c>
      <c r="N246" s="643">
        <v>17856383</v>
      </c>
      <c r="O246" s="645">
        <v>224477110</v>
      </c>
    </row>
    <row r="247" spans="1:15">
      <c r="A247" s="633" t="s">
        <v>1112</v>
      </c>
      <c r="B247" s="642" t="s">
        <v>1113</v>
      </c>
      <c r="C247" s="636" t="s">
        <v>114</v>
      </c>
      <c r="D247" s="636" t="s">
        <v>114</v>
      </c>
      <c r="E247" s="636" t="s">
        <v>114</v>
      </c>
      <c r="F247" s="636" t="s">
        <v>114</v>
      </c>
      <c r="G247" s="636" t="s">
        <v>114</v>
      </c>
      <c r="H247" s="641" t="s">
        <v>114</v>
      </c>
      <c r="I247" s="643" t="s">
        <v>114</v>
      </c>
      <c r="J247" s="638" t="s">
        <v>114</v>
      </c>
      <c r="K247" s="640" t="s">
        <v>114</v>
      </c>
      <c r="L247" s="640" t="s">
        <v>114</v>
      </c>
      <c r="M247" s="640" t="s">
        <v>114</v>
      </c>
      <c r="N247" s="643" t="s">
        <v>114</v>
      </c>
      <c r="O247" s="645" t="s">
        <v>114</v>
      </c>
    </row>
    <row r="248" spans="1:15">
      <c r="A248" s="633" t="s">
        <v>1114</v>
      </c>
      <c r="B248" s="634" t="s">
        <v>1115</v>
      </c>
      <c r="C248" s="635" t="s">
        <v>114</v>
      </c>
      <c r="D248" s="636" t="s">
        <v>114</v>
      </c>
      <c r="E248" s="636" t="s">
        <v>114</v>
      </c>
      <c r="F248" s="636" t="s">
        <v>114</v>
      </c>
      <c r="G248" s="636" t="s">
        <v>114</v>
      </c>
      <c r="H248" s="641" t="s">
        <v>114</v>
      </c>
      <c r="I248" s="643" t="s">
        <v>114</v>
      </c>
      <c r="J248" s="638" t="s">
        <v>114</v>
      </c>
      <c r="K248" s="640" t="s">
        <v>114</v>
      </c>
      <c r="L248" s="640" t="s">
        <v>114</v>
      </c>
      <c r="M248" s="640" t="s">
        <v>114</v>
      </c>
      <c r="N248" s="643" t="s">
        <v>114</v>
      </c>
      <c r="O248" s="641" t="s">
        <v>114</v>
      </c>
    </row>
    <row r="249" spans="1:15">
      <c r="A249" s="633" t="s">
        <v>1116</v>
      </c>
      <c r="B249" s="642" t="s">
        <v>1117</v>
      </c>
      <c r="C249" s="636" t="s">
        <v>114</v>
      </c>
      <c r="D249" s="636" t="s">
        <v>114</v>
      </c>
      <c r="E249" s="636" t="s">
        <v>114</v>
      </c>
      <c r="F249" s="636" t="s">
        <v>114</v>
      </c>
      <c r="G249" s="636" t="s">
        <v>114</v>
      </c>
      <c r="H249" s="641" t="s">
        <v>114</v>
      </c>
      <c r="I249" s="646" t="s">
        <v>114</v>
      </c>
      <c r="J249" s="647" t="s">
        <v>114</v>
      </c>
      <c r="K249" s="648" t="s">
        <v>114</v>
      </c>
      <c r="L249" s="648" t="s">
        <v>114</v>
      </c>
      <c r="M249" s="648" t="s">
        <v>114</v>
      </c>
      <c r="N249" s="646" t="s">
        <v>114</v>
      </c>
      <c r="O249" s="645" t="s">
        <v>114</v>
      </c>
    </row>
    <row r="250" spans="1:15">
      <c r="A250" s="633" t="s">
        <v>1118</v>
      </c>
      <c r="B250" s="642" t="s">
        <v>1119</v>
      </c>
      <c r="C250" s="636" t="s">
        <v>114</v>
      </c>
      <c r="D250" s="636" t="s">
        <v>114</v>
      </c>
      <c r="E250" s="636" t="s">
        <v>114</v>
      </c>
      <c r="F250" s="636" t="s">
        <v>114</v>
      </c>
      <c r="G250" s="636" t="s">
        <v>114</v>
      </c>
      <c r="H250" s="641" t="s">
        <v>114</v>
      </c>
      <c r="I250" s="646" t="s">
        <v>114</v>
      </c>
      <c r="J250" s="647" t="s">
        <v>114</v>
      </c>
      <c r="K250" s="648" t="s">
        <v>114</v>
      </c>
      <c r="L250" s="648" t="s">
        <v>114</v>
      </c>
      <c r="M250" s="648" t="s">
        <v>114</v>
      </c>
      <c r="N250" s="646" t="s">
        <v>114</v>
      </c>
      <c r="O250" s="645" t="s">
        <v>114</v>
      </c>
    </row>
    <row r="251" spans="1:15">
      <c r="A251" s="633" t="s">
        <v>1120</v>
      </c>
      <c r="B251" s="642" t="s">
        <v>1121</v>
      </c>
      <c r="C251" s="636" t="s">
        <v>114</v>
      </c>
      <c r="D251" s="636" t="s">
        <v>114</v>
      </c>
      <c r="E251" s="636" t="s">
        <v>114</v>
      </c>
      <c r="F251" s="636" t="s">
        <v>114</v>
      </c>
      <c r="G251" s="636" t="s">
        <v>114</v>
      </c>
      <c r="H251" s="641" t="s">
        <v>114</v>
      </c>
      <c r="I251" s="646" t="s">
        <v>114</v>
      </c>
      <c r="J251" s="647" t="s">
        <v>114</v>
      </c>
      <c r="K251" s="648" t="s">
        <v>114</v>
      </c>
      <c r="L251" s="648" t="s">
        <v>114</v>
      </c>
      <c r="M251" s="648" t="s">
        <v>114</v>
      </c>
      <c r="N251" s="646" t="s">
        <v>114</v>
      </c>
      <c r="O251" s="645" t="s">
        <v>114</v>
      </c>
    </row>
    <row r="252" spans="1:15">
      <c r="A252" s="633" t="s">
        <v>1122</v>
      </c>
      <c r="B252" s="642" t="s">
        <v>1123</v>
      </c>
      <c r="C252" s="636">
        <v>2619233</v>
      </c>
      <c r="D252" s="636">
        <v>2554137</v>
      </c>
      <c r="E252" s="636">
        <v>2756024</v>
      </c>
      <c r="F252" s="636">
        <v>2666983</v>
      </c>
      <c r="G252" s="636">
        <v>2739215</v>
      </c>
      <c r="H252" s="641">
        <v>2610768</v>
      </c>
      <c r="I252" s="646">
        <v>2611535</v>
      </c>
      <c r="J252" s="647">
        <v>2536525</v>
      </c>
      <c r="K252" s="648">
        <v>2376435</v>
      </c>
      <c r="L252" s="648">
        <v>2394702</v>
      </c>
      <c r="M252" s="648">
        <v>2298803</v>
      </c>
      <c r="N252" s="646">
        <v>2443137</v>
      </c>
      <c r="O252" s="645">
        <v>30607497</v>
      </c>
    </row>
    <row r="253" spans="1:15">
      <c r="A253" s="633" t="s">
        <v>1124</v>
      </c>
      <c r="B253" s="642" t="s">
        <v>1125</v>
      </c>
      <c r="C253" s="636" t="s">
        <v>114</v>
      </c>
      <c r="D253" s="636" t="s">
        <v>114</v>
      </c>
      <c r="E253" s="636" t="s">
        <v>114</v>
      </c>
      <c r="F253" s="636" t="s">
        <v>114</v>
      </c>
      <c r="G253" s="636" t="s">
        <v>114</v>
      </c>
      <c r="H253" s="641" t="s">
        <v>114</v>
      </c>
      <c r="I253" s="646" t="s">
        <v>114</v>
      </c>
      <c r="J253" s="647" t="s">
        <v>114</v>
      </c>
      <c r="K253" s="648" t="s">
        <v>114</v>
      </c>
      <c r="L253" s="648" t="s">
        <v>114</v>
      </c>
      <c r="M253" s="648" t="s">
        <v>114</v>
      </c>
      <c r="N253" s="646" t="s">
        <v>114</v>
      </c>
      <c r="O253" s="645" t="s">
        <v>114</v>
      </c>
    </row>
    <row r="254" spans="1:15">
      <c r="A254" s="633" t="s">
        <v>1126</v>
      </c>
      <c r="B254" s="642" t="s">
        <v>1127</v>
      </c>
      <c r="C254" s="636">
        <v>18349762</v>
      </c>
      <c r="D254" s="636">
        <v>17866559</v>
      </c>
      <c r="E254" s="636">
        <v>19434728</v>
      </c>
      <c r="F254" s="636">
        <v>18972204</v>
      </c>
      <c r="G254" s="636">
        <v>19681385</v>
      </c>
      <c r="H254" s="641">
        <v>18711550</v>
      </c>
      <c r="I254" s="646">
        <v>18768566</v>
      </c>
      <c r="J254" s="647">
        <v>18161079</v>
      </c>
      <c r="K254" s="648">
        <v>17053548</v>
      </c>
      <c r="L254" s="648">
        <v>17203954</v>
      </c>
      <c r="M254" s="648">
        <v>16438307</v>
      </c>
      <c r="N254" s="646">
        <v>17322459</v>
      </c>
      <c r="O254" s="645">
        <v>217964101</v>
      </c>
    </row>
    <row r="255" spans="1:15">
      <c r="A255" s="633" t="s">
        <v>1128</v>
      </c>
      <c r="B255" s="642" t="s">
        <v>1129</v>
      </c>
      <c r="C255" s="636" t="s">
        <v>114</v>
      </c>
      <c r="D255" s="636" t="s">
        <v>114</v>
      </c>
      <c r="E255" s="636" t="s">
        <v>114</v>
      </c>
      <c r="F255" s="636" t="s">
        <v>114</v>
      </c>
      <c r="G255" s="636" t="s">
        <v>114</v>
      </c>
      <c r="H255" s="641" t="s">
        <v>114</v>
      </c>
      <c r="I255" s="646" t="s">
        <v>114</v>
      </c>
      <c r="J255" s="647" t="s">
        <v>114</v>
      </c>
      <c r="K255" s="648" t="s">
        <v>114</v>
      </c>
      <c r="L255" s="648" t="s">
        <v>114</v>
      </c>
      <c r="M255" s="648" t="s">
        <v>114</v>
      </c>
      <c r="N255" s="646" t="s">
        <v>114</v>
      </c>
      <c r="O255" s="645" t="s">
        <v>114</v>
      </c>
    </row>
    <row r="256" spans="1:15">
      <c r="A256" s="633" t="s">
        <v>1130</v>
      </c>
      <c r="B256" s="642" t="s">
        <v>1131</v>
      </c>
      <c r="C256" s="636">
        <v>17227529</v>
      </c>
      <c r="D256" s="636">
        <v>16645260</v>
      </c>
      <c r="E256" s="636">
        <v>18055519</v>
      </c>
      <c r="F256" s="636">
        <v>17605457</v>
      </c>
      <c r="G256" s="636">
        <v>18204807</v>
      </c>
      <c r="H256" s="641">
        <v>17410582</v>
      </c>
      <c r="I256" s="646">
        <v>17522243</v>
      </c>
      <c r="J256" s="647">
        <v>16817023</v>
      </c>
      <c r="K256" s="648">
        <v>15695860</v>
      </c>
      <c r="L256" s="648">
        <v>15694157</v>
      </c>
      <c r="M256" s="648">
        <v>15009557</v>
      </c>
      <c r="N256" s="646">
        <v>15909671</v>
      </c>
      <c r="O256" s="645">
        <v>201797665</v>
      </c>
    </row>
    <row r="257" spans="1:15">
      <c r="A257" s="633" t="s">
        <v>1132</v>
      </c>
      <c r="B257" s="642" t="s">
        <v>1133</v>
      </c>
      <c r="C257" s="636" t="s">
        <v>114</v>
      </c>
      <c r="D257" s="636" t="s">
        <v>114</v>
      </c>
      <c r="E257" s="636" t="s">
        <v>114</v>
      </c>
      <c r="F257" s="636" t="s">
        <v>114</v>
      </c>
      <c r="G257" s="636" t="s">
        <v>114</v>
      </c>
      <c r="H257" s="641" t="s">
        <v>114</v>
      </c>
      <c r="I257" s="646" t="s">
        <v>114</v>
      </c>
      <c r="J257" s="647" t="s">
        <v>114</v>
      </c>
      <c r="K257" s="648" t="s">
        <v>114</v>
      </c>
      <c r="L257" s="648" t="s">
        <v>114</v>
      </c>
      <c r="M257" s="648" t="s">
        <v>114</v>
      </c>
      <c r="N257" s="646" t="s">
        <v>114</v>
      </c>
      <c r="O257" s="645" t="s">
        <v>114</v>
      </c>
    </row>
    <row r="258" spans="1:15">
      <c r="A258" s="633" t="s">
        <v>1134</v>
      </c>
      <c r="B258" s="642" t="s">
        <v>1135</v>
      </c>
      <c r="C258" s="636">
        <v>1636570</v>
      </c>
      <c r="D258" s="636">
        <v>1573138</v>
      </c>
      <c r="E258" s="636">
        <v>1712315</v>
      </c>
      <c r="F258" s="636">
        <v>1700787</v>
      </c>
      <c r="G258" s="636">
        <v>1810936</v>
      </c>
      <c r="H258" s="641">
        <v>1703892</v>
      </c>
      <c r="I258" s="646">
        <v>1693123</v>
      </c>
      <c r="J258" s="647">
        <v>1626552</v>
      </c>
      <c r="K258" s="648">
        <v>1491328</v>
      </c>
      <c r="L258" s="648">
        <v>1498369</v>
      </c>
      <c r="M258" s="648">
        <v>1409986</v>
      </c>
      <c r="N258" s="646">
        <v>1446515</v>
      </c>
      <c r="O258" s="645">
        <v>19303511</v>
      </c>
    </row>
    <row r="259" spans="1:15">
      <c r="A259" s="633" t="s">
        <v>1136</v>
      </c>
      <c r="B259" s="642" t="s">
        <v>1137</v>
      </c>
      <c r="C259" s="636" t="s">
        <v>114</v>
      </c>
      <c r="D259" s="636" t="s">
        <v>114</v>
      </c>
      <c r="E259" s="636" t="s">
        <v>114</v>
      </c>
      <c r="F259" s="636" t="s">
        <v>114</v>
      </c>
      <c r="G259" s="636" t="s">
        <v>114</v>
      </c>
      <c r="H259" s="641" t="s">
        <v>114</v>
      </c>
      <c r="I259" s="646" t="s">
        <v>114</v>
      </c>
      <c r="J259" s="647" t="s">
        <v>114</v>
      </c>
      <c r="K259" s="648" t="s">
        <v>114</v>
      </c>
      <c r="L259" s="648" t="s">
        <v>114</v>
      </c>
      <c r="M259" s="648" t="s">
        <v>114</v>
      </c>
      <c r="N259" s="646" t="s">
        <v>114</v>
      </c>
      <c r="O259" s="645" t="s">
        <v>114</v>
      </c>
    </row>
    <row r="260" spans="1:15">
      <c r="A260" s="633" t="s">
        <v>1138</v>
      </c>
      <c r="B260" s="642" t="s">
        <v>1139</v>
      </c>
      <c r="C260" s="636" t="s">
        <v>114</v>
      </c>
      <c r="D260" s="636" t="s">
        <v>114</v>
      </c>
      <c r="E260" s="636" t="s">
        <v>114</v>
      </c>
      <c r="F260" s="636" t="s">
        <v>114</v>
      </c>
      <c r="G260" s="636" t="s">
        <v>114</v>
      </c>
      <c r="H260" s="641" t="s">
        <v>114</v>
      </c>
      <c r="I260" s="646" t="s">
        <v>114</v>
      </c>
      <c r="J260" s="647" t="s">
        <v>114</v>
      </c>
      <c r="K260" s="648" t="s">
        <v>114</v>
      </c>
      <c r="L260" s="648" t="s">
        <v>114</v>
      </c>
      <c r="M260" s="648" t="s">
        <v>114</v>
      </c>
      <c r="N260" s="646" t="s">
        <v>114</v>
      </c>
      <c r="O260" s="645" t="s">
        <v>114</v>
      </c>
    </row>
    <row r="261" spans="1:15">
      <c r="A261" s="633" t="s">
        <v>1140</v>
      </c>
      <c r="B261" s="642" t="s">
        <v>1141</v>
      </c>
      <c r="C261" s="636">
        <v>11926571</v>
      </c>
      <c r="D261" s="636">
        <v>11723200</v>
      </c>
      <c r="E261" s="636">
        <v>12543332</v>
      </c>
      <c r="F261" s="636">
        <v>12250132</v>
      </c>
      <c r="G261" s="636">
        <v>12822232</v>
      </c>
      <c r="H261" s="641">
        <v>12207313</v>
      </c>
      <c r="I261" s="646">
        <v>12169310</v>
      </c>
      <c r="J261" s="647">
        <v>11835952</v>
      </c>
      <c r="K261" s="648">
        <v>11139466</v>
      </c>
      <c r="L261" s="648">
        <v>11176382</v>
      </c>
      <c r="M261" s="648">
        <v>10736465</v>
      </c>
      <c r="N261" s="646">
        <v>11246642</v>
      </c>
      <c r="O261" s="645">
        <v>141776997</v>
      </c>
    </row>
    <row r="262" spans="1:15">
      <c r="A262" s="633" t="s">
        <v>1142</v>
      </c>
      <c r="B262" s="642" t="s">
        <v>1143</v>
      </c>
      <c r="C262" s="636">
        <v>22715801</v>
      </c>
      <c r="D262" s="636">
        <v>21968579</v>
      </c>
      <c r="E262" s="636">
        <v>23955342</v>
      </c>
      <c r="F262" s="636">
        <v>23219894</v>
      </c>
      <c r="G262" s="636">
        <v>23850925</v>
      </c>
      <c r="H262" s="641">
        <v>22829999</v>
      </c>
      <c r="I262" s="646">
        <v>23126281</v>
      </c>
      <c r="J262" s="647">
        <v>22434892</v>
      </c>
      <c r="K262" s="648">
        <v>21129238</v>
      </c>
      <c r="L262" s="648">
        <v>21226255</v>
      </c>
      <c r="M262" s="648">
        <v>20214096</v>
      </c>
      <c r="N262" s="646">
        <v>21467409</v>
      </c>
      <c r="O262" s="645">
        <v>268138711</v>
      </c>
    </row>
    <row r="263" spans="1:15">
      <c r="A263" s="633" t="s">
        <v>1144</v>
      </c>
      <c r="B263" s="642" t="s">
        <v>1145</v>
      </c>
      <c r="C263" s="636">
        <v>11872377</v>
      </c>
      <c r="D263" s="636">
        <v>11587833</v>
      </c>
      <c r="E263" s="636">
        <v>12271024</v>
      </c>
      <c r="F263" s="636">
        <v>11977181</v>
      </c>
      <c r="G263" s="636">
        <v>12551065</v>
      </c>
      <c r="H263" s="641">
        <v>11985961</v>
      </c>
      <c r="I263" s="646">
        <v>12001453</v>
      </c>
      <c r="J263" s="647">
        <v>11796057</v>
      </c>
      <c r="K263" s="648">
        <v>11132078</v>
      </c>
      <c r="L263" s="648">
        <v>11201019</v>
      </c>
      <c r="M263" s="648">
        <v>10852216</v>
      </c>
      <c r="N263" s="646">
        <v>11415316</v>
      </c>
      <c r="O263" s="645">
        <v>140643580</v>
      </c>
    </row>
    <row r="264" spans="1:15">
      <c r="A264" s="633" t="s">
        <v>1146</v>
      </c>
      <c r="B264" s="642" t="s">
        <v>1147</v>
      </c>
      <c r="C264" s="636">
        <v>14464503</v>
      </c>
      <c r="D264" s="636">
        <v>14000314</v>
      </c>
      <c r="E264" s="636">
        <v>15170633</v>
      </c>
      <c r="F264" s="636">
        <v>14901828</v>
      </c>
      <c r="G264" s="636">
        <v>15504655</v>
      </c>
      <c r="H264" s="641">
        <v>14758859</v>
      </c>
      <c r="I264" s="646">
        <v>14826455</v>
      </c>
      <c r="J264" s="647">
        <v>14455810</v>
      </c>
      <c r="K264" s="648">
        <v>13663479</v>
      </c>
      <c r="L264" s="648">
        <v>13643788</v>
      </c>
      <c r="M264" s="648">
        <v>13018870</v>
      </c>
      <c r="N264" s="646">
        <v>13638202</v>
      </c>
      <c r="O264" s="645">
        <v>172047396</v>
      </c>
    </row>
    <row r="265" spans="1:15">
      <c r="A265" s="633" t="s">
        <v>1148</v>
      </c>
      <c r="B265" s="642" t="s">
        <v>1149</v>
      </c>
      <c r="C265" s="636" t="s">
        <v>114</v>
      </c>
      <c r="D265" s="636" t="s">
        <v>114</v>
      </c>
      <c r="E265" s="636" t="s">
        <v>114</v>
      </c>
      <c r="F265" s="636" t="s">
        <v>114</v>
      </c>
      <c r="G265" s="636" t="s">
        <v>114</v>
      </c>
      <c r="H265" s="641" t="s">
        <v>114</v>
      </c>
      <c r="I265" s="646" t="s">
        <v>114</v>
      </c>
      <c r="J265" s="647" t="s">
        <v>114</v>
      </c>
      <c r="K265" s="648" t="s">
        <v>114</v>
      </c>
      <c r="L265" s="648" t="s">
        <v>114</v>
      </c>
      <c r="M265" s="648" t="s">
        <v>114</v>
      </c>
      <c r="N265" s="646" t="s">
        <v>114</v>
      </c>
      <c r="O265" s="645" t="s">
        <v>114</v>
      </c>
    </row>
    <row r="266" spans="1:15">
      <c r="A266" s="633" t="s">
        <v>1150</v>
      </c>
      <c r="B266" s="642" t="s">
        <v>1151</v>
      </c>
      <c r="C266" s="636" t="s">
        <v>114</v>
      </c>
      <c r="D266" s="636" t="s">
        <v>114</v>
      </c>
      <c r="E266" s="636" t="s">
        <v>114</v>
      </c>
      <c r="F266" s="636" t="s">
        <v>114</v>
      </c>
      <c r="G266" s="636" t="s">
        <v>114</v>
      </c>
      <c r="H266" s="641" t="s">
        <v>114</v>
      </c>
      <c r="I266" s="646" t="s">
        <v>114</v>
      </c>
      <c r="J266" s="647" t="s">
        <v>114</v>
      </c>
      <c r="K266" s="648" t="s">
        <v>114</v>
      </c>
      <c r="L266" s="648" t="s">
        <v>114</v>
      </c>
      <c r="M266" s="648" t="s">
        <v>114</v>
      </c>
      <c r="N266" s="646" t="s">
        <v>114</v>
      </c>
      <c r="O266" s="645" t="s">
        <v>114</v>
      </c>
    </row>
    <row r="267" spans="1:15">
      <c r="A267" s="633" t="s">
        <v>1152</v>
      </c>
      <c r="B267" s="642" t="s">
        <v>1153</v>
      </c>
      <c r="C267" s="636">
        <v>13620281</v>
      </c>
      <c r="D267" s="636">
        <v>13179188</v>
      </c>
      <c r="E267" s="636">
        <v>14091835</v>
      </c>
      <c r="F267" s="636">
        <v>13801399</v>
      </c>
      <c r="G267" s="636">
        <v>14422852</v>
      </c>
      <c r="H267" s="641">
        <v>13773635</v>
      </c>
      <c r="I267" s="646">
        <v>13854919</v>
      </c>
      <c r="J267" s="647">
        <v>13555393</v>
      </c>
      <c r="K267" s="648">
        <v>12772262</v>
      </c>
      <c r="L267" s="648">
        <v>12723015</v>
      </c>
      <c r="M267" s="648">
        <v>12208079</v>
      </c>
      <c r="N267" s="646">
        <v>12998711</v>
      </c>
      <c r="O267" s="645">
        <v>161001569</v>
      </c>
    </row>
    <row r="268" spans="1:15">
      <c r="A268" s="633" t="s">
        <v>1154</v>
      </c>
      <c r="B268" s="642" t="s">
        <v>1155</v>
      </c>
      <c r="C268" s="636" t="s">
        <v>114</v>
      </c>
      <c r="D268" s="636" t="s">
        <v>114</v>
      </c>
      <c r="E268" s="636" t="s">
        <v>114</v>
      </c>
      <c r="F268" s="636" t="s">
        <v>114</v>
      </c>
      <c r="G268" s="636" t="s">
        <v>114</v>
      </c>
      <c r="H268" s="641" t="s">
        <v>114</v>
      </c>
      <c r="I268" s="646" t="s">
        <v>114</v>
      </c>
      <c r="J268" s="647" t="s">
        <v>114</v>
      </c>
      <c r="K268" s="648" t="s">
        <v>114</v>
      </c>
      <c r="L268" s="648" t="s">
        <v>114</v>
      </c>
      <c r="M268" s="648" t="s">
        <v>114</v>
      </c>
      <c r="N268" s="646" t="s">
        <v>114</v>
      </c>
      <c r="O268" s="645" t="s">
        <v>114</v>
      </c>
    </row>
    <row r="269" spans="1:15">
      <c r="A269" s="633" t="s">
        <v>1156</v>
      </c>
      <c r="B269" s="642" t="s">
        <v>1157</v>
      </c>
      <c r="C269" s="636" t="s">
        <v>114</v>
      </c>
      <c r="D269" s="636" t="s">
        <v>114</v>
      </c>
      <c r="E269" s="636" t="s">
        <v>114</v>
      </c>
      <c r="F269" s="636" t="s">
        <v>114</v>
      </c>
      <c r="G269" s="636" t="s">
        <v>114</v>
      </c>
      <c r="H269" s="641" t="s">
        <v>114</v>
      </c>
      <c r="I269" s="646" t="s">
        <v>114</v>
      </c>
      <c r="J269" s="647" t="s">
        <v>114</v>
      </c>
      <c r="K269" s="648" t="s">
        <v>114</v>
      </c>
      <c r="L269" s="648" t="s">
        <v>114</v>
      </c>
      <c r="M269" s="648" t="s">
        <v>114</v>
      </c>
      <c r="N269" s="646" t="s">
        <v>114</v>
      </c>
      <c r="O269" s="645" t="s">
        <v>114</v>
      </c>
    </row>
    <row r="270" spans="1:15">
      <c r="A270" s="633" t="s">
        <v>1158</v>
      </c>
      <c r="B270" s="642" t="s">
        <v>1159</v>
      </c>
      <c r="C270" s="636">
        <v>4908050</v>
      </c>
      <c r="D270" s="636">
        <v>4801887</v>
      </c>
      <c r="E270" s="636">
        <v>5213271</v>
      </c>
      <c r="F270" s="636">
        <v>5121132</v>
      </c>
      <c r="G270" s="636">
        <v>5282734</v>
      </c>
      <c r="H270" s="641">
        <v>5046895</v>
      </c>
      <c r="I270" s="646">
        <v>5106103</v>
      </c>
      <c r="J270" s="647">
        <v>4853172</v>
      </c>
      <c r="K270" s="648">
        <v>4543429</v>
      </c>
      <c r="L270" s="648">
        <v>4541003</v>
      </c>
      <c r="M270" s="648">
        <v>4325477</v>
      </c>
      <c r="N270" s="646">
        <v>4581562</v>
      </c>
      <c r="O270" s="645">
        <v>58324715</v>
      </c>
    </row>
    <row r="271" spans="1:15">
      <c r="A271" s="633" t="s">
        <v>1160</v>
      </c>
      <c r="B271" s="642" t="s">
        <v>1161</v>
      </c>
      <c r="C271" s="636">
        <v>13663490</v>
      </c>
      <c r="D271" s="636">
        <v>13228476</v>
      </c>
      <c r="E271" s="636">
        <v>14402719</v>
      </c>
      <c r="F271" s="636">
        <v>13955197</v>
      </c>
      <c r="G271" s="636">
        <v>14392480</v>
      </c>
      <c r="H271" s="641">
        <v>13739553</v>
      </c>
      <c r="I271" s="646">
        <v>13805703</v>
      </c>
      <c r="J271" s="647">
        <v>13269796</v>
      </c>
      <c r="K271" s="648">
        <v>12678909</v>
      </c>
      <c r="L271" s="648">
        <v>12803974</v>
      </c>
      <c r="M271" s="648">
        <v>12167066</v>
      </c>
      <c r="N271" s="646">
        <v>12838370</v>
      </c>
      <c r="O271" s="645">
        <v>160945733</v>
      </c>
    </row>
    <row r="272" spans="1:15">
      <c r="A272" s="633" t="s">
        <v>1162</v>
      </c>
      <c r="B272" s="642" t="s">
        <v>1163</v>
      </c>
      <c r="C272" s="636" t="s">
        <v>114</v>
      </c>
      <c r="D272" s="636" t="s">
        <v>114</v>
      </c>
      <c r="E272" s="636" t="s">
        <v>114</v>
      </c>
      <c r="F272" s="636" t="s">
        <v>114</v>
      </c>
      <c r="G272" s="636" t="s">
        <v>114</v>
      </c>
      <c r="H272" s="641" t="s">
        <v>114</v>
      </c>
      <c r="I272" s="646" t="s">
        <v>114</v>
      </c>
      <c r="J272" s="647" t="s">
        <v>114</v>
      </c>
      <c r="K272" s="648" t="s">
        <v>114</v>
      </c>
      <c r="L272" s="648" t="s">
        <v>114</v>
      </c>
      <c r="M272" s="648" t="s">
        <v>114</v>
      </c>
      <c r="N272" s="646" t="s">
        <v>114</v>
      </c>
      <c r="O272" s="645" t="s">
        <v>114</v>
      </c>
    </row>
    <row r="273" spans="1:15">
      <c r="A273" s="633" t="s">
        <v>1164</v>
      </c>
      <c r="B273" s="642" t="s">
        <v>1165</v>
      </c>
      <c r="C273" s="636" t="s">
        <v>114</v>
      </c>
      <c r="D273" s="636" t="s">
        <v>114</v>
      </c>
      <c r="E273" s="636" t="s">
        <v>114</v>
      </c>
      <c r="F273" s="636" t="s">
        <v>114</v>
      </c>
      <c r="G273" s="636" t="s">
        <v>114</v>
      </c>
      <c r="H273" s="641" t="s">
        <v>114</v>
      </c>
      <c r="I273" s="646" t="s">
        <v>114</v>
      </c>
      <c r="J273" s="647" t="s">
        <v>114</v>
      </c>
      <c r="K273" s="648" t="s">
        <v>114</v>
      </c>
      <c r="L273" s="648" t="s">
        <v>114</v>
      </c>
      <c r="M273" s="648" t="s">
        <v>114</v>
      </c>
      <c r="N273" s="646" t="s">
        <v>114</v>
      </c>
      <c r="O273" s="645" t="s">
        <v>114</v>
      </c>
    </row>
    <row r="274" spans="1:15">
      <c r="A274" s="633" t="s">
        <v>1166</v>
      </c>
      <c r="B274" s="642" t="s">
        <v>1167</v>
      </c>
      <c r="C274" s="636">
        <v>10368383</v>
      </c>
      <c r="D274" s="636">
        <v>9993222</v>
      </c>
      <c r="E274" s="636">
        <v>10876513</v>
      </c>
      <c r="F274" s="636">
        <v>10501744</v>
      </c>
      <c r="G274" s="636">
        <v>10924006</v>
      </c>
      <c r="H274" s="641">
        <v>10571065</v>
      </c>
      <c r="I274" s="646">
        <v>10672551</v>
      </c>
      <c r="J274" s="647">
        <v>10217616</v>
      </c>
      <c r="K274" s="648">
        <v>9711037</v>
      </c>
      <c r="L274" s="648">
        <v>9720421</v>
      </c>
      <c r="M274" s="648">
        <v>9247704</v>
      </c>
      <c r="N274" s="646">
        <v>9625356</v>
      </c>
      <c r="O274" s="645">
        <v>122429618</v>
      </c>
    </row>
    <row r="275" spans="1:15">
      <c r="A275" s="633" t="s">
        <v>1168</v>
      </c>
      <c r="B275" s="642" t="s">
        <v>1169</v>
      </c>
      <c r="C275" s="636" t="s">
        <v>114</v>
      </c>
      <c r="D275" s="636" t="s">
        <v>114</v>
      </c>
      <c r="E275" s="636" t="s">
        <v>114</v>
      </c>
      <c r="F275" s="636" t="s">
        <v>114</v>
      </c>
      <c r="G275" s="636" t="s">
        <v>114</v>
      </c>
      <c r="H275" s="641" t="s">
        <v>114</v>
      </c>
      <c r="I275" s="646" t="s">
        <v>114</v>
      </c>
      <c r="J275" s="647" t="s">
        <v>114</v>
      </c>
      <c r="K275" s="648" t="s">
        <v>114</v>
      </c>
      <c r="L275" s="648" t="s">
        <v>114</v>
      </c>
      <c r="M275" s="648" t="s">
        <v>114</v>
      </c>
      <c r="N275" s="646" t="s">
        <v>114</v>
      </c>
      <c r="O275" s="645" t="s">
        <v>114</v>
      </c>
    </row>
    <row r="276" spans="1:15">
      <c r="A276" s="633" t="s">
        <v>1170</v>
      </c>
      <c r="B276" s="642" t="s">
        <v>1171</v>
      </c>
      <c r="C276" s="636">
        <v>4739512</v>
      </c>
      <c r="D276" s="636">
        <v>4576525</v>
      </c>
      <c r="E276" s="636">
        <v>4981085</v>
      </c>
      <c r="F276" s="636">
        <v>4837529</v>
      </c>
      <c r="G276" s="636">
        <v>5045907</v>
      </c>
      <c r="H276" s="641">
        <v>4842343</v>
      </c>
      <c r="I276" s="646">
        <v>4862680</v>
      </c>
      <c r="J276" s="647">
        <v>4656754</v>
      </c>
      <c r="K276" s="648">
        <v>4433966</v>
      </c>
      <c r="L276" s="648">
        <v>4470618</v>
      </c>
      <c r="M276" s="648">
        <v>4318396</v>
      </c>
      <c r="N276" s="646">
        <v>4553497</v>
      </c>
      <c r="O276" s="645">
        <v>56318812</v>
      </c>
    </row>
    <row r="277" spans="1:15">
      <c r="A277" s="633" t="s">
        <v>1172</v>
      </c>
      <c r="B277" s="642" t="s">
        <v>1173</v>
      </c>
      <c r="C277" s="636" t="s">
        <v>114</v>
      </c>
      <c r="D277" s="636" t="s">
        <v>114</v>
      </c>
      <c r="E277" s="636" t="s">
        <v>114</v>
      </c>
      <c r="F277" s="636" t="s">
        <v>114</v>
      </c>
      <c r="G277" s="636" t="s">
        <v>114</v>
      </c>
      <c r="H277" s="641" t="s">
        <v>114</v>
      </c>
      <c r="I277" s="646" t="s">
        <v>114</v>
      </c>
      <c r="J277" s="647" t="s">
        <v>114</v>
      </c>
      <c r="K277" s="648" t="s">
        <v>114</v>
      </c>
      <c r="L277" s="648" t="s">
        <v>114</v>
      </c>
      <c r="M277" s="648" t="s">
        <v>114</v>
      </c>
      <c r="N277" s="646" t="s">
        <v>114</v>
      </c>
      <c r="O277" s="645" t="s">
        <v>114</v>
      </c>
    </row>
    <row r="278" spans="1:15">
      <c r="A278" s="633" t="s">
        <v>1174</v>
      </c>
      <c r="B278" s="642" t="s">
        <v>1175</v>
      </c>
      <c r="C278" s="636">
        <v>3990776</v>
      </c>
      <c r="D278" s="636">
        <v>3816079</v>
      </c>
      <c r="E278" s="636">
        <v>4193673</v>
      </c>
      <c r="F278" s="636">
        <v>4093190</v>
      </c>
      <c r="G278" s="636">
        <v>4254120</v>
      </c>
      <c r="H278" s="641">
        <v>4121831</v>
      </c>
      <c r="I278" s="646">
        <v>4198409</v>
      </c>
      <c r="J278" s="647">
        <v>3964224</v>
      </c>
      <c r="K278" s="648">
        <v>3753416</v>
      </c>
      <c r="L278" s="648">
        <v>3688813</v>
      </c>
      <c r="M278" s="648">
        <v>3444621</v>
      </c>
      <c r="N278" s="646">
        <v>3629111</v>
      </c>
      <c r="O278" s="645">
        <v>47148263</v>
      </c>
    </row>
    <row r="279" spans="1:15">
      <c r="A279" s="633" t="s">
        <v>1176</v>
      </c>
      <c r="B279" s="642" t="s">
        <v>1177</v>
      </c>
      <c r="C279" s="636">
        <v>348789</v>
      </c>
      <c r="D279" s="636">
        <v>344143</v>
      </c>
      <c r="E279" s="636">
        <v>358045</v>
      </c>
      <c r="F279" s="636">
        <v>361502</v>
      </c>
      <c r="G279" s="636">
        <v>376468</v>
      </c>
      <c r="H279" s="641">
        <v>357587</v>
      </c>
      <c r="I279" s="646">
        <v>352653</v>
      </c>
      <c r="J279" s="647">
        <v>342219</v>
      </c>
      <c r="K279" s="648">
        <v>328873</v>
      </c>
      <c r="L279" s="648">
        <v>326779</v>
      </c>
      <c r="M279" s="648">
        <v>305636</v>
      </c>
      <c r="N279" s="646">
        <v>314829</v>
      </c>
      <c r="O279" s="645">
        <v>4117523</v>
      </c>
    </row>
    <row r="280" spans="1:15">
      <c r="A280" s="633" t="s">
        <v>1178</v>
      </c>
      <c r="B280" s="642" t="s">
        <v>1179</v>
      </c>
      <c r="C280" s="636" t="s">
        <v>114</v>
      </c>
      <c r="D280" s="636" t="s">
        <v>114</v>
      </c>
      <c r="E280" s="636" t="s">
        <v>114</v>
      </c>
      <c r="F280" s="636" t="s">
        <v>114</v>
      </c>
      <c r="G280" s="636" t="s">
        <v>114</v>
      </c>
      <c r="H280" s="641" t="s">
        <v>114</v>
      </c>
      <c r="I280" s="646" t="s">
        <v>114</v>
      </c>
      <c r="J280" s="647" t="s">
        <v>114</v>
      </c>
      <c r="K280" s="648" t="s">
        <v>114</v>
      </c>
      <c r="L280" s="648" t="s">
        <v>114</v>
      </c>
      <c r="M280" s="648" t="s">
        <v>114</v>
      </c>
      <c r="N280" s="646" t="s">
        <v>114</v>
      </c>
      <c r="O280" s="645" t="s">
        <v>114</v>
      </c>
    </row>
    <row r="281" spans="1:15">
      <c r="A281" s="633" t="s">
        <v>1180</v>
      </c>
      <c r="B281" s="642" t="s">
        <v>1181</v>
      </c>
      <c r="C281" s="636" t="s">
        <v>114</v>
      </c>
      <c r="D281" s="636" t="s">
        <v>114</v>
      </c>
      <c r="E281" s="636" t="s">
        <v>114</v>
      </c>
      <c r="F281" s="636" t="s">
        <v>114</v>
      </c>
      <c r="G281" s="636" t="s">
        <v>114</v>
      </c>
      <c r="H281" s="641" t="s">
        <v>114</v>
      </c>
      <c r="I281" s="646" t="s">
        <v>114</v>
      </c>
      <c r="J281" s="647" t="s">
        <v>114</v>
      </c>
      <c r="K281" s="648" t="s">
        <v>114</v>
      </c>
      <c r="L281" s="648" t="s">
        <v>114</v>
      </c>
      <c r="M281" s="648" t="s">
        <v>114</v>
      </c>
      <c r="N281" s="646" t="s">
        <v>114</v>
      </c>
      <c r="O281" s="645" t="s">
        <v>114</v>
      </c>
    </row>
    <row r="282" spans="1:15">
      <c r="A282" s="633" t="s">
        <v>1182</v>
      </c>
      <c r="B282" s="642" t="s">
        <v>1183</v>
      </c>
      <c r="C282" s="636">
        <v>122289</v>
      </c>
      <c r="D282" s="636">
        <v>118872</v>
      </c>
      <c r="E282" s="636">
        <v>132695</v>
      </c>
      <c r="F282" s="636">
        <v>131073</v>
      </c>
      <c r="G282" s="636">
        <v>134319</v>
      </c>
      <c r="H282" s="641">
        <v>132905</v>
      </c>
      <c r="I282" s="646">
        <v>133776</v>
      </c>
      <c r="J282" s="647">
        <v>122651</v>
      </c>
      <c r="K282" s="648">
        <v>108456</v>
      </c>
      <c r="L282" s="648">
        <v>110740</v>
      </c>
      <c r="M282" s="648">
        <v>109990</v>
      </c>
      <c r="N282" s="646">
        <v>115150</v>
      </c>
      <c r="O282" s="645">
        <v>1472916</v>
      </c>
    </row>
    <row r="283" spans="1:15">
      <c r="A283" s="633" t="s">
        <v>1184</v>
      </c>
      <c r="B283" s="642" t="s">
        <v>1185</v>
      </c>
      <c r="C283" s="636" t="s">
        <v>114</v>
      </c>
      <c r="D283" s="636" t="s">
        <v>114</v>
      </c>
      <c r="E283" s="636" t="s">
        <v>114</v>
      </c>
      <c r="F283" s="636" t="s">
        <v>114</v>
      </c>
      <c r="G283" s="636" t="s">
        <v>114</v>
      </c>
      <c r="H283" s="641" t="s">
        <v>114</v>
      </c>
      <c r="I283" s="646" t="s">
        <v>114</v>
      </c>
      <c r="J283" s="647" t="s">
        <v>114</v>
      </c>
      <c r="K283" s="648" t="s">
        <v>114</v>
      </c>
      <c r="L283" s="648" t="s">
        <v>114</v>
      </c>
      <c r="M283" s="648" t="s">
        <v>114</v>
      </c>
      <c r="N283" s="646" t="s">
        <v>114</v>
      </c>
      <c r="O283" s="645" t="s">
        <v>114</v>
      </c>
    </row>
    <row r="284" spans="1:15">
      <c r="A284" s="633" t="s">
        <v>1186</v>
      </c>
      <c r="B284" s="642" t="s">
        <v>1187</v>
      </c>
      <c r="C284" s="636">
        <v>24023084</v>
      </c>
      <c r="D284" s="636">
        <v>23255034</v>
      </c>
      <c r="E284" s="636">
        <v>25097765</v>
      </c>
      <c r="F284" s="636">
        <v>24493645</v>
      </c>
      <c r="G284" s="636">
        <v>25360222</v>
      </c>
      <c r="H284" s="641">
        <v>24239704</v>
      </c>
      <c r="I284" s="646">
        <v>24303388</v>
      </c>
      <c r="J284" s="647">
        <v>23451620</v>
      </c>
      <c r="K284" s="648">
        <v>21977470</v>
      </c>
      <c r="L284" s="648">
        <v>22045373</v>
      </c>
      <c r="M284" s="648">
        <v>21252352</v>
      </c>
      <c r="N284" s="646">
        <v>22453484</v>
      </c>
      <c r="O284" s="645">
        <v>281953141</v>
      </c>
    </row>
    <row r="285" spans="1:15">
      <c r="A285" s="633" t="s">
        <v>1188</v>
      </c>
      <c r="B285" s="642" t="s">
        <v>1189</v>
      </c>
      <c r="C285" s="636">
        <v>1960975</v>
      </c>
      <c r="D285" s="636">
        <v>1891403</v>
      </c>
      <c r="E285" s="636">
        <v>2073717</v>
      </c>
      <c r="F285" s="636">
        <v>2013553</v>
      </c>
      <c r="G285" s="636">
        <v>2078710</v>
      </c>
      <c r="H285" s="641">
        <v>2003418</v>
      </c>
      <c r="I285" s="646">
        <v>2017417</v>
      </c>
      <c r="J285" s="647">
        <v>1858884</v>
      </c>
      <c r="K285" s="648">
        <v>1770050</v>
      </c>
      <c r="L285" s="648">
        <v>1839803</v>
      </c>
      <c r="M285" s="648">
        <v>1791400</v>
      </c>
      <c r="N285" s="646">
        <v>1917723</v>
      </c>
      <c r="O285" s="645">
        <v>23217053</v>
      </c>
    </row>
    <row r="286" spans="1:15">
      <c r="A286" s="633" t="s">
        <v>1190</v>
      </c>
      <c r="B286" s="642" t="s">
        <v>1191</v>
      </c>
      <c r="C286" s="636">
        <v>3151454</v>
      </c>
      <c r="D286" s="636">
        <v>3166210</v>
      </c>
      <c r="E286" s="636">
        <v>3350673</v>
      </c>
      <c r="F286" s="636">
        <v>3332488</v>
      </c>
      <c r="G286" s="636">
        <v>3473546</v>
      </c>
      <c r="H286" s="641">
        <v>3277469</v>
      </c>
      <c r="I286" s="646">
        <v>3259719</v>
      </c>
      <c r="J286" s="647">
        <v>3233853</v>
      </c>
      <c r="K286" s="648">
        <v>3047294</v>
      </c>
      <c r="L286" s="648">
        <v>3041860</v>
      </c>
      <c r="M286" s="648">
        <v>2933402</v>
      </c>
      <c r="N286" s="646">
        <v>3157869</v>
      </c>
      <c r="O286" s="645">
        <v>38425837</v>
      </c>
    </row>
    <row r="287" spans="1:15">
      <c r="A287" s="633" t="s">
        <v>1192</v>
      </c>
      <c r="B287" s="642" t="s">
        <v>1193</v>
      </c>
      <c r="C287" s="636" t="s">
        <v>114</v>
      </c>
      <c r="D287" s="636" t="s">
        <v>114</v>
      </c>
      <c r="E287" s="636" t="s">
        <v>114</v>
      </c>
      <c r="F287" s="636" t="s">
        <v>114</v>
      </c>
      <c r="G287" s="636" t="s">
        <v>114</v>
      </c>
      <c r="H287" s="641" t="s">
        <v>114</v>
      </c>
      <c r="I287" s="646" t="s">
        <v>114</v>
      </c>
      <c r="J287" s="647" t="s">
        <v>114</v>
      </c>
      <c r="K287" s="648" t="s">
        <v>114</v>
      </c>
      <c r="L287" s="648" t="s">
        <v>114</v>
      </c>
      <c r="M287" s="648" t="s">
        <v>114</v>
      </c>
      <c r="N287" s="646" t="s">
        <v>114</v>
      </c>
      <c r="O287" s="645" t="s">
        <v>114</v>
      </c>
    </row>
    <row r="288" spans="1:15">
      <c r="A288" s="633" t="s">
        <v>1194</v>
      </c>
      <c r="B288" s="642" t="s">
        <v>1195</v>
      </c>
      <c r="C288" s="636">
        <v>11059095</v>
      </c>
      <c r="D288" s="636">
        <v>10642859</v>
      </c>
      <c r="E288" s="636">
        <v>11616660</v>
      </c>
      <c r="F288" s="636">
        <v>11202030</v>
      </c>
      <c r="G288" s="636">
        <v>11529757</v>
      </c>
      <c r="H288" s="641">
        <v>10944917</v>
      </c>
      <c r="I288" s="646">
        <v>10855993</v>
      </c>
      <c r="J288" s="647">
        <v>10460352</v>
      </c>
      <c r="K288" s="648">
        <v>9979651</v>
      </c>
      <c r="L288" s="648">
        <v>10273441</v>
      </c>
      <c r="M288" s="648">
        <v>9902488</v>
      </c>
      <c r="N288" s="646">
        <v>10455622</v>
      </c>
      <c r="O288" s="645">
        <v>128922865</v>
      </c>
    </row>
    <row r="289" spans="1:15">
      <c r="A289" s="633" t="s">
        <v>1196</v>
      </c>
      <c r="B289" s="642" t="s">
        <v>1197</v>
      </c>
      <c r="C289" s="636">
        <v>7452989</v>
      </c>
      <c r="D289" s="636">
        <v>7166800</v>
      </c>
      <c r="E289" s="636">
        <v>7822690</v>
      </c>
      <c r="F289" s="636">
        <v>7645367</v>
      </c>
      <c r="G289" s="636">
        <v>7966173</v>
      </c>
      <c r="H289" s="641">
        <v>7662052</v>
      </c>
      <c r="I289" s="646">
        <v>7697940</v>
      </c>
      <c r="J289" s="647">
        <v>7391995</v>
      </c>
      <c r="K289" s="648">
        <v>6987911</v>
      </c>
      <c r="L289" s="648">
        <v>7072117</v>
      </c>
      <c r="M289" s="648">
        <v>6670353</v>
      </c>
      <c r="N289" s="646">
        <v>7045317</v>
      </c>
      <c r="O289" s="645">
        <v>88581704</v>
      </c>
    </row>
    <row r="290" spans="1:15">
      <c r="A290" s="633" t="s">
        <v>1198</v>
      </c>
      <c r="B290" s="642" t="s">
        <v>1199</v>
      </c>
      <c r="C290" s="636">
        <v>8793526</v>
      </c>
      <c r="D290" s="636">
        <v>8558177</v>
      </c>
      <c r="E290" s="636">
        <v>9316090</v>
      </c>
      <c r="F290" s="636">
        <v>9078460</v>
      </c>
      <c r="G290" s="636">
        <v>9440201</v>
      </c>
      <c r="H290" s="641">
        <v>9083600</v>
      </c>
      <c r="I290" s="646">
        <v>9069668</v>
      </c>
      <c r="J290" s="647">
        <v>8734242</v>
      </c>
      <c r="K290" s="648">
        <v>8210451</v>
      </c>
      <c r="L290" s="648">
        <v>8225721</v>
      </c>
      <c r="M290" s="648">
        <v>7855249</v>
      </c>
      <c r="N290" s="646">
        <v>8253801</v>
      </c>
      <c r="O290" s="645">
        <v>104619186</v>
      </c>
    </row>
    <row r="291" spans="1:15">
      <c r="A291" s="633" t="s">
        <v>1200</v>
      </c>
      <c r="B291" s="642" t="s">
        <v>1201</v>
      </c>
      <c r="C291" s="636" t="s">
        <v>114</v>
      </c>
      <c r="D291" s="636" t="s">
        <v>114</v>
      </c>
      <c r="E291" s="636" t="s">
        <v>114</v>
      </c>
      <c r="F291" s="636" t="s">
        <v>114</v>
      </c>
      <c r="G291" s="636" t="s">
        <v>114</v>
      </c>
      <c r="H291" s="641" t="s">
        <v>114</v>
      </c>
      <c r="I291" s="646" t="s">
        <v>114</v>
      </c>
      <c r="J291" s="647" t="s">
        <v>114</v>
      </c>
      <c r="K291" s="648" t="s">
        <v>114</v>
      </c>
      <c r="L291" s="648" t="s">
        <v>114</v>
      </c>
      <c r="M291" s="648" t="s">
        <v>114</v>
      </c>
      <c r="N291" s="646" t="s">
        <v>114</v>
      </c>
      <c r="O291" s="645" t="s">
        <v>114</v>
      </c>
    </row>
    <row r="292" spans="1:15">
      <c r="A292" s="633" t="s">
        <v>1202</v>
      </c>
      <c r="B292" s="642" t="s">
        <v>1203</v>
      </c>
      <c r="C292" s="636" t="s">
        <v>114</v>
      </c>
      <c r="D292" s="636" t="s">
        <v>114</v>
      </c>
      <c r="E292" s="636" t="s">
        <v>114</v>
      </c>
      <c r="F292" s="636" t="s">
        <v>114</v>
      </c>
      <c r="G292" s="636" t="s">
        <v>114</v>
      </c>
      <c r="H292" s="641" t="s">
        <v>114</v>
      </c>
      <c r="I292" s="646" t="s">
        <v>114</v>
      </c>
      <c r="J292" s="647" t="s">
        <v>114</v>
      </c>
      <c r="K292" s="648" t="s">
        <v>114</v>
      </c>
      <c r="L292" s="648" t="s">
        <v>114</v>
      </c>
      <c r="M292" s="648" t="s">
        <v>114</v>
      </c>
      <c r="N292" s="646" t="s">
        <v>114</v>
      </c>
      <c r="O292" s="645" t="s">
        <v>114</v>
      </c>
    </row>
    <row r="293" spans="1:15">
      <c r="A293" s="633" t="s">
        <v>1204</v>
      </c>
      <c r="B293" s="642" t="s">
        <v>1205</v>
      </c>
      <c r="C293" s="636" t="s">
        <v>114</v>
      </c>
      <c r="D293" s="636" t="s">
        <v>114</v>
      </c>
      <c r="E293" s="636" t="s">
        <v>114</v>
      </c>
      <c r="F293" s="636" t="s">
        <v>114</v>
      </c>
      <c r="G293" s="636" t="s">
        <v>114</v>
      </c>
      <c r="H293" s="641" t="s">
        <v>114</v>
      </c>
      <c r="I293" s="646" t="s">
        <v>114</v>
      </c>
      <c r="J293" s="647" t="s">
        <v>114</v>
      </c>
      <c r="K293" s="648" t="s">
        <v>114</v>
      </c>
      <c r="L293" s="648" t="s">
        <v>114</v>
      </c>
      <c r="M293" s="648" t="s">
        <v>114</v>
      </c>
      <c r="N293" s="646" t="s">
        <v>114</v>
      </c>
      <c r="O293" s="645" t="s">
        <v>114</v>
      </c>
    </row>
    <row r="294" spans="1:15">
      <c r="A294" s="633" t="s">
        <v>1206</v>
      </c>
      <c r="B294" s="642" t="s">
        <v>1207</v>
      </c>
      <c r="C294" s="636" t="s">
        <v>114</v>
      </c>
      <c r="D294" s="636" t="s">
        <v>114</v>
      </c>
      <c r="E294" s="636" t="s">
        <v>114</v>
      </c>
      <c r="F294" s="636" t="s">
        <v>114</v>
      </c>
      <c r="G294" s="636" t="s">
        <v>114</v>
      </c>
      <c r="H294" s="641" t="s">
        <v>114</v>
      </c>
      <c r="I294" s="646" t="s">
        <v>114</v>
      </c>
      <c r="J294" s="647" t="s">
        <v>114</v>
      </c>
      <c r="K294" s="648" t="s">
        <v>114</v>
      </c>
      <c r="L294" s="648" t="s">
        <v>114</v>
      </c>
      <c r="M294" s="648" t="s">
        <v>114</v>
      </c>
      <c r="N294" s="646" t="s">
        <v>114</v>
      </c>
      <c r="O294" s="645" t="s">
        <v>114</v>
      </c>
    </row>
    <row r="295" spans="1:15">
      <c r="A295" s="633" t="s">
        <v>1208</v>
      </c>
      <c r="B295" s="642" t="s">
        <v>1209</v>
      </c>
      <c r="C295" s="636">
        <v>2954299</v>
      </c>
      <c r="D295" s="636">
        <v>2962095</v>
      </c>
      <c r="E295" s="636">
        <v>3135837</v>
      </c>
      <c r="F295" s="636">
        <v>3085873</v>
      </c>
      <c r="G295" s="636">
        <v>3247621</v>
      </c>
      <c r="H295" s="641">
        <v>3068590</v>
      </c>
      <c r="I295" s="646">
        <v>3071673</v>
      </c>
      <c r="J295" s="647">
        <v>3088740</v>
      </c>
      <c r="K295" s="648">
        <v>2842926</v>
      </c>
      <c r="L295" s="648">
        <v>2815861</v>
      </c>
      <c r="M295" s="648">
        <v>2742003</v>
      </c>
      <c r="N295" s="646">
        <v>2947876</v>
      </c>
      <c r="O295" s="645">
        <v>35963394</v>
      </c>
    </row>
    <row r="296" spans="1:15">
      <c r="A296" s="633" t="s">
        <v>1210</v>
      </c>
      <c r="B296" s="642" t="s">
        <v>1211</v>
      </c>
      <c r="C296" s="636" t="s">
        <v>114</v>
      </c>
      <c r="D296" s="636" t="s">
        <v>114</v>
      </c>
      <c r="E296" s="636" t="s">
        <v>114</v>
      </c>
      <c r="F296" s="636" t="s">
        <v>114</v>
      </c>
      <c r="G296" s="636" t="s">
        <v>114</v>
      </c>
      <c r="H296" s="641" t="s">
        <v>114</v>
      </c>
      <c r="I296" s="646" t="s">
        <v>114</v>
      </c>
      <c r="J296" s="647" t="s">
        <v>114</v>
      </c>
      <c r="K296" s="648" t="s">
        <v>114</v>
      </c>
      <c r="L296" s="648" t="s">
        <v>114</v>
      </c>
      <c r="M296" s="648" t="s">
        <v>114</v>
      </c>
      <c r="N296" s="646" t="s">
        <v>114</v>
      </c>
      <c r="O296" s="645" t="s">
        <v>114</v>
      </c>
    </row>
    <row r="297" spans="1:15">
      <c r="A297" s="633" t="s">
        <v>1212</v>
      </c>
      <c r="B297" s="642" t="s">
        <v>1213</v>
      </c>
      <c r="C297" s="636" t="s">
        <v>114</v>
      </c>
      <c r="D297" s="636" t="s">
        <v>114</v>
      </c>
      <c r="E297" s="636" t="s">
        <v>114</v>
      </c>
      <c r="F297" s="636" t="s">
        <v>114</v>
      </c>
      <c r="G297" s="636" t="s">
        <v>114</v>
      </c>
      <c r="H297" s="641" t="s">
        <v>114</v>
      </c>
      <c r="I297" s="646" t="s">
        <v>114</v>
      </c>
      <c r="J297" s="647" t="s">
        <v>114</v>
      </c>
      <c r="K297" s="648" t="s">
        <v>114</v>
      </c>
      <c r="L297" s="648" t="s">
        <v>114</v>
      </c>
      <c r="M297" s="648" t="s">
        <v>114</v>
      </c>
      <c r="N297" s="646" t="s">
        <v>114</v>
      </c>
      <c r="O297" s="645" t="s">
        <v>114</v>
      </c>
    </row>
    <row r="298" spans="1:15">
      <c r="A298" s="633" t="s">
        <v>1214</v>
      </c>
      <c r="B298" s="642" t="s">
        <v>1215</v>
      </c>
      <c r="C298" s="636" t="s">
        <v>114</v>
      </c>
      <c r="D298" s="636" t="s">
        <v>114</v>
      </c>
      <c r="E298" s="636" t="s">
        <v>114</v>
      </c>
      <c r="F298" s="636" t="s">
        <v>114</v>
      </c>
      <c r="G298" s="636" t="s">
        <v>114</v>
      </c>
      <c r="H298" s="641" t="s">
        <v>114</v>
      </c>
      <c r="I298" s="646" t="s">
        <v>114</v>
      </c>
      <c r="J298" s="647" t="s">
        <v>114</v>
      </c>
      <c r="K298" s="648" t="s">
        <v>114</v>
      </c>
      <c r="L298" s="648" t="s">
        <v>114</v>
      </c>
      <c r="M298" s="648" t="s">
        <v>114</v>
      </c>
      <c r="N298" s="646" t="s">
        <v>114</v>
      </c>
      <c r="O298" s="645" t="s">
        <v>114</v>
      </c>
    </row>
    <row r="299" spans="1:15">
      <c r="A299" s="633" t="s">
        <v>1216</v>
      </c>
      <c r="B299" s="642" t="s">
        <v>1217</v>
      </c>
      <c r="C299" s="636" t="s">
        <v>114</v>
      </c>
      <c r="D299" s="636" t="s">
        <v>114</v>
      </c>
      <c r="E299" s="636" t="s">
        <v>114</v>
      </c>
      <c r="F299" s="636" t="s">
        <v>114</v>
      </c>
      <c r="G299" s="636" t="s">
        <v>114</v>
      </c>
      <c r="H299" s="641" t="s">
        <v>114</v>
      </c>
      <c r="I299" s="646" t="s">
        <v>114</v>
      </c>
      <c r="J299" s="647" t="s">
        <v>114</v>
      </c>
      <c r="K299" s="648" t="s">
        <v>114</v>
      </c>
      <c r="L299" s="648" t="s">
        <v>114</v>
      </c>
      <c r="M299" s="648" t="s">
        <v>114</v>
      </c>
      <c r="N299" s="646" t="s">
        <v>114</v>
      </c>
      <c r="O299" s="645" t="s">
        <v>114</v>
      </c>
    </row>
    <row r="300" spans="1:15">
      <c r="A300" s="633" t="s">
        <v>1218</v>
      </c>
      <c r="B300" s="642" t="s">
        <v>1219</v>
      </c>
      <c r="C300" s="636" t="s">
        <v>114</v>
      </c>
      <c r="D300" s="636" t="s">
        <v>114</v>
      </c>
      <c r="E300" s="636" t="s">
        <v>114</v>
      </c>
      <c r="F300" s="636" t="s">
        <v>114</v>
      </c>
      <c r="G300" s="636" t="s">
        <v>114</v>
      </c>
      <c r="H300" s="641" t="s">
        <v>114</v>
      </c>
      <c r="I300" s="646" t="s">
        <v>114</v>
      </c>
      <c r="J300" s="647" t="s">
        <v>114</v>
      </c>
      <c r="K300" s="648" t="s">
        <v>114</v>
      </c>
      <c r="L300" s="648" t="s">
        <v>114</v>
      </c>
      <c r="M300" s="648" t="s">
        <v>114</v>
      </c>
      <c r="N300" s="646" t="s">
        <v>114</v>
      </c>
      <c r="O300" s="645" t="s">
        <v>114</v>
      </c>
    </row>
    <row r="301" spans="1:15">
      <c r="A301" s="633" t="s">
        <v>1220</v>
      </c>
      <c r="B301" s="642" t="s">
        <v>1221</v>
      </c>
      <c r="C301" s="636">
        <v>1964733</v>
      </c>
      <c r="D301" s="636">
        <v>1939220</v>
      </c>
      <c r="E301" s="636">
        <v>2091233</v>
      </c>
      <c r="F301" s="636">
        <v>2018708</v>
      </c>
      <c r="G301" s="636">
        <v>2117868</v>
      </c>
      <c r="H301" s="641">
        <v>2021639</v>
      </c>
      <c r="I301" s="646">
        <v>2012815</v>
      </c>
      <c r="J301" s="647">
        <v>2008405</v>
      </c>
      <c r="K301" s="648">
        <v>1879704</v>
      </c>
      <c r="L301" s="648">
        <v>1878302</v>
      </c>
      <c r="M301" s="648">
        <v>1804419</v>
      </c>
      <c r="N301" s="646">
        <v>1901813</v>
      </c>
      <c r="O301" s="645">
        <v>23638859</v>
      </c>
    </row>
    <row r="302" spans="1:15">
      <c r="A302" s="633" t="s">
        <v>1222</v>
      </c>
      <c r="B302" s="642" t="s">
        <v>1223</v>
      </c>
      <c r="C302" s="636">
        <v>1646145</v>
      </c>
      <c r="D302" s="636">
        <v>1594293</v>
      </c>
      <c r="E302" s="636">
        <v>1738522</v>
      </c>
      <c r="F302" s="636">
        <v>1714217</v>
      </c>
      <c r="G302" s="636">
        <v>1763900</v>
      </c>
      <c r="H302" s="641">
        <v>1664535</v>
      </c>
      <c r="I302" s="646" t="s">
        <v>114</v>
      </c>
      <c r="J302" s="647" t="s">
        <v>114</v>
      </c>
      <c r="K302" s="648">
        <v>1523253</v>
      </c>
      <c r="L302" s="648">
        <v>1536226</v>
      </c>
      <c r="M302" s="648">
        <v>1470576</v>
      </c>
      <c r="N302" s="646">
        <v>1564414</v>
      </c>
      <c r="O302" s="645">
        <v>16216081</v>
      </c>
    </row>
    <row r="303" spans="1:15">
      <c r="A303" s="633" t="s">
        <v>1224</v>
      </c>
      <c r="B303" s="642" t="s">
        <v>1225</v>
      </c>
      <c r="C303" s="636" t="s">
        <v>114</v>
      </c>
      <c r="D303" s="636" t="s">
        <v>114</v>
      </c>
      <c r="E303" s="636" t="s">
        <v>114</v>
      </c>
      <c r="F303" s="636" t="s">
        <v>114</v>
      </c>
      <c r="G303" s="636" t="s">
        <v>114</v>
      </c>
      <c r="H303" s="641" t="s">
        <v>114</v>
      </c>
      <c r="I303" s="646" t="s">
        <v>114</v>
      </c>
      <c r="J303" s="647" t="s">
        <v>114</v>
      </c>
      <c r="K303" s="648" t="s">
        <v>114</v>
      </c>
      <c r="L303" s="648" t="s">
        <v>114</v>
      </c>
      <c r="M303" s="648" t="s">
        <v>114</v>
      </c>
      <c r="N303" s="646" t="s">
        <v>114</v>
      </c>
      <c r="O303" s="645" t="s">
        <v>114</v>
      </c>
    </row>
    <row r="304" spans="1:15">
      <c r="A304" s="633" t="s">
        <v>1226</v>
      </c>
      <c r="B304" s="642" t="s">
        <v>1227</v>
      </c>
      <c r="C304" s="636">
        <v>190698</v>
      </c>
      <c r="D304" s="636">
        <v>190709</v>
      </c>
      <c r="E304" s="636">
        <v>195176</v>
      </c>
      <c r="F304" s="636">
        <v>197617</v>
      </c>
      <c r="G304" s="636">
        <v>211097</v>
      </c>
      <c r="H304" s="641">
        <v>191878</v>
      </c>
      <c r="I304" s="646">
        <v>185855</v>
      </c>
      <c r="J304" s="647">
        <v>185987</v>
      </c>
      <c r="K304" s="648">
        <v>179635</v>
      </c>
      <c r="L304" s="648">
        <v>174559</v>
      </c>
      <c r="M304" s="648">
        <v>168203</v>
      </c>
      <c r="N304" s="646">
        <v>179444</v>
      </c>
      <c r="O304" s="645">
        <v>2250858</v>
      </c>
    </row>
    <row r="305" spans="1:15">
      <c r="A305" s="633" t="s">
        <v>1228</v>
      </c>
      <c r="B305" s="642" t="s">
        <v>1229</v>
      </c>
      <c r="C305" s="636">
        <v>1064624</v>
      </c>
      <c r="D305" s="636">
        <v>1068256</v>
      </c>
      <c r="E305" s="636">
        <v>1141276</v>
      </c>
      <c r="F305" s="636">
        <v>1147578</v>
      </c>
      <c r="G305" s="636">
        <v>1212102</v>
      </c>
      <c r="H305" s="641">
        <v>1107275</v>
      </c>
      <c r="I305" s="646">
        <v>1092517</v>
      </c>
      <c r="J305" s="647">
        <v>1075995</v>
      </c>
      <c r="K305" s="648">
        <v>1025017</v>
      </c>
      <c r="L305" s="648">
        <v>1021162</v>
      </c>
      <c r="M305" s="648">
        <v>993884</v>
      </c>
      <c r="N305" s="646">
        <v>1071408</v>
      </c>
      <c r="O305" s="645">
        <v>13021094</v>
      </c>
    </row>
    <row r="306" spans="1:15">
      <c r="A306" s="633" t="s">
        <v>1230</v>
      </c>
      <c r="B306" s="642" t="s">
        <v>1231</v>
      </c>
      <c r="C306" s="636">
        <v>240596</v>
      </c>
      <c r="D306" s="636">
        <v>235980</v>
      </c>
      <c r="E306" s="636">
        <v>256339</v>
      </c>
      <c r="F306" s="636">
        <v>247509</v>
      </c>
      <c r="G306" s="636">
        <v>252630</v>
      </c>
      <c r="H306" s="641">
        <v>250084</v>
      </c>
      <c r="I306" s="646">
        <v>260100</v>
      </c>
      <c r="J306" s="647">
        <v>255175</v>
      </c>
      <c r="K306" s="648">
        <v>240268</v>
      </c>
      <c r="L306" s="648">
        <v>260014</v>
      </c>
      <c r="M306" s="648">
        <v>237083</v>
      </c>
      <c r="N306" s="646">
        <v>237351</v>
      </c>
      <c r="O306" s="645">
        <v>2973129</v>
      </c>
    </row>
    <row r="307" spans="1:15">
      <c r="A307" s="633" t="s">
        <v>1232</v>
      </c>
      <c r="B307" s="642" t="s">
        <v>1233</v>
      </c>
      <c r="C307" s="636" t="s">
        <v>114</v>
      </c>
      <c r="D307" s="636" t="s">
        <v>114</v>
      </c>
      <c r="E307" s="636" t="s">
        <v>114</v>
      </c>
      <c r="F307" s="636" t="s">
        <v>114</v>
      </c>
      <c r="G307" s="636" t="s">
        <v>114</v>
      </c>
      <c r="H307" s="641" t="s">
        <v>114</v>
      </c>
      <c r="I307" s="646" t="s">
        <v>114</v>
      </c>
      <c r="J307" s="647" t="s">
        <v>114</v>
      </c>
      <c r="K307" s="648" t="s">
        <v>114</v>
      </c>
      <c r="L307" s="648" t="s">
        <v>114</v>
      </c>
      <c r="M307" s="648" t="s">
        <v>114</v>
      </c>
      <c r="N307" s="646" t="s">
        <v>114</v>
      </c>
      <c r="O307" s="645" t="s">
        <v>114</v>
      </c>
    </row>
    <row r="308" spans="1:15">
      <c r="A308" s="633" t="s">
        <v>1234</v>
      </c>
      <c r="B308" s="642" t="s">
        <v>1235</v>
      </c>
      <c r="C308" s="636">
        <v>11327577</v>
      </c>
      <c r="D308" s="636">
        <v>10928271</v>
      </c>
      <c r="E308" s="636">
        <v>11872922</v>
      </c>
      <c r="F308" s="636">
        <v>11527385</v>
      </c>
      <c r="G308" s="636">
        <v>12010092</v>
      </c>
      <c r="H308" s="641">
        <v>11410335</v>
      </c>
      <c r="I308" s="646">
        <v>11471843</v>
      </c>
      <c r="J308" s="647">
        <v>11205595</v>
      </c>
      <c r="K308" s="648">
        <v>10701678</v>
      </c>
      <c r="L308" s="648">
        <v>10845493</v>
      </c>
      <c r="M308" s="648">
        <v>10272646</v>
      </c>
      <c r="N308" s="646">
        <v>10905164</v>
      </c>
      <c r="O308" s="645">
        <v>134479001</v>
      </c>
    </row>
    <row r="309" spans="1:15">
      <c r="A309" s="633" t="s">
        <v>1236</v>
      </c>
      <c r="B309" s="642" t="s">
        <v>1237</v>
      </c>
      <c r="C309" s="636">
        <v>7135915</v>
      </c>
      <c r="D309" s="636">
        <v>7120986</v>
      </c>
      <c r="E309" s="636">
        <v>7518129</v>
      </c>
      <c r="F309" s="636">
        <v>7361503</v>
      </c>
      <c r="G309" s="636">
        <v>7710065</v>
      </c>
      <c r="H309" s="641">
        <v>7229711</v>
      </c>
      <c r="I309" s="646">
        <v>7116725</v>
      </c>
      <c r="J309" s="647">
        <v>7025100</v>
      </c>
      <c r="K309" s="648">
        <v>6604431</v>
      </c>
      <c r="L309" s="648">
        <v>6654089</v>
      </c>
      <c r="M309" s="648">
        <v>6438892</v>
      </c>
      <c r="N309" s="646">
        <v>6928758</v>
      </c>
      <c r="O309" s="645">
        <v>84844304</v>
      </c>
    </row>
    <row r="310" spans="1:15">
      <c r="A310" s="633" t="s">
        <v>1238</v>
      </c>
      <c r="B310" s="642" t="s">
        <v>1239</v>
      </c>
      <c r="C310" s="636">
        <v>8415435</v>
      </c>
      <c r="D310" s="636">
        <v>8172451</v>
      </c>
      <c r="E310" s="636">
        <v>8899230</v>
      </c>
      <c r="F310" s="636">
        <v>8759395</v>
      </c>
      <c r="G310" s="636">
        <v>9162197</v>
      </c>
      <c r="H310" s="641">
        <v>8713339</v>
      </c>
      <c r="I310" s="646">
        <v>8868254</v>
      </c>
      <c r="J310" s="647">
        <v>8508445</v>
      </c>
      <c r="K310" s="648">
        <v>8101009</v>
      </c>
      <c r="L310" s="648">
        <v>8236849</v>
      </c>
      <c r="M310" s="648">
        <v>7748569</v>
      </c>
      <c r="N310" s="646">
        <v>8076075</v>
      </c>
      <c r="O310" s="645">
        <v>101661248</v>
      </c>
    </row>
    <row r="311" spans="1:15">
      <c r="A311" s="633" t="s">
        <v>1240</v>
      </c>
      <c r="B311" s="642" t="s">
        <v>1241</v>
      </c>
      <c r="C311" s="636">
        <v>4745525</v>
      </c>
      <c r="D311" s="636">
        <v>4683263</v>
      </c>
      <c r="E311" s="636">
        <v>5005265</v>
      </c>
      <c r="F311" s="636">
        <v>4927557</v>
      </c>
      <c r="G311" s="636">
        <v>5190725</v>
      </c>
      <c r="H311" s="641">
        <v>4874640</v>
      </c>
      <c r="I311" s="646">
        <v>4890438</v>
      </c>
      <c r="J311" s="647">
        <v>4790398</v>
      </c>
      <c r="K311" s="648">
        <v>4476930</v>
      </c>
      <c r="L311" s="648">
        <v>4512802</v>
      </c>
      <c r="M311" s="648">
        <v>4346964</v>
      </c>
      <c r="N311" s="646">
        <v>4576838</v>
      </c>
      <c r="O311" s="645">
        <v>57021345</v>
      </c>
    </row>
    <row r="312" spans="1:15">
      <c r="A312" s="633" t="s">
        <v>1242</v>
      </c>
      <c r="B312" s="642" t="s">
        <v>1243</v>
      </c>
      <c r="C312" s="636">
        <v>7350196</v>
      </c>
      <c r="D312" s="636">
        <v>7122052</v>
      </c>
      <c r="E312" s="636">
        <v>7773087</v>
      </c>
      <c r="F312" s="636">
        <v>7647711</v>
      </c>
      <c r="G312" s="636">
        <v>8050565</v>
      </c>
      <c r="H312" s="641">
        <v>7603526</v>
      </c>
      <c r="I312" s="646">
        <v>7556633</v>
      </c>
      <c r="J312" s="647">
        <v>7382226</v>
      </c>
      <c r="K312" s="648">
        <v>7100651</v>
      </c>
      <c r="L312" s="648">
        <v>7158909</v>
      </c>
      <c r="M312" s="648">
        <v>6747607</v>
      </c>
      <c r="N312" s="646">
        <v>7115084</v>
      </c>
      <c r="O312" s="645">
        <v>88608247</v>
      </c>
    </row>
    <row r="313" spans="1:15">
      <c r="A313" s="633" t="s">
        <v>1244</v>
      </c>
      <c r="B313" s="642" t="s">
        <v>1245</v>
      </c>
      <c r="C313" s="636">
        <v>38481125</v>
      </c>
      <c r="D313" s="636">
        <v>37669911</v>
      </c>
      <c r="E313" s="636">
        <v>40883317</v>
      </c>
      <c r="F313" s="636">
        <v>40396621</v>
      </c>
      <c r="G313" s="636">
        <v>42676055</v>
      </c>
      <c r="H313" s="641">
        <v>40164682</v>
      </c>
      <c r="I313" s="646">
        <v>40229055</v>
      </c>
      <c r="J313" s="647">
        <v>39148589</v>
      </c>
      <c r="K313" s="648">
        <v>36907112</v>
      </c>
      <c r="L313" s="648">
        <v>36753270</v>
      </c>
      <c r="M313" s="648">
        <v>34903439</v>
      </c>
      <c r="N313" s="646">
        <v>37262274</v>
      </c>
      <c r="O313" s="645">
        <v>465475450</v>
      </c>
    </row>
    <row r="314" spans="1:15">
      <c r="A314" s="633" t="s">
        <v>1246</v>
      </c>
      <c r="B314" s="642" t="s">
        <v>1247</v>
      </c>
      <c r="C314" s="636">
        <v>37248391</v>
      </c>
      <c r="D314" s="636">
        <v>36132901</v>
      </c>
      <c r="E314" s="636">
        <v>39329652</v>
      </c>
      <c r="F314" s="636">
        <v>38972223</v>
      </c>
      <c r="G314" s="636">
        <v>40728096</v>
      </c>
      <c r="H314" s="641">
        <v>38577346</v>
      </c>
      <c r="I314" s="646">
        <v>39103586</v>
      </c>
      <c r="J314" s="647">
        <v>38106088</v>
      </c>
      <c r="K314" s="648">
        <v>35967643</v>
      </c>
      <c r="L314" s="648">
        <v>36059577</v>
      </c>
      <c r="M314" s="648">
        <v>34260064</v>
      </c>
      <c r="N314" s="646">
        <v>35935977</v>
      </c>
      <c r="O314" s="645">
        <v>450421544</v>
      </c>
    </row>
    <row r="315" spans="1:15">
      <c r="A315" s="633" t="s">
        <v>1248</v>
      </c>
      <c r="B315" s="642" t="s">
        <v>1249</v>
      </c>
      <c r="C315" s="636">
        <v>8542454</v>
      </c>
      <c r="D315" s="636">
        <v>8320647</v>
      </c>
      <c r="E315" s="636">
        <v>9134982</v>
      </c>
      <c r="F315" s="636">
        <v>8866499</v>
      </c>
      <c r="G315" s="636">
        <v>9193471</v>
      </c>
      <c r="H315" s="641">
        <v>8736265</v>
      </c>
      <c r="I315" s="646">
        <v>8648842</v>
      </c>
      <c r="J315" s="647">
        <v>8383761</v>
      </c>
      <c r="K315" s="648">
        <v>7905659</v>
      </c>
      <c r="L315" s="648">
        <v>7983497</v>
      </c>
      <c r="M315" s="648">
        <v>7640231</v>
      </c>
      <c r="N315" s="646">
        <v>8082383</v>
      </c>
      <c r="O315" s="645">
        <v>101438691</v>
      </c>
    </row>
    <row r="316" spans="1:15">
      <c r="A316" s="633" t="s">
        <v>1250</v>
      </c>
      <c r="B316" s="642" t="s">
        <v>1251</v>
      </c>
      <c r="C316" s="636">
        <v>20774319</v>
      </c>
      <c r="D316" s="636">
        <v>20232819</v>
      </c>
      <c r="E316" s="636">
        <v>21971531</v>
      </c>
      <c r="F316" s="636">
        <v>21899337</v>
      </c>
      <c r="G316" s="636">
        <v>23200740</v>
      </c>
      <c r="H316" s="641">
        <v>21479010</v>
      </c>
      <c r="I316" s="646">
        <v>21456796</v>
      </c>
      <c r="J316" s="647">
        <v>21114628</v>
      </c>
      <c r="K316" s="648">
        <v>20492352</v>
      </c>
      <c r="L316" s="648">
        <v>20647098</v>
      </c>
      <c r="M316" s="648">
        <v>19452215</v>
      </c>
      <c r="N316" s="646">
        <v>20695370</v>
      </c>
      <c r="O316" s="645">
        <v>253416215</v>
      </c>
    </row>
    <row r="317" spans="1:15">
      <c r="A317" s="633" t="s">
        <v>1252</v>
      </c>
      <c r="B317" s="642" t="s">
        <v>1253</v>
      </c>
      <c r="C317" s="636" t="s">
        <v>114</v>
      </c>
      <c r="D317" s="636" t="s">
        <v>114</v>
      </c>
      <c r="E317" s="636" t="s">
        <v>114</v>
      </c>
      <c r="F317" s="636" t="s">
        <v>114</v>
      </c>
      <c r="G317" s="636" t="s">
        <v>114</v>
      </c>
      <c r="H317" s="641" t="s">
        <v>114</v>
      </c>
      <c r="I317" s="646" t="s">
        <v>114</v>
      </c>
      <c r="J317" s="647" t="s">
        <v>114</v>
      </c>
      <c r="K317" s="648" t="s">
        <v>114</v>
      </c>
      <c r="L317" s="648" t="s">
        <v>114</v>
      </c>
      <c r="M317" s="648" t="s">
        <v>114</v>
      </c>
      <c r="N317" s="646" t="s">
        <v>114</v>
      </c>
      <c r="O317" s="645" t="s">
        <v>114</v>
      </c>
    </row>
    <row r="318" spans="1:15">
      <c r="A318" s="633" t="s">
        <v>1254</v>
      </c>
      <c r="B318" s="642" t="s">
        <v>1255</v>
      </c>
      <c r="C318" s="636" t="s">
        <v>114</v>
      </c>
      <c r="D318" s="636" t="s">
        <v>114</v>
      </c>
      <c r="E318" s="636" t="s">
        <v>114</v>
      </c>
      <c r="F318" s="636" t="s">
        <v>114</v>
      </c>
      <c r="G318" s="636" t="s">
        <v>114</v>
      </c>
      <c r="H318" s="641" t="s">
        <v>114</v>
      </c>
      <c r="I318" s="646">
        <v>2406735</v>
      </c>
      <c r="J318" s="647">
        <v>2315192</v>
      </c>
      <c r="K318" s="648">
        <v>2117622</v>
      </c>
      <c r="L318" s="648">
        <v>2153162</v>
      </c>
      <c r="M318" s="648">
        <v>2057778</v>
      </c>
      <c r="N318" s="646">
        <v>2211179</v>
      </c>
      <c r="O318" s="645">
        <v>13261668</v>
      </c>
    </row>
    <row r="319" spans="1:15">
      <c r="A319" s="633" t="s">
        <v>1256</v>
      </c>
      <c r="B319" s="642" t="s">
        <v>1257</v>
      </c>
      <c r="C319" s="636" t="s">
        <v>114</v>
      </c>
      <c r="D319" s="636" t="s">
        <v>114</v>
      </c>
      <c r="E319" s="636" t="s">
        <v>114</v>
      </c>
      <c r="F319" s="636" t="s">
        <v>114</v>
      </c>
      <c r="G319" s="636" t="s">
        <v>114</v>
      </c>
      <c r="H319" s="641" t="s">
        <v>114</v>
      </c>
      <c r="I319" s="646" t="s">
        <v>114</v>
      </c>
      <c r="J319" s="647" t="s">
        <v>114</v>
      </c>
      <c r="K319" s="648" t="s">
        <v>114</v>
      </c>
      <c r="L319" s="648" t="s">
        <v>114</v>
      </c>
      <c r="M319" s="648" t="s">
        <v>114</v>
      </c>
      <c r="N319" s="646" t="s">
        <v>114</v>
      </c>
      <c r="O319" s="645" t="s">
        <v>114</v>
      </c>
    </row>
    <row r="320" spans="1:15">
      <c r="A320" s="633" t="s">
        <v>1258</v>
      </c>
      <c r="B320" s="642" t="s">
        <v>1259</v>
      </c>
      <c r="C320" s="636" t="s">
        <v>114</v>
      </c>
      <c r="D320" s="636" t="s">
        <v>114</v>
      </c>
      <c r="E320" s="636" t="s">
        <v>114</v>
      </c>
      <c r="F320" s="636" t="s">
        <v>114</v>
      </c>
      <c r="G320" s="636" t="s">
        <v>114</v>
      </c>
      <c r="H320" s="641" t="s">
        <v>114</v>
      </c>
      <c r="I320" s="646" t="s">
        <v>114</v>
      </c>
      <c r="J320" s="647" t="s">
        <v>114</v>
      </c>
      <c r="K320" s="648" t="s">
        <v>114</v>
      </c>
      <c r="L320" s="648" t="s">
        <v>114</v>
      </c>
      <c r="M320" s="648" t="s">
        <v>114</v>
      </c>
      <c r="N320" s="646" t="s">
        <v>114</v>
      </c>
      <c r="O320" s="645" t="s">
        <v>114</v>
      </c>
    </row>
    <row r="321" spans="1:15">
      <c r="A321" s="633" t="s">
        <v>1260</v>
      </c>
      <c r="B321" s="642" t="s">
        <v>1261</v>
      </c>
      <c r="C321" s="636" t="s">
        <v>114</v>
      </c>
      <c r="D321" s="636" t="s">
        <v>114</v>
      </c>
      <c r="E321" s="636" t="s">
        <v>114</v>
      </c>
      <c r="F321" s="636" t="s">
        <v>114</v>
      </c>
      <c r="G321" s="636" t="s">
        <v>114</v>
      </c>
      <c r="H321" s="641" t="s">
        <v>114</v>
      </c>
      <c r="I321" s="646" t="s">
        <v>114</v>
      </c>
      <c r="J321" s="647" t="s">
        <v>114</v>
      </c>
      <c r="K321" s="648" t="s">
        <v>114</v>
      </c>
      <c r="L321" s="648" t="s">
        <v>114</v>
      </c>
      <c r="M321" s="648" t="s">
        <v>114</v>
      </c>
      <c r="N321" s="646" t="s">
        <v>114</v>
      </c>
      <c r="O321" s="645" t="s">
        <v>114</v>
      </c>
    </row>
    <row r="322" spans="1:15">
      <c r="A322" s="633" t="s">
        <v>1262</v>
      </c>
      <c r="B322" s="642" t="s">
        <v>1263</v>
      </c>
      <c r="C322" s="636" t="s">
        <v>114</v>
      </c>
      <c r="D322" s="636" t="s">
        <v>114</v>
      </c>
      <c r="E322" s="636" t="s">
        <v>114</v>
      </c>
      <c r="F322" s="636" t="s">
        <v>114</v>
      </c>
      <c r="G322" s="636" t="s">
        <v>114</v>
      </c>
      <c r="H322" s="641" t="s">
        <v>114</v>
      </c>
      <c r="I322" s="646" t="s">
        <v>114</v>
      </c>
      <c r="J322" s="647" t="s">
        <v>114</v>
      </c>
      <c r="K322" s="648" t="s">
        <v>114</v>
      </c>
      <c r="L322" s="648" t="s">
        <v>114</v>
      </c>
      <c r="M322" s="648" t="s">
        <v>114</v>
      </c>
      <c r="N322" s="646" t="s">
        <v>114</v>
      </c>
      <c r="O322" s="645" t="s">
        <v>114</v>
      </c>
    </row>
    <row r="323" spans="1:15">
      <c r="A323" s="633" t="s">
        <v>1264</v>
      </c>
      <c r="B323" s="642" t="s">
        <v>1265</v>
      </c>
      <c r="C323" s="636" t="s">
        <v>114</v>
      </c>
      <c r="D323" s="636" t="s">
        <v>114</v>
      </c>
      <c r="E323" s="636" t="s">
        <v>114</v>
      </c>
      <c r="F323" s="636" t="s">
        <v>114</v>
      </c>
      <c r="G323" s="636" t="s">
        <v>114</v>
      </c>
      <c r="H323" s="641" t="s">
        <v>114</v>
      </c>
      <c r="I323" s="646" t="s">
        <v>114</v>
      </c>
      <c r="J323" s="647" t="s">
        <v>114</v>
      </c>
      <c r="K323" s="648" t="s">
        <v>114</v>
      </c>
      <c r="L323" s="648" t="s">
        <v>114</v>
      </c>
      <c r="M323" s="648" t="s">
        <v>114</v>
      </c>
      <c r="N323" s="646" t="s">
        <v>114</v>
      </c>
      <c r="O323" s="645" t="s">
        <v>114</v>
      </c>
    </row>
    <row r="324" spans="1:15">
      <c r="A324" s="633" t="s">
        <v>1266</v>
      </c>
      <c r="B324" s="642" t="s">
        <v>1267</v>
      </c>
      <c r="C324" s="636" t="s">
        <v>114</v>
      </c>
      <c r="D324" s="636" t="s">
        <v>114</v>
      </c>
      <c r="E324" s="636" t="s">
        <v>114</v>
      </c>
      <c r="F324" s="636" t="s">
        <v>114</v>
      </c>
      <c r="G324" s="636" t="s">
        <v>114</v>
      </c>
      <c r="H324" s="641" t="s">
        <v>114</v>
      </c>
      <c r="I324" s="646" t="s">
        <v>114</v>
      </c>
      <c r="J324" s="647" t="s">
        <v>114</v>
      </c>
      <c r="K324" s="648" t="s">
        <v>114</v>
      </c>
      <c r="L324" s="648" t="s">
        <v>114</v>
      </c>
      <c r="M324" s="648" t="s">
        <v>114</v>
      </c>
      <c r="N324" s="646" t="s">
        <v>114</v>
      </c>
      <c r="O324" s="645" t="s">
        <v>114</v>
      </c>
    </row>
    <row r="325" spans="1:15">
      <c r="A325" s="633" t="s">
        <v>1268</v>
      </c>
      <c r="B325" s="642" t="s">
        <v>1269</v>
      </c>
      <c r="C325" s="636" t="s">
        <v>114</v>
      </c>
      <c r="D325" s="636" t="s">
        <v>114</v>
      </c>
      <c r="E325" s="636" t="s">
        <v>114</v>
      </c>
      <c r="F325" s="636" t="s">
        <v>114</v>
      </c>
      <c r="G325" s="636" t="s">
        <v>114</v>
      </c>
      <c r="H325" s="641" t="s">
        <v>114</v>
      </c>
      <c r="I325" s="646" t="s">
        <v>114</v>
      </c>
      <c r="J325" s="647" t="s">
        <v>114</v>
      </c>
      <c r="K325" s="648" t="s">
        <v>114</v>
      </c>
      <c r="L325" s="648" t="s">
        <v>114</v>
      </c>
      <c r="M325" s="648" t="s">
        <v>114</v>
      </c>
      <c r="N325" s="646" t="s">
        <v>114</v>
      </c>
      <c r="O325" s="645" t="s">
        <v>114</v>
      </c>
    </row>
    <row r="326" spans="1:15">
      <c r="A326" s="633" t="s">
        <v>1270</v>
      </c>
      <c r="B326" s="642" t="s">
        <v>1271</v>
      </c>
      <c r="C326" s="636">
        <v>1599455</v>
      </c>
      <c r="D326" s="636">
        <v>1632767</v>
      </c>
      <c r="E326" s="636">
        <v>1757295</v>
      </c>
      <c r="F326" s="636">
        <v>1664477</v>
      </c>
      <c r="G326" s="636">
        <v>1732590</v>
      </c>
      <c r="H326" s="641">
        <v>1572790</v>
      </c>
      <c r="I326" s="646">
        <v>1719019</v>
      </c>
      <c r="J326" s="647">
        <v>1671087</v>
      </c>
      <c r="K326" s="648">
        <v>1601421</v>
      </c>
      <c r="L326" s="648">
        <v>1644399</v>
      </c>
      <c r="M326" s="648">
        <v>1599637</v>
      </c>
      <c r="N326" s="646">
        <v>1606464</v>
      </c>
      <c r="O326" s="645">
        <v>19801401</v>
      </c>
    </row>
    <row r="327" spans="1:15">
      <c r="A327" s="633" t="s">
        <v>1272</v>
      </c>
      <c r="B327" s="642" t="s">
        <v>1273</v>
      </c>
      <c r="C327" s="636" t="s">
        <v>114</v>
      </c>
      <c r="D327" s="636" t="s">
        <v>114</v>
      </c>
      <c r="E327" s="636" t="s">
        <v>114</v>
      </c>
      <c r="F327" s="636" t="s">
        <v>114</v>
      </c>
      <c r="G327" s="636" t="s">
        <v>114</v>
      </c>
      <c r="H327" s="641" t="s">
        <v>114</v>
      </c>
      <c r="I327" s="646" t="s">
        <v>114</v>
      </c>
      <c r="J327" s="647" t="s">
        <v>114</v>
      </c>
      <c r="K327" s="648" t="s">
        <v>114</v>
      </c>
      <c r="L327" s="648" t="s">
        <v>114</v>
      </c>
      <c r="M327" s="648" t="s">
        <v>114</v>
      </c>
      <c r="N327" s="646" t="s">
        <v>114</v>
      </c>
      <c r="O327" s="645" t="s">
        <v>114</v>
      </c>
    </row>
    <row r="328" spans="1:15">
      <c r="A328" s="633" t="s">
        <v>1274</v>
      </c>
      <c r="B328" s="642" t="s">
        <v>1275</v>
      </c>
      <c r="C328" s="636" t="s">
        <v>114</v>
      </c>
      <c r="D328" s="636" t="s">
        <v>114</v>
      </c>
      <c r="E328" s="636" t="s">
        <v>114</v>
      </c>
      <c r="F328" s="636" t="s">
        <v>114</v>
      </c>
      <c r="G328" s="636" t="s">
        <v>114</v>
      </c>
      <c r="H328" s="641" t="s">
        <v>114</v>
      </c>
      <c r="I328" s="646" t="s">
        <v>114</v>
      </c>
      <c r="J328" s="647" t="s">
        <v>114</v>
      </c>
      <c r="K328" s="648" t="s">
        <v>114</v>
      </c>
      <c r="L328" s="648" t="s">
        <v>114</v>
      </c>
      <c r="M328" s="648" t="s">
        <v>114</v>
      </c>
      <c r="N328" s="646" t="s">
        <v>114</v>
      </c>
      <c r="O328" s="645" t="s">
        <v>114</v>
      </c>
    </row>
    <row r="329" spans="1:15">
      <c r="A329" s="633" t="s">
        <v>1276</v>
      </c>
      <c r="B329" s="642" t="s">
        <v>1277</v>
      </c>
      <c r="C329" s="636">
        <v>6160521</v>
      </c>
      <c r="D329" s="636">
        <v>6067897</v>
      </c>
      <c r="E329" s="636">
        <v>6560349</v>
      </c>
      <c r="F329" s="636">
        <v>6476164</v>
      </c>
      <c r="G329" s="636">
        <v>6782671</v>
      </c>
      <c r="H329" s="641">
        <v>6507102</v>
      </c>
      <c r="I329" s="646">
        <v>6482112</v>
      </c>
      <c r="J329" s="647">
        <v>6233655</v>
      </c>
      <c r="K329" s="648">
        <v>5865806</v>
      </c>
      <c r="L329" s="648">
        <v>5941000</v>
      </c>
      <c r="M329" s="648">
        <v>5725315</v>
      </c>
      <c r="N329" s="646">
        <v>6104922</v>
      </c>
      <c r="O329" s="645">
        <v>74907514</v>
      </c>
    </row>
    <row r="330" spans="1:15">
      <c r="A330" s="633" t="s">
        <v>1278</v>
      </c>
      <c r="B330" s="642" t="s">
        <v>1279</v>
      </c>
      <c r="C330" s="636">
        <v>11948681</v>
      </c>
      <c r="D330" s="636">
        <v>11556165</v>
      </c>
      <c r="E330" s="636">
        <v>12697392</v>
      </c>
      <c r="F330" s="636">
        <v>12413080</v>
      </c>
      <c r="G330" s="636">
        <v>12701372</v>
      </c>
      <c r="H330" s="641">
        <v>12125833</v>
      </c>
      <c r="I330" s="646">
        <v>12075944</v>
      </c>
      <c r="J330" s="647">
        <v>11800188</v>
      </c>
      <c r="K330" s="648">
        <v>11184698</v>
      </c>
      <c r="L330" s="648">
        <v>11463120</v>
      </c>
      <c r="M330" s="648">
        <v>11149676</v>
      </c>
      <c r="N330" s="646">
        <v>11742369</v>
      </c>
      <c r="O330" s="645">
        <v>142858518</v>
      </c>
    </row>
    <row r="331" spans="1:15">
      <c r="A331" s="633" t="s">
        <v>1280</v>
      </c>
      <c r="B331" s="642" t="s">
        <v>1281</v>
      </c>
      <c r="C331" s="636" t="s">
        <v>114</v>
      </c>
      <c r="D331" s="636" t="s">
        <v>114</v>
      </c>
      <c r="E331" s="636" t="s">
        <v>114</v>
      </c>
      <c r="F331" s="636" t="s">
        <v>114</v>
      </c>
      <c r="G331" s="636" t="s">
        <v>114</v>
      </c>
      <c r="H331" s="641" t="s">
        <v>114</v>
      </c>
      <c r="I331" s="646" t="s">
        <v>114</v>
      </c>
      <c r="J331" s="647" t="s">
        <v>114</v>
      </c>
      <c r="K331" s="648" t="s">
        <v>114</v>
      </c>
      <c r="L331" s="648" t="s">
        <v>114</v>
      </c>
      <c r="M331" s="648" t="s">
        <v>114</v>
      </c>
      <c r="N331" s="646" t="s">
        <v>114</v>
      </c>
      <c r="O331" s="645" t="s">
        <v>114</v>
      </c>
    </row>
    <row r="332" spans="1:15">
      <c r="A332" s="633" t="s">
        <v>1282</v>
      </c>
      <c r="B332" s="642" t="s">
        <v>1283</v>
      </c>
      <c r="C332" s="636">
        <v>4212589</v>
      </c>
      <c r="D332" s="636">
        <v>4106633</v>
      </c>
      <c r="E332" s="636">
        <v>4385828</v>
      </c>
      <c r="F332" s="636">
        <v>4157627</v>
      </c>
      <c r="G332" s="636">
        <v>4591345</v>
      </c>
      <c r="H332" s="641">
        <v>4506109</v>
      </c>
      <c r="I332" s="646">
        <v>4448708</v>
      </c>
      <c r="J332" s="647">
        <v>4379660</v>
      </c>
      <c r="K332" s="648">
        <v>4799019</v>
      </c>
      <c r="L332" s="648">
        <v>4851653</v>
      </c>
      <c r="M332" s="648">
        <v>4680195</v>
      </c>
      <c r="N332" s="646">
        <v>4972200</v>
      </c>
      <c r="O332" s="645">
        <v>54091566</v>
      </c>
    </row>
    <row r="333" spans="1:15">
      <c r="A333" s="633" t="s">
        <v>1284</v>
      </c>
      <c r="B333" s="642" t="s">
        <v>1285</v>
      </c>
      <c r="C333" s="636">
        <v>4777206</v>
      </c>
      <c r="D333" s="636">
        <v>4608930</v>
      </c>
      <c r="E333" s="636">
        <v>4904822</v>
      </c>
      <c r="F333" s="636">
        <v>4793563</v>
      </c>
      <c r="G333" s="636">
        <v>4975255</v>
      </c>
      <c r="H333" s="641">
        <v>4668622</v>
      </c>
      <c r="I333" s="646">
        <v>4796726</v>
      </c>
      <c r="J333" s="647">
        <v>4759974</v>
      </c>
      <c r="K333" s="648">
        <v>4473432</v>
      </c>
      <c r="L333" s="648">
        <v>4472296</v>
      </c>
      <c r="M333" s="648">
        <v>4238308</v>
      </c>
      <c r="N333" s="646">
        <v>4524229</v>
      </c>
      <c r="O333" s="645">
        <v>55993363</v>
      </c>
    </row>
    <row r="334" spans="1:15">
      <c r="A334" s="633" t="s">
        <v>1286</v>
      </c>
      <c r="B334" s="642" t="s">
        <v>1287</v>
      </c>
      <c r="C334" s="636">
        <v>1503872</v>
      </c>
      <c r="D334" s="636">
        <v>1509392</v>
      </c>
      <c r="E334" s="636">
        <v>1594989</v>
      </c>
      <c r="F334" s="636">
        <v>1585718</v>
      </c>
      <c r="G334" s="636">
        <v>1611512</v>
      </c>
      <c r="H334" s="641">
        <v>1550014</v>
      </c>
      <c r="I334" s="646">
        <v>1547158</v>
      </c>
      <c r="J334" s="647">
        <v>1532148</v>
      </c>
      <c r="K334" s="648">
        <v>1429471</v>
      </c>
      <c r="L334" s="648">
        <v>1424928</v>
      </c>
      <c r="M334" s="648">
        <v>1439286</v>
      </c>
      <c r="N334" s="646">
        <v>1511270</v>
      </c>
      <c r="O334" s="645">
        <v>18239758</v>
      </c>
    </row>
    <row r="335" spans="1:15">
      <c r="A335" s="633" t="s">
        <v>1288</v>
      </c>
      <c r="B335" s="642" t="s">
        <v>1289</v>
      </c>
      <c r="C335" s="636">
        <v>11516334</v>
      </c>
      <c r="D335" s="636">
        <v>11253634</v>
      </c>
      <c r="E335" s="636">
        <v>12397527</v>
      </c>
      <c r="F335" s="636">
        <v>12139926</v>
      </c>
      <c r="G335" s="636">
        <v>12658020</v>
      </c>
      <c r="H335" s="641">
        <v>12183140</v>
      </c>
      <c r="I335" s="646">
        <v>12242489</v>
      </c>
      <c r="J335" s="647">
        <v>11785415</v>
      </c>
      <c r="K335" s="648">
        <v>11044387</v>
      </c>
      <c r="L335" s="648">
        <v>11308334</v>
      </c>
      <c r="M335" s="648">
        <v>11054724</v>
      </c>
      <c r="N335" s="646">
        <v>11955918</v>
      </c>
      <c r="O335" s="645">
        <v>141539848</v>
      </c>
    </row>
    <row r="336" spans="1:15">
      <c r="A336" s="633" t="s">
        <v>1290</v>
      </c>
      <c r="B336" s="642" t="s">
        <v>1291</v>
      </c>
      <c r="C336" s="636">
        <v>6437135</v>
      </c>
      <c r="D336" s="636">
        <v>6163430</v>
      </c>
      <c r="E336" s="636">
        <v>6140007</v>
      </c>
      <c r="F336" s="636">
        <v>5197174</v>
      </c>
      <c r="G336" s="636">
        <v>5373912</v>
      </c>
      <c r="H336" s="641">
        <v>5055316</v>
      </c>
      <c r="I336" s="646">
        <v>4991313</v>
      </c>
      <c r="J336" s="647">
        <v>4866714</v>
      </c>
      <c r="K336" s="648">
        <v>4599254</v>
      </c>
      <c r="L336" s="648">
        <v>4723528</v>
      </c>
      <c r="M336" s="648">
        <v>4477544</v>
      </c>
      <c r="N336" s="646">
        <v>4657404</v>
      </c>
      <c r="O336" s="645">
        <v>62682731</v>
      </c>
    </row>
    <row r="337" spans="1:15">
      <c r="A337" s="633" t="s">
        <v>1292</v>
      </c>
      <c r="B337" s="642" t="s">
        <v>1293</v>
      </c>
      <c r="C337" s="636">
        <v>6300369</v>
      </c>
      <c r="D337" s="636">
        <v>6176919</v>
      </c>
      <c r="E337" s="636">
        <v>6867303</v>
      </c>
      <c r="F337" s="636">
        <v>6949279</v>
      </c>
      <c r="G337" s="636">
        <v>7325872</v>
      </c>
      <c r="H337" s="641">
        <v>6961192</v>
      </c>
      <c r="I337" s="646">
        <v>6838640</v>
      </c>
      <c r="J337" s="647">
        <v>6531800</v>
      </c>
      <c r="K337" s="648">
        <v>6087456</v>
      </c>
      <c r="L337" s="648">
        <v>6627208</v>
      </c>
      <c r="M337" s="648">
        <v>5941942</v>
      </c>
      <c r="N337" s="646">
        <v>6166837</v>
      </c>
      <c r="O337" s="645">
        <v>78774817</v>
      </c>
    </row>
    <row r="338" spans="1:15">
      <c r="A338" s="633" t="s">
        <v>1294</v>
      </c>
      <c r="B338" s="642" t="s">
        <v>1295</v>
      </c>
      <c r="C338" s="636">
        <v>10306894</v>
      </c>
      <c r="D338" s="636">
        <v>9907878</v>
      </c>
      <c r="E338" s="636">
        <v>10569792</v>
      </c>
      <c r="F338" s="636">
        <v>10182058</v>
      </c>
      <c r="G338" s="636">
        <v>10623981</v>
      </c>
      <c r="H338" s="641">
        <v>10158969</v>
      </c>
      <c r="I338" s="646">
        <v>10380914</v>
      </c>
      <c r="J338" s="647">
        <v>10312376</v>
      </c>
      <c r="K338" s="648">
        <v>9587404</v>
      </c>
      <c r="L338" s="648">
        <v>10471158</v>
      </c>
      <c r="M338" s="648">
        <v>9522063</v>
      </c>
      <c r="N338" s="646">
        <v>10156718</v>
      </c>
      <c r="O338" s="645">
        <v>122180205</v>
      </c>
    </row>
    <row r="339" spans="1:15">
      <c r="A339" s="633" t="s">
        <v>1296</v>
      </c>
      <c r="B339" s="642" t="s">
        <v>1297</v>
      </c>
      <c r="C339" s="636">
        <v>6184924</v>
      </c>
      <c r="D339" s="636">
        <v>6006420</v>
      </c>
      <c r="E339" s="636">
        <v>6599763</v>
      </c>
      <c r="F339" s="636">
        <v>6456520</v>
      </c>
      <c r="G339" s="636">
        <v>6745174</v>
      </c>
      <c r="H339" s="641">
        <v>6362889</v>
      </c>
      <c r="I339" s="646">
        <v>6327338</v>
      </c>
      <c r="J339" s="647">
        <v>5966688</v>
      </c>
      <c r="K339" s="648">
        <v>5572283</v>
      </c>
      <c r="L339" s="648">
        <v>5717730</v>
      </c>
      <c r="M339" s="648">
        <v>5491761</v>
      </c>
      <c r="N339" s="646">
        <v>5901339</v>
      </c>
      <c r="O339" s="645">
        <v>73332829</v>
      </c>
    </row>
    <row r="340" spans="1:15">
      <c r="A340" s="633" t="s">
        <v>1298</v>
      </c>
      <c r="B340" s="642" t="s">
        <v>1299</v>
      </c>
      <c r="C340" s="636">
        <v>5897226</v>
      </c>
      <c r="D340" s="636">
        <v>5774012</v>
      </c>
      <c r="E340" s="636">
        <v>6305970</v>
      </c>
      <c r="F340" s="636">
        <v>6092421</v>
      </c>
      <c r="G340" s="636">
        <v>6231515</v>
      </c>
      <c r="H340" s="641">
        <v>5916061</v>
      </c>
      <c r="I340" s="646">
        <v>5924210</v>
      </c>
      <c r="J340" s="647">
        <v>5860115</v>
      </c>
      <c r="K340" s="648">
        <v>5577411</v>
      </c>
      <c r="L340" s="648">
        <v>5681339</v>
      </c>
      <c r="M340" s="648">
        <v>5422804</v>
      </c>
      <c r="N340" s="646">
        <v>5763386</v>
      </c>
      <c r="O340" s="645">
        <v>70446470</v>
      </c>
    </row>
    <row r="341" spans="1:15">
      <c r="A341" s="633" t="s">
        <v>1300</v>
      </c>
      <c r="B341" s="642" t="s">
        <v>1301</v>
      </c>
      <c r="C341" s="636">
        <v>10421061</v>
      </c>
      <c r="D341" s="636">
        <v>10076178</v>
      </c>
      <c r="E341" s="636">
        <v>11066643</v>
      </c>
      <c r="F341" s="636">
        <v>10851204</v>
      </c>
      <c r="G341" s="636">
        <v>11087058</v>
      </c>
      <c r="H341" s="641">
        <v>10442095</v>
      </c>
      <c r="I341" s="646">
        <v>10348519</v>
      </c>
      <c r="J341" s="647">
        <v>10102225</v>
      </c>
      <c r="K341" s="648">
        <v>9638361</v>
      </c>
      <c r="L341" s="648">
        <v>9921764</v>
      </c>
      <c r="M341" s="648">
        <v>9520796</v>
      </c>
      <c r="N341" s="646">
        <v>9948864</v>
      </c>
      <c r="O341" s="645">
        <v>123424768</v>
      </c>
    </row>
    <row r="342" spans="1:15">
      <c r="A342" s="633" t="s">
        <v>1302</v>
      </c>
      <c r="B342" s="642" t="s">
        <v>1303</v>
      </c>
      <c r="C342" s="636" t="s">
        <v>114</v>
      </c>
      <c r="D342" s="636" t="s">
        <v>114</v>
      </c>
      <c r="E342" s="636" t="s">
        <v>114</v>
      </c>
      <c r="F342" s="636" t="s">
        <v>114</v>
      </c>
      <c r="G342" s="636" t="s">
        <v>114</v>
      </c>
      <c r="H342" s="641" t="s">
        <v>114</v>
      </c>
      <c r="I342" s="646" t="s">
        <v>114</v>
      </c>
      <c r="J342" s="647" t="s">
        <v>114</v>
      </c>
      <c r="K342" s="648" t="s">
        <v>114</v>
      </c>
      <c r="L342" s="648" t="s">
        <v>114</v>
      </c>
      <c r="M342" s="648" t="s">
        <v>114</v>
      </c>
      <c r="N342" s="646" t="s">
        <v>114</v>
      </c>
      <c r="O342" s="645" t="s">
        <v>114</v>
      </c>
    </row>
    <row r="343" spans="1:15">
      <c r="A343" s="633" t="s">
        <v>1304</v>
      </c>
      <c r="B343" s="642" t="s">
        <v>1305</v>
      </c>
      <c r="C343" s="636" t="s">
        <v>114</v>
      </c>
      <c r="D343" s="636" t="s">
        <v>114</v>
      </c>
      <c r="E343" s="636" t="s">
        <v>114</v>
      </c>
      <c r="F343" s="636" t="s">
        <v>114</v>
      </c>
      <c r="G343" s="636" t="s">
        <v>114</v>
      </c>
      <c r="H343" s="641" t="s">
        <v>114</v>
      </c>
      <c r="I343" s="646" t="s">
        <v>114</v>
      </c>
      <c r="J343" s="647" t="s">
        <v>114</v>
      </c>
      <c r="K343" s="648" t="s">
        <v>114</v>
      </c>
      <c r="L343" s="648" t="s">
        <v>114</v>
      </c>
      <c r="M343" s="648" t="s">
        <v>114</v>
      </c>
      <c r="N343" s="646" t="s">
        <v>114</v>
      </c>
      <c r="O343" s="645" t="s">
        <v>114</v>
      </c>
    </row>
    <row r="344" spans="1:15">
      <c r="A344" s="633" t="s">
        <v>1306</v>
      </c>
      <c r="B344" s="642" t="s">
        <v>1307</v>
      </c>
      <c r="C344" s="636">
        <v>14188513</v>
      </c>
      <c r="D344" s="636">
        <v>13654909</v>
      </c>
      <c r="E344" s="636">
        <v>14811435</v>
      </c>
      <c r="F344" s="636">
        <v>14346821</v>
      </c>
      <c r="G344" s="636">
        <v>14792907</v>
      </c>
      <c r="H344" s="641">
        <v>14160400</v>
      </c>
      <c r="I344" s="646">
        <v>14358678</v>
      </c>
      <c r="J344" s="647">
        <v>13963976</v>
      </c>
      <c r="K344" s="648">
        <v>13314365</v>
      </c>
      <c r="L344" s="648">
        <v>13670928</v>
      </c>
      <c r="M344" s="648">
        <v>13240725</v>
      </c>
      <c r="N344" s="646">
        <v>13853809</v>
      </c>
      <c r="O344" s="645">
        <v>168357466</v>
      </c>
    </row>
    <row r="345" spans="1:15">
      <c r="A345" s="633" t="s">
        <v>1308</v>
      </c>
      <c r="B345" s="642" t="s">
        <v>1309</v>
      </c>
      <c r="C345" s="636">
        <v>28559144</v>
      </c>
      <c r="D345" s="636">
        <v>27936542</v>
      </c>
      <c r="E345" s="636">
        <v>30549168</v>
      </c>
      <c r="F345" s="636">
        <v>29782062</v>
      </c>
      <c r="G345" s="636">
        <v>30829173</v>
      </c>
      <c r="H345" s="641">
        <v>29660591</v>
      </c>
      <c r="I345" s="646">
        <v>29823743</v>
      </c>
      <c r="J345" s="647">
        <v>28956254</v>
      </c>
      <c r="K345" s="648">
        <v>26061141</v>
      </c>
      <c r="L345" s="648">
        <v>26766853</v>
      </c>
      <c r="M345" s="648">
        <v>25909674</v>
      </c>
      <c r="N345" s="646">
        <v>27307515</v>
      </c>
      <c r="O345" s="645">
        <v>342141860</v>
      </c>
    </row>
    <row r="346" spans="1:15">
      <c r="A346" s="633" t="s">
        <v>1310</v>
      </c>
      <c r="B346" s="642" t="s">
        <v>1311</v>
      </c>
      <c r="C346" s="636">
        <v>13158078</v>
      </c>
      <c r="D346" s="636">
        <v>12632383</v>
      </c>
      <c r="E346" s="636">
        <v>13187857</v>
      </c>
      <c r="F346" s="636">
        <v>12421377</v>
      </c>
      <c r="G346" s="636">
        <v>13032751</v>
      </c>
      <c r="H346" s="641">
        <v>12540962</v>
      </c>
      <c r="I346" s="646">
        <v>12640744</v>
      </c>
      <c r="J346" s="647">
        <v>12442040</v>
      </c>
      <c r="K346" s="648">
        <v>11762185</v>
      </c>
      <c r="L346" s="648">
        <v>11898413</v>
      </c>
      <c r="M346" s="648">
        <v>11343923</v>
      </c>
      <c r="N346" s="646">
        <v>11902871</v>
      </c>
      <c r="O346" s="645">
        <v>148963584</v>
      </c>
    </row>
    <row r="347" spans="1:15">
      <c r="A347" s="633" t="s">
        <v>1312</v>
      </c>
      <c r="B347" s="642" t="s">
        <v>1313</v>
      </c>
      <c r="C347" s="636">
        <v>15725073</v>
      </c>
      <c r="D347" s="636">
        <v>15363015</v>
      </c>
      <c r="E347" s="636">
        <v>16781632</v>
      </c>
      <c r="F347" s="636">
        <v>16246140</v>
      </c>
      <c r="G347" s="636">
        <v>16812946</v>
      </c>
      <c r="H347" s="641">
        <v>16355909</v>
      </c>
      <c r="I347" s="646">
        <v>16677662</v>
      </c>
      <c r="J347" s="647">
        <v>16217348</v>
      </c>
      <c r="K347" s="648">
        <v>15969494</v>
      </c>
      <c r="L347" s="648">
        <v>16090766</v>
      </c>
      <c r="M347" s="648">
        <v>15399116</v>
      </c>
      <c r="N347" s="646">
        <v>16430567</v>
      </c>
      <c r="O347" s="645">
        <v>194069668</v>
      </c>
    </row>
    <row r="348" spans="1:15">
      <c r="A348" s="633" t="s">
        <v>1314</v>
      </c>
      <c r="B348" s="642" t="s">
        <v>1315</v>
      </c>
      <c r="C348" s="636">
        <v>10444167</v>
      </c>
      <c r="D348" s="636">
        <v>10120268</v>
      </c>
      <c r="E348" s="636">
        <v>11137116</v>
      </c>
      <c r="F348" s="636">
        <v>10705753</v>
      </c>
      <c r="G348" s="636">
        <v>11259240</v>
      </c>
      <c r="H348" s="641">
        <v>10682210</v>
      </c>
      <c r="I348" s="646">
        <v>10661170</v>
      </c>
      <c r="J348" s="647">
        <v>10597045</v>
      </c>
      <c r="K348" s="648">
        <v>9959316</v>
      </c>
      <c r="L348" s="648">
        <v>10040440</v>
      </c>
      <c r="M348" s="648">
        <v>9633602</v>
      </c>
      <c r="N348" s="646">
        <v>10286894</v>
      </c>
      <c r="O348" s="645">
        <v>125527221</v>
      </c>
    </row>
    <row r="349" spans="1:15">
      <c r="A349" s="633" t="s">
        <v>1316</v>
      </c>
      <c r="B349" s="642" t="s">
        <v>1317</v>
      </c>
      <c r="C349" s="636">
        <v>36564095</v>
      </c>
      <c r="D349" s="636">
        <v>35605501</v>
      </c>
      <c r="E349" s="636">
        <v>38784295</v>
      </c>
      <c r="F349" s="636">
        <v>37948964</v>
      </c>
      <c r="G349" s="636">
        <v>39617596</v>
      </c>
      <c r="H349" s="641">
        <v>37991435</v>
      </c>
      <c r="I349" s="646">
        <v>38349013</v>
      </c>
      <c r="J349" s="647">
        <v>37684309</v>
      </c>
      <c r="K349" s="648">
        <v>34914095</v>
      </c>
      <c r="L349" s="648">
        <v>34539254</v>
      </c>
      <c r="M349" s="648">
        <v>34088750</v>
      </c>
      <c r="N349" s="646">
        <v>35976742</v>
      </c>
      <c r="O349" s="645">
        <v>442064049</v>
      </c>
    </row>
    <row r="350" spans="1:15">
      <c r="A350" s="633" t="s">
        <v>1318</v>
      </c>
      <c r="B350" s="642" t="s">
        <v>1319</v>
      </c>
      <c r="C350" s="636" t="s">
        <v>114</v>
      </c>
      <c r="D350" s="636" t="s">
        <v>114</v>
      </c>
      <c r="E350" s="636" t="s">
        <v>114</v>
      </c>
      <c r="F350" s="636" t="s">
        <v>114</v>
      </c>
      <c r="G350" s="636" t="s">
        <v>114</v>
      </c>
      <c r="H350" s="641" t="s">
        <v>114</v>
      </c>
      <c r="I350" s="646" t="s">
        <v>114</v>
      </c>
      <c r="J350" s="647" t="s">
        <v>114</v>
      </c>
      <c r="K350" s="648" t="s">
        <v>114</v>
      </c>
      <c r="L350" s="648" t="s">
        <v>114</v>
      </c>
      <c r="M350" s="648" t="s">
        <v>114</v>
      </c>
      <c r="N350" s="646" t="s">
        <v>114</v>
      </c>
      <c r="O350" s="645" t="s">
        <v>114</v>
      </c>
    </row>
    <row r="351" spans="1:15">
      <c r="A351" s="633" t="s">
        <v>1320</v>
      </c>
      <c r="B351" s="642" t="s">
        <v>1321</v>
      </c>
      <c r="C351" s="636">
        <v>16898893</v>
      </c>
      <c r="D351" s="636">
        <v>16331148</v>
      </c>
      <c r="E351" s="636">
        <v>17759113</v>
      </c>
      <c r="F351" s="636">
        <v>17386349</v>
      </c>
      <c r="G351" s="636">
        <v>17833019</v>
      </c>
      <c r="H351" s="641">
        <v>16997856</v>
      </c>
      <c r="I351" s="646">
        <v>17352447</v>
      </c>
      <c r="J351" s="647">
        <v>17140452</v>
      </c>
      <c r="K351" s="648">
        <v>16509399</v>
      </c>
      <c r="L351" s="648">
        <v>16714973</v>
      </c>
      <c r="M351" s="648">
        <v>15865963</v>
      </c>
      <c r="N351" s="646">
        <v>16729834</v>
      </c>
      <c r="O351" s="645">
        <v>203519446</v>
      </c>
    </row>
    <row r="352" spans="1:15">
      <c r="A352" s="633" t="s">
        <v>1322</v>
      </c>
      <c r="B352" s="642" t="s">
        <v>1323</v>
      </c>
      <c r="C352" s="636">
        <v>23182227</v>
      </c>
      <c r="D352" s="636">
        <v>22540593</v>
      </c>
      <c r="E352" s="636">
        <v>24578541</v>
      </c>
      <c r="F352" s="636">
        <v>23992775</v>
      </c>
      <c r="G352" s="636">
        <v>24651880</v>
      </c>
      <c r="H352" s="641">
        <v>23606296</v>
      </c>
      <c r="I352" s="646">
        <v>23799414</v>
      </c>
      <c r="J352" s="647">
        <v>23599882</v>
      </c>
      <c r="K352" s="648">
        <v>22488357</v>
      </c>
      <c r="L352" s="648">
        <v>22901571</v>
      </c>
      <c r="M352" s="648">
        <v>22051537</v>
      </c>
      <c r="N352" s="646">
        <v>23032374</v>
      </c>
      <c r="O352" s="645">
        <v>280425447</v>
      </c>
    </row>
    <row r="353" spans="1:15">
      <c r="A353" s="633" t="s">
        <v>1324</v>
      </c>
      <c r="B353" s="642" t="s">
        <v>1325</v>
      </c>
      <c r="C353" s="636">
        <v>10764705</v>
      </c>
      <c r="D353" s="636">
        <v>10457382</v>
      </c>
      <c r="E353" s="636">
        <v>11390312</v>
      </c>
      <c r="F353" s="636">
        <v>10918596</v>
      </c>
      <c r="G353" s="636">
        <v>11164726</v>
      </c>
      <c r="H353" s="641">
        <v>10675531</v>
      </c>
      <c r="I353" s="646">
        <v>10759509</v>
      </c>
      <c r="J353" s="647">
        <v>10739015</v>
      </c>
      <c r="K353" s="648">
        <v>9969285</v>
      </c>
      <c r="L353" s="648">
        <v>10002440</v>
      </c>
      <c r="M353" s="648">
        <v>9645764</v>
      </c>
      <c r="N353" s="646">
        <v>10225014</v>
      </c>
      <c r="O353" s="645">
        <v>126712279</v>
      </c>
    </row>
    <row r="354" spans="1:15">
      <c r="A354" s="633" t="s">
        <v>1326</v>
      </c>
      <c r="B354" s="642" t="s">
        <v>1327</v>
      </c>
      <c r="C354" s="636" t="s">
        <v>114</v>
      </c>
      <c r="D354" s="636" t="s">
        <v>114</v>
      </c>
      <c r="E354" s="636" t="s">
        <v>114</v>
      </c>
      <c r="F354" s="636" t="s">
        <v>114</v>
      </c>
      <c r="G354" s="636" t="s">
        <v>114</v>
      </c>
      <c r="H354" s="641" t="s">
        <v>114</v>
      </c>
      <c r="I354" s="646" t="s">
        <v>114</v>
      </c>
      <c r="J354" s="647" t="s">
        <v>114</v>
      </c>
      <c r="K354" s="648" t="s">
        <v>114</v>
      </c>
      <c r="L354" s="648" t="s">
        <v>114</v>
      </c>
      <c r="M354" s="648" t="s">
        <v>114</v>
      </c>
      <c r="N354" s="646" t="s">
        <v>114</v>
      </c>
      <c r="O354" s="645" t="s">
        <v>114</v>
      </c>
    </row>
    <row r="355" spans="1:15">
      <c r="A355" s="633" t="s">
        <v>1328</v>
      </c>
      <c r="B355" s="642" t="s">
        <v>1329</v>
      </c>
      <c r="C355" s="636" t="s">
        <v>114</v>
      </c>
      <c r="D355" s="636" t="s">
        <v>114</v>
      </c>
      <c r="E355" s="636" t="s">
        <v>114</v>
      </c>
      <c r="F355" s="636" t="s">
        <v>114</v>
      </c>
      <c r="G355" s="636" t="s">
        <v>114</v>
      </c>
      <c r="H355" s="641" t="s">
        <v>114</v>
      </c>
      <c r="I355" s="646" t="s">
        <v>114</v>
      </c>
      <c r="J355" s="647" t="s">
        <v>114</v>
      </c>
      <c r="K355" s="648" t="s">
        <v>114</v>
      </c>
      <c r="L355" s="648" t="s">
        <v>114</v>
      </c>
      <c r="M355" s="648" t="s">
        <v>114</v>
      </c>
      <c r="N355" s="646" t="s">
        <v>114</v>
      </c>
      <c r="O355" s="645" t="s">
        <v>114</v>
      </c>
    </row>
    <row r="356" spans="1:15">
      <c r="A356" s="633" t="s">
        <v>1330</v>
      </c>
      <c r="B356" s="642" t="s">
        <v>1331</v>
      </c>
      <c r="C356" s="636">
        <v>14565426</v>
      </c>
      <c r="D356" s="636">
        <v>14004433</v>
      </c>
      <c r="E356" s="636">
        <v>14942310</v>
      </c>
      <c r="F356" s="636">
        <v>14587766</v>
      </c>
      <c r="G356" s="636">
        <v>15114280</v>
      </c>
      <c r="H356" s="641">
        <v>14449434</v>
      </c>
      <c r="I356" s="646">
        <v>14484115</v>
      </c>
      <c r="J356" s="647">
        <v>14380260</v>
      </c>
      <c r="K356" s="648">
        <v>13852699</v>
      </c>
      <c r="L356" s="648">
        <v>14186856</v>
      </c>
      <c r="M356" s="648">
        <v>13713376</v>
      </c>
      <c r="N356" s="646">
        <v>14298190</v>
      </c>
      <c r="O356" s="645">
        <v>172579145</v>
      </c>
    </row>
    <row r="357" spans="1:15">
      <c r="A357" s="633" t="s">
        <v>1332</v>
      </c>
      <c r="B357" s="642" t="s">
        <v>1333</v>
      </c>
      <c r="C357" s="636" t="s">
        <v>114</v>
      </c>
      <c r="D357" s="636" t="s">
        <v>114</v>
      </c>
      <c r="E357" s="636" t="s">
        <v>114</v>
      </c>
      <c r="F357" s="636" t="s">
        <v>114</v>
      </c>
      <c r="G357" s="636" t="s">
        <v>114</v>
      </c>
      <c r="H357" s="641" t="s">
        <v>114</v>
      </c>
      <c r="I357" s="646" t="s">
        <v>114</v>
      </c>
      <c r="J357" s="647" t="s">
        <v>114</v>
      </c>
      <c r="K357" s="648" t="s">
        <v>114</v>
      </c>
      <c r="L357" s="648" t="s">
        <v>114</v>
      </c>
      <c r="M357" s="648" t="s">
        <v>114</v>
      </c>
      <c r="N357" s="646" t="s">
        <v>114</v>
      </c>
      <c r="O357" s="645" t="s">
        <v>114</v>
      </c>
    </row>
    <row r="358" spans="1:15">
      <c r="A358" s="633" t="s">
        <v>1334</v>
      </c>
      <c r="B358" s="642" t="s">
        <v>1335</v>
      </c>
      <c r="C358" s="636">
        <v>9575856</v>
      </c>
      <c r="D358" s="636">
        <v>9403779</v>
      </c>
      <c r="E358" s="636">
        <v>10116741</v>
      </c>
      <c r="F358" s="636">
        <v>9971992</v>
      </c>
      <c r="G358" s="636">
        <v>10167539</v>
      </c>
      <c r="H358" s="641">
        <v>9526880</v>
      </c>
      <c r="I358" s="646">
        <v>9522999</v>
      </c>
      <c r="J358" s="647">
        <v>9526198</v>
      </c>
      <c r="K358" s="648">
        <v>9054209</v>
      </c>
      <c r="L358" s="648">
        <v>9398059</v>
      </c>
      <c r="M358" s="648">
        <v>9134284</v>
      </c>
      <c r="N358" s="646">
        <v>9496942</v>
      </c>
      <c r="O358" s="645">
        <v>114895478</v>
      </c>
    </row>
    <row r="359" spans="1:15">
      <c r="A359" s="633" t="s">
        <v>1336</v>
      </c>
      <c r="B359" s="642" t="s">
        <v>1337</v>
      </c>
      <c r="C359" s="636" t="s">
        <v>114</v>
      </c>
      <c r="D359" s="636" t="s">
        <v>114</v>
      </c>
      <c r="E359" s="636" t="s">
        <v>114</v>
      </c>
      <c r="F359" s="636" t="s">
        <v>114</v>
      </c>
      <c r="G359" s="636" t="s">
        <v>114</v>
      </c>
      <c r="H359" s="641" t="s">
        <v>114</v>
      </c>
      <c r="I359" s="646" t="s">
        <v>114</v>
      </c>
      <c r="J359" s="647" t="s">
        <v>114</v>
      </c>
      <c r="K359" s="648" t="s">
        <v>114</v>
      </c>
      <c r="L359" s="648" t="s">
        <v>114</v>
      </c>
      <c r="M359" s="648" t="s">
        <v>114</v>
      </c>
      <c r="N359" s="646" t="s">
        <v>114</v>
      </c>
      <c r="O359" s="645" t="s">
        <v>114</v>
      </c>
    </row>
    <row r="360" spans="1:15">
      <c r="A360" s="633" t="s">
        <v>1338</v>
      </c>
      <c r="B360" s="642" t="s">
        <v>1339</v>
      </c>
      <c r="C360" s="636" t="s">
        <v>114</v>
      </c>
      <c r="D360" s="636" t="s">
        <v>114</v>
      </c>
      <c r="E360" s="636" t="s">
        <v>114</v>
      </c>
      <c r="F360" s="636" t="s">
        <v>114</v>
      </c>
      <c r="G360" s="636" t="s">
        <v>114</v>
      </c>
      <c r="H360" s="641" t="s">
        <v>114</v>
      </c>
      <c r="I360" s="646" t="s">
        <v>114</v>
      </c>
      <c r="J360" s="647" t="s">
        <v>114</v>
      </c>
      <c r="K360" s="648" t="s">
        <v>114</v>
      </c>
      <c r="L360" s="648" t="s">
        <v>114</v>
      </c>
      <c r="M360" s="648" t="s">
        <v>114</v>
      </c>
      <c r="N360" s="646" t="s">
        <v>114</v>
      </c>
      <c r="O360" s="645" t="s">
        <v>114</v>
      </c>
    </row>
    <row r="361" spans="1:15">
      <c r="A361" s="633" t="s">
        <v>1340</v>
      </c>
      <c r="B361" s="642" t="s">
        <v>1341</v>
      </c>
      <c r="C361" s="636">
        <v>10091307</v>
      </c>
      <c r="D361" s="636">
        <v>9933825</v>
      </c>
      <c r="E361" s="636">
        <v>10757935</v>
      </c>
      <c r="F361" s="636">
        <v>10339582</v>
      </c>
      <c r="G361" s="636">
        <v>10705984</v>
      </c>
      <c r="H361" s="641">
        <v>10319455</v>
      </c>
      <c r="I361" s="646">
        <v>10349287</v>
      </c>
      <c r="J361" s="647">
        <v>10255407</v>
      </c>
      <c r="K361" s="648">
        <v>9734231</v>
      </c>
      <c r="L361" s="648">
        <v>9933354</v>
      </c>
      <c r="M361" s="648">
        <v>9768614</v>
      </c>
      <c r="N361" s="646">
        <v>10329510</v>
      </c>
      <c r="O361" s="645">
        <v>122518491</v>
      </c>
    </row>
    <row r="362" spans="1:15">
      <c r="A362" s="633" t="s">
        <v>1342</v>
      </c>
      <c r="B362" s="642" t="s">
        <v>1343</v>
      </c>
      <c r="C362" s="636">
        <v>13030317</v>
      </c>
      <c r="D362" s="636">
        <v>12750946</v>
      </c>
      <c r="E362" s="636">
        <v>13913984</v>
      </c>
      <c r="F362" s="636">
        <v>13704245</v>
      </c>
      <c r="G362" s="636">
        <v>14064660</v>
      </c>
      <c r="H362" s="641">
        <v>13272254</v>
      </c>
      <c r="I362" s="646">
        <v>13043282</v>
      </c>
      <c r="J362" s="647">
        <v>12759801</v>
      </c>
      <c r="K362" s="648">
        <v>12287321</v>
      </c>
      <c r="L362" s="648">
        <v>12721084</v>
      </c>
      <c r="M362" s="648">
        <v>12265428</v>
      </c>
      <c r="N362" s="646">
        <v>12561643</v>
      </c>
      <c r="O362" s="645">
        <v>156374965</v>
      </c>
    </row>
    <row r="363" spans="1:15">
      <c r="A363" s="633" t="s">
        <v>1344</v>
      </c>
      <c r="B363" s="642" t="s">
        <v>1345</v>
      </c>
      <c r="C363" s="636" t="s">
        <v>114</v>
      </c>
      <c r="D363" s="636" t="s">
        <v>114</v>
      </c>
      <c r="E363" s="636" t="s">
        <v>114</v>
      </c>
      <c r="F363" s="636" t="s">
        <v>114</v>
      </c>
      <c r="G363" s="636" t="s">
        <v>114</v>
      </c>
      <c r="H363" s="641" t="s">
        <v>114</v>
      </c>
      <c r="I363" s="646" t="s">
        <v>114</v>
      </c>
      <c r="J363" s="647" t="s">
        <v>114</v>
      </c>
      <c r="K363" s="648" t="s">
        <v>114</v>
      </c>
      <c r="L363" s="648" t="s">
        <v>114</v>
      </c>
      <c r="M363" s="648" t="s">
        <v>114</v>
      </c>
      <c r="N363" s="646" t="s">
        <v>114</v>
      </c>
      <c r="O363" s="645" t="s">
        <v>114</v>
      </c>
    </row>
    <row r="364" spans="1:15">
      <c r="A364" s="633" t="s">
        <v>1346</v>
      </c>
      <c r="B364" s="642" t="s">
        <v>1347</v>
      </c>
      <c r="C364" s="636" t="s">
        <v>114</v>
      </c>
      <c r="D364" s="636" t="s">
        <v>114</v>
      </c>
      <c r="E364" s="636" t="s">
        <v>114</v>
      </c>
      <c r="F364" s="636" t="s">
        <v>114</v>
      </c>
      <c r="G364" s="636" t="s">
        <v>114</v>
      </c>
      <c r="H364" s="641" t="s">
        <v>114</v>
      </c>
      <c r="I364" s="646" t="s">
        <v>114</v>
      </c>
      <c r="J364" s="647" t="s">
        <v>114</v>
      </c>
      <c r="K364" s="648" t="s">
        <v>114</v>
      </c>
      <c r="L364" s="648" t="s">
        <v>114</v>
      </c>
      <c r="M364" s="648" t="s">
        <v>114</v>
      </c>
      <c r="N364" s="646" t="s">
        <v>114</v>
      </c>
      <c r="O364" s="645" t="s">
        <v>114</v>
      </c>
    </row>
    <row r="365" spans="1:15">
      <c r="A365" s="633" t="s">
        <v>1348</v>
      </c>
      <c r="B365" s="642" t="s">
        <v>1349</v>
      </c>
      <c r="C365" s="636" t="s">
        <v>114</v>
      </c>
      <c r="D365" s="636" t="s">
        <v>114</v>
      </c>
      <c r="E365" s="636" t="s">
        <v>114</v>
      </c>
      <c r="F365" s="636" t="s">
        <v>114</v>
      </c>
      <c r="G365" s="636" t="s">
        <v>114</v>
      </c>
      <c r="H365" s="641" t="s">
        <v>114</v>
      </c>
      <c r="I365" s="646" t="s">
        <v>114</v>
      </c>
      <c r="J365" s="647" t="s">
        <v>114</v>
      </c>
      <c r="K365" s="648" t="s">
        <v>114</v>
      </c>
      <c r="L365" s="648" t="s">
        <v>114</v>
      </c>
      <c r="M365" s="648" t="s">
        <v>114</v>
      </c>
      <c r="N365" s="646" t="s">
        <v>114</v>
      </c>
      <c r="O365" s="645" t="s">
        <v>114</v>
      </c>
    </row>
    <row r="366" spans="1:15">
      <c r="A366" s="633" t="s">
        <v>1350</v>
      </c>
      <c r="B366" s="642" t="s">
        <v>1351</v>
      </c>
      <c r="C366" s="636">
        <v>13410075</v>
      </c>
      <c r="D366" s="636">
        <v>13023308</v>
      </c>
      <c r="E366" s="636">
        <v>13977709</v>
      </c>
      <c r="F366" s="636">
        <v>13894766</v>
      </c>
      <c r="G366" s="636">
        <v>14398552</v>
      </c>
      <c r="H366" s="641">
        <v>13884023</v>
      </c>
      <c r="I366" s="646">
        <v>13779480</v>
      </c>
      <c r="J366" s="647">
        <v>13444365</v>
      </c>
      <c r="K366" s="648">
        <v>12585674</v>
      </c>
      <c r="L366" s="648">
        <v>12765453</v>
      </c>
      <c r="M366" s="648">
        <v>12237698</v>
      </c>
      <c r="N366" s="646">
        <v>12871015</v>
      </c>
      <c r="O366" s="645">
        <v>160272118</v>
      </c>
    </row>
    <row r="367" spans="1:15">
      <c r="A367" s="633" t="s">
        <v>1352</v>
      </c>
      <c r="B367" s="642" t="s">
        <v>1353</v>
      </c>
      <c r="C367" s="636">
        <v>5206237</v>
      </c>
      <c r="D367" s="636">
        <v>5128026</v>
      </c>
      <c r="E367" s="636">
        <v>5565160</v>
      </c>
      <c r="F367" s="636">
        <v>5299553</v>
      </c>
      <c r="G367" s="636">
        <v>5444769</v>
      </c>
      <c r="H367" s="641">
        <v>5224723</v>
      </c>
      <c r="I367" s="646">
        <v>5084803</v>
      </c>
      <c r="J367" s="647">
        <v>4922341</v>
      </c>
      <c r="K367" s="648">
        <v>4747360</v>
      </c>
      <c r="L367" s="648">
        <v>4887470</v>
      </c>
      <c r="M367" s="648">
        <v>4690750</v>
      </c>
      <c r="N367" s="646">
        <v>4815763</v>
      </c>
      <c r="O367" s="645">
        <v>61016955</v>
      </c>
    </row>
    <row r="368" spans="1:15">
      <c r="A368" s="633" t="s">
        <v>1354</v>
      </c>
      <c r="B368" s="642" t="s">
        <v>1355</v>
      </c>
      <c r="C368" s="636">
        <v>9216301</v>
      </c>
      <c r="D368" s="636">
        <v>9108803</v>
      </c>
      <c r="E368" s="636">
        <v>9697806</v>
      </c>
      <c r="F368" s="636">
        <v>9440768</v>
      </c>
      <c r="G368" s="636">
        <v>9744249</v>
      </c>
      <c r="H368" s="641">
        <v>9348425</v>
      </c>
      <c r="I368" s="646">
        <v>9523349</v>
      </c>
      <c r="J368" s="647">
        <v>9173768</v>
      </c>
      <c r="K368" s="648">
        <v>8362107</v>
      </c>
      <c r="L368" s="648">
        <v>8376055</v>
      </c>
      <c r="M368" s="648">
        <v>8067127</v>
      </c>
      <c r="N368" s="646">
        <v>8506574</v>
      </c>
      <c r="O368" s="645">
        <v>108565332</v>
      </c>
    </row>
    <row r="369" spans="1:15">
      <c r="A369" s="633" t="s">
        <v>1356</v>
      </c>
      <c r="B369" s="642" t="s">
        <v>1357</v>
      </c>
      <c r="C369" s="636">
        <v>9066823</v>
      </c>
      <c r="D369" s="636">
        <v>8850056</v>
      </c>
      <c r="E369" s="636">
        <v>9703769</v>
      </c>
      <c r="F369" s="636">
        <v>9656590</v>
      </c>
      <c r="G369" s="636">
        <v>10048126</v>
      </c>
      <c r="H369" s="641">
        <v>9533316</v>
      </c>
      <c r="I369" s="646">
        <v>9375656</v>
      </c>
      <c r="J369" s="647">
        <v>9123371</v>
      </c>
      <c r="K369" s="648">
        <v>8703109</v>
      </c>
      <c r="L369" s="648">
        <v>8980960</v>
      </c>
      <c r="M369" s="648">
        <v>8606240</v>
      </c>
      <c r="N369" s="646">
        <v>9012393</v>
      </c>
      <c r="O369" s="645">
        <v>110660409</v>
      </c>
    </row>
    <row r="370" spans="1:15">
      <c r="A370" s="633" t="s">
        <v>1358</v>
      </c>
      <c r="B370" s="642" t="s">
        <v>1359</v>
      </c>
      <c r="C370" s="636">
        <v>2496577</v>
      </c>
      <c r="D370" s="636">
        <v>2762485</v>
      </c>
      <c r="E370" s="636">
        <v>3075618</v>
      </c>
      <c r="F370" s="636">
        <v>2974787</v>
      </c>
      <c r="G370" s="636">
        <v>3018011</v>
      </c>
      <c r="H370" s="641">
        <v>2855098</v>
      </c>
      <c r="I370" s="646">
        <v>2926088</v>
      </c>
      <c r="J370" s="647">
        <v>2832636</v>
      </c>
      <c r="K370" s="648">
        <v>2700473</v>
      </c>
      <c r="L370" s="648">
        <v>2735783</v>
      </c>
      <c r="M370" s="648">
        <v>2647760</v>
      </c>
      <c r="N370" s="646">
        <v>2816155</v>
      </c>
      <c r="O370" s="645">
        <v>33841471</v>
      </c>
    </row>
    <row r="371" spans="1:15">
      <c r="A371" s="633" t="s">
        <v>1360</v>
      </c>
      <c r="B371" s="642" t="s">
        <v>1361</v>
      </c>
      <c r="C371" s="636">
        <v>5134734</v>
      </c>
      <c r="D371" s="636">
        <v>4826707</v>
      </c>
      <c r="E371" s="636">
        <v>5324085</v>
      </c>
      <c r="F371" s="636">
        <v>5196159</v>
      </c>
      <c r="G371" s="636">
        <v>5347058</v>
      </c>
      <c r="H371" s="641">
        <v>5165688</v>
      </c>
      <c r="I371" s="646">
        <v>5122987</v>
      </c>
      <c r="J371" s="647">
        <v>5005027</v>
      </c>
      <c r="K371" s="648">
        <v>4696251</v>
      </c>
      <c r="L371" s="648">
        <v>4287218</v>
      </c>
      <c r="M371" s="648">
        <v>4620803</v>
      </c>
      <c r="N371" s="646">
        <v>4882263</v>
      </c>
      <c r="O371" s="645">
        <v>59608980</v>
      </c>
    </row>
    <row r="372" spans="1:15">
      <c r="A372" s="633" t="s">
        <v>1362</v>
      </c>
      <c r="B372" s="642" t="s">
        <v>1363</v>
      </c>
      <c r="C372" s="636">
        <v>2139826</v>
      </c>
      <c r="D372" s="636">
        <v>2034578</v>
      </c>
      <c r="E372" s="636">
        <v>2350718</v>
      </c>
      <c r="F372" s="636">
        <v>2225769</v>
      </c>
      <c r="G372" s="636">
        <v>2398348</v>
      </c>
      <c r="H372" s="641">
        <v>2209584</v>
      </c>
      <c r="I372" s="646">
        <v>2175086</v>
      </c>
      <c r="J372" s="647">
        <v>2080470</v>
      </c>
      <c r="K372" s="648">
        <v>2067629</v>
      </c>
      <c r="L372" s="648">
        <v>2018438</v>
      </c>
      <c r="M372" s="648">
        <v>1892152</v>
      </c>
      <c r="N372" s="646">
        <v>1982256</v>
      </c>
      <c r="O372" s="645">
        <v>25574854</v>
      </c>
    </row>
    <row r="373" spans="1:15">
      <c r="A373" s="633" t="s">
        <v>1364</v>
      </c>
      <c r="B373" s="642" t="s">
        <v>1365</v>
      </c>
      <c r="C373" s="636">
        <v>3938280</v>
      </c>
      <c r="D373" s="636">
        <v>4242330</v>
      </c>
      <c r="E373" s="636">
        <v>4630350</v>
      </c>
      <c r="F373" s="636">
        <v>4543086</v>
      </c>
      <c r="G373" s="636">
        <v>4691900</v>
      </c>
      <c r="H373" s="641">
        <v>4464857</v>
      </c>
      <c r="I373" s="646">
        <v>4466688</v>
      </c>
      <c r="J373" s="647">
        <v>4384108</v>
      </c>
      <c r="K373" s="648">
        <v>4160499</v>
      </c>
      <c r="L373" s="648">
        <v>4248782</v>
      </c>
      <c r="M373" s="648">
        <v>4087909</v>
      </c>
      <c r="N373" s="646">
        <v>4286091</v>
      </c>
      <c r="O373" s="645">
        <v>52144880</v>
      </c>
    </row>
    <row r="374" spans="1:15">
      <c r="A374" s="633" t="s">
        <v>1366</v>
      </c>
      <c r="B374" s="642" t="s">
        <v>1367</v>
      </c>
      <c r="C374" s="636">
        <v>1160804</v>
      </c>
      <c r="D374" s="636">
        <v>1148801</v>
      </c>
      <c r="E374" s="636">
        <v>1231944</v>
      </c>
      <c r="F374" s="636">
        <v>1258033</v>
      </c>
      <c r="G374" s="636">
        <v>1356137</v>
      </c>
      <c r="H374" s="641">
        <v>1268913</v>
      </c>
      <c r="I374" s="646">
        <v>1258360</v>
      </c>
      <c r="J374" s="647">
        <v>1224406</v>
      </c>
      <c r="K374" s="648">
        <v>1120715</v>
      </c>
      <c r="L374" s="648">
        <v>1099775</v>
      </c>
      <c r="M374" s="648">
        <v>1068158</v>
      </c>
      <c r="N374" s="646">
        <v>1121134</v>
      </c>
      <c r="O374" s="645">
        <v>14317180</v>
      </c>
    </row>
    <row r="375" spans="1:15">
      <c r="A375" s="633" t="s">
        <v>1368</v>
      </c>
      <c r="B375" s="642" t="s">
        <v>1369</v>
      </c>
      <c r="C375" s="636">
        <v>14743754</v>
      </c>
      <c r="D375" s="636">
        <v>14107144</v>
      </c>
      <c r="E375" s="636">
        <v>15375230</v>
      </c>
      <c r="F375" s="636">
        <v>15102413</v>
      </c>
      <c r="G375" s="636">
        <v>15632890</v>
      </c>
      <c r="H375" s="641">
        <v>14971474</v>
      </c>
      <c r="I375" s="646">
        <v>14900486</v>
      </c>
      <c r="J375" s="647">
        <v>14403454</v>
      </c>
      <c r="K375" s="648">
        <v>13492383</v>
      </c>
      <c r="L375" s="648">
        <v>13636158</v>
      </c>
      <c r="M375" s="648">
        <v>13172439</v>
      </c>
      <c r="N375" s="646">
        <v>13969765</v>
      </c>
      <c r="O375" s="645">
        <v>173507590</v>
      </c>
    </row>
    <row r="376" spans="1:15">
      <c r="A376" s="633" t="s">
        <v>1370</v>
      </c>
      <c r="B376" s="642" t="s">
        <v>1371</v>
      </c>
      <c r="C376" s="636" t="s">
        <v>114</v>
      </c>
      <c r="D376" s="636" t="s">
        <v>114</v>
      </c>
      <c r="E376" s="636" t="s">
        <v>114</v>
      </c>
      <c r="F376" s="636" t="s">
        <v>114</v>
      </c>
      <c r="G376" s="636" t="s">
        <v>114</v>
      </c>
      <c r="H376" s="641" t="s">
        <v>114</v>
      </c>
      <c r="I376" s="646" t="s">
        <v>114</v>
      </c>
      <c r="J376" s="647" t="s">
        <v>114</v>
      </c>
      <c r="K376" s="648" t="s">
        <v>114</v>
      </c>
      <c r="L376" s="648" t="s">
        <v>114</v>
      </c>
      <c r="M376" s="648" t="s">
        <v>114</v>
      </c>
      <c r="N376" s="646" t="s">
        <v>114</v>
      </c>
      <c r="O376" s="645" t="s">
        <v>114</v>
      </c>
    </row>
    <row r="377" spans="1:15">
      <c r="A377" s="633" t="s">
        <v>1372</v>
      </c>
      <c r="B377" s="642" t="s">
        <v>1373</v>
      </c>
      <c r="C377" s="636" t="s">
        <v>114</v>
      </c>
      <c r="D377" s="636" t="s">
        <v>114</v>
      </c>
      <c r="E377" s="636" t="s">
        <v>114</v>
      </c>
      <c r="F377" s="636" t="s">
        <v>114</v>
      </c>
      <c r="G377" s="636" t="s">
        <v>114</v>
      </c>
      <c r="H377" s="641" t="s">
        <v>114</v>
      </c>
      <c r="I377" s="646" t="s">
        <v>114</v>
      </c>
      <c r="J377" s="647" t="s">
        <v>114</v>
      </c>
      <c r="K377" s="648" t="s">
        <v>114</v>
      </c>
      <c r="L377" s="648" t="s">
        <v>114</v>
      </c>
      <c r="M377" s="648" t="s">
        <v>114</v>
      </c>
      <c r="N377" s="646" t="s">
        <v>114</v>
      </c>
      <c r="O377" s="645" t="s">
        <v>114</v>
      </c>
    </row>
    <row r="378" spans="1:15">
      <c r="A378" s="633" t="s">
        <v>1374</v>
      </c>
      <c r="B378" s="642" t="s">
        <v>1375</v>
      </c>
      <c r="C378" s="636" t="s">
        <v>114</v>
      </c>
      <c r="D378" s="636" t="s">
        <v>114</v>
      </c>
      <c r="E378" s="636" t="s">
        <v>114</v>
      </c>
      <c r="F378" s="636" t="s">
        <v>114</v>
      </c>
      <c r="G378" s="636" t="s">
        <v>114</v>
      </c>
      <c r="H378" s="641" t="s">
        <v>114</v>
      </c>
      <c r="I378" s="646" t="s">
        <v>114</v>
      </c>
      <c r="J378" s="647" t="s">
        <v>114</v>
      </c>
      <c r="K378" s="648" t="s">
        <v>114</v>
      </c>
      <c r="L378" s="648" t="s">
        <v>114</v>
      </c>
      <c r="M378" s="648" t="s">
        <v>114</v>
      </c>
      <c r="N378" s="646" t="s">
        <v>114</v>
      </c>
      <c r="O378" s="645" t="s">
        <v>114</v>
      </c>
    </row>
    <row r="379" spans="1:15">
      <c r="A379" s="633" t="s">
        <v>1376</v>
      </c>
      <c r="B379" s="642" t="s">
        <v>1377</v>
      </c>
      <c r="C379" s="636" t="s">
        <v>114</v>
      </c>
      <c r="D379" s="636" t="s">
        <v>114</v>
      </c>
      <c r="E379" s="636" t="s">
        <v>114</v>
      </c>
      <c r="F379" s="636" t="s">
        <v>114</v>
      </c>
      <c r="G379" s="636" t="s">
        <v>114</v>
      </c>
      <c r="H379" s="641" t="s">
        <v>114</v>
      </c>
      <c r="I379" s="646" t="s">
        <v>114</v>
      </c>
      <c r="J379" s="647" t="s">
        <v>114</v>
      </c>
      <c r="K379" s="648" t="s">
        <v>114</v>
      </c>
      <c r="L379" s="648" t="s">
        <v>114</v>
      </c>
      <c r="M379" s="648" t="s">
        <v>114</v>
      </c>
      <c r="N379" s="646" t="s">
        <v>114</v>
      </c>
      <c r="O379" s="645" t="s">
        <v>114</v>
      </c>
    </row>
    <row r="380" spans="1:15">
      <c r="A380" s="633" t="s">
        <v>1378</v>
      </c>
      <c r="B380" s="642" t="s">
        <v>1379</v>
      </c>
      <c r="C380" s="636" t="s">
        <v>114</v>
      </c>
      <c r="D380" s="636" t="s">
        <v>114</v>
      </c>
      <c r="E380" s="636" t="s">
        <v>114</v>
      </c>
      <c r="F380" s="636" t="s">
        <v>114</v>
      </c>
      <c r="G380" s="636" t="s">
        <v>114</v>
      </c>
      <c r="H380" s="641" t="s">
        <v>114</v>
      </c>
      <c r="I380" s="646" t="s">
        <v>114</v>
      </c>
      <c r="J380" s="647" t="s">
        <v>114</v>
      </c>
      <c r="K380" s="648" t="s">
        <v>114</v>
      </c>
      <c r="L380" s="648" t="s">
        <v>114</v>
      </c>
      <c r="M380" s="648" t="s">
        <v>114</v>
      </c>
      <c r="N380" s="646" t="s">
        <v>114</v>
      </c>
      <c r="O380" s="645" t="s">
        <v>114</v>
      </c>
    </row>
    <row r="381" spans="1:15">
      <c r="A381" s="633" t="s">
        <v>1380</v>
      </c>
      <c r="B381" s="642" t="s">
        <v>1381</v>
      </c>
      <c r="C381" s="636" t="s">
        <v>114</v>
      </c>
      <c r="D381" s="636" t="s">
        <v>114</v>
      </c>
      <c r="E381" s="636" t="s">
        <v>114</v>
      </c>
      <c r="F381" s="636" t="s">
        <v>114</v>
      </c>
      <c r="G381" s="636" t="s">
        <v>114</v>
      </c>
      <c r="H381" s="641" t="s">
        <v>114</v>
      </c>
      <c r="I381" s="646" t="s">
        <v>114</v>
      </c>
      <c r="J381" s="647" t="s">
        <v>114</v>
      </c>
      <c r="K381" s="648" t="s">
        <v>114</v>
      </c>
      <c r="L381" s="648" t="s">
        <v>114</v>
      </c>
      <c r="M381" s="648" t="s">
        <v>114</v>
      </c>
      <c r="N381" s="646" t="s">
        <v>114</v>
      </c>
      <c r="O381" s="645" t="s">
        <v>114</v>
      </c>
    </row>
    <row r="382" spans="1:15">
      <c r="A382" s="633" t="s">
        <v>1382</v>
      </c>
      <c r="B382" s="642" t="s">
        <v>1383</v>
      </c>
      <c r="C382" s="636" t="s">
        <v>114</v>
      </c>
      <c r="D382" s="636" t="s">
        <v>114</v>
      </c>
      <c r="E382" s="636" t="s">
        <v>114</v>
      </c>
      <c r="F382" s="636" t="s">
        <v>114</v>
      </c>
      <c r="G382" s="636" t="s">
        <v>114</v>
      </c>
      <c r="H382" s="641" t="s">
        <v>114</v>
      </c>
      <c r="I382" s="646" t="s">
        <v>114</v>
      </c>
      <c r="J382" s="647" t="s">
        <v>114</v>
      </c>
      <c r="K382" s="648" t="s">
        <v>114</v>
      </c>
      <c r="L382" s="648" t="s">
        <v>114</v>
      </c>
      <c r="M382" s="648" t="s">
        <v>114</v>
      </c>
      <c r="N382" s="646" t="s">
        <v>114</v>
      </c>
      <c r="O382" s="645" t="s">
        <v>114</v>
      </c>
    </row>
    <row r="383" spans="1:15">
      <c r="A383" s="633" t="s">
        <v>1384</v>
      </c>
      <c r="B383" s="642" t="s">
        <v>1385</v>
      </c>
      <c r="C383" s="636" t="s">
        <v>114</v>
      </c>
      <c r="D383" s="636">
        <v>3882473</v>
      </c>
      <c r="E383" s="636" t="s">
        <v>114</v>
      </c>
      <c r="F383" s="636" t="s">
        <v>114</v>
      </c>
      <c r="G383" s="636">
        <v>4301987</v>
      </c>
      <c r="H383" s="641" t="s">
        <v>114</v>
      </c>
      <c r="I383" s="646" t="s">
        <v>114</v>
      </c>
      <c r="J383" s="647" t="s">
        <v>114</v>
      </c>
      <c r="K383" s="648" t="s">
        <v>114</v>
      </c>
      <c r="L383" s="648">
        <v>3836967</v>
      </c>
      <c r="M383" s="648">
        <v>3784335</v>
      </c>
      <c r="N383" s="646">
        <v>4022295</v>
      </c>
      <c r="O383" s="645">
        <v>19828057</v>
      </c>
    </row>
    <row r="384" spans="1:15">
      <c r="A384" s="633" t="s">
        <v>1386</v>
      </c>
      <c r="B384" s="642" t="s">
        <v>1387</v>
      </c>
      <c r="C384" s="636" t="s">
        <v>114</v>
      </c>
      <c r="D384" s="636">
        <v>2800817</v>
      </c>
      <c r="E384" s="636">
        <v>3036137</v>
      </c>
      <c r="F384" s="636">
        <v>3010313</v>
      </c>
      <c r="G384" s="636">
        <v>3157009</v>
      </c>
      <c r="H384" s="641">
        <v>3033568</v>
      </c>
      <c r="I384" s="646">
        <v>2991032</v>
      </c>
      <c r="J384" s="647">
        <v>2940342</v>
      </c>
      <c r="K384" s="648">
        <v>2743278</v>
      </c>
      <c r="L384" s="648">
        <v>2714453</v>
      </c>
      <c r="M384" s="648">
        <v>2649876</v>
      </c>
      <c r="N384" s="646">
        <v>2835593</v>
      </c>
      <c r="O384" s="645">
        <v>31912418</v>
      </c>
    </row>
    <row r="385" spans="1:15">
      <c r="A385" s="633" t="s">
        <v>1388</v>
      </c>
      <c r="B385" s="642" t="s">
        <v>1389</v>
      </c>
      <c r="C385" s="636">
        <v>4646613</v>
      </c>
      <c r="D385" s="636">
        <v>4474972</v>
      </c>
      <c r="E385" s="636">
        <v>4922060</v>
      </c>
      <c r="F385" s="636">
        <v>4761461</v>
      </c>
      <c r="G385" s="636">
        <v>4890213</v>
      </c>
      <c r="H385" s="641">
        <v>4603246</v>
      </c>
      <c r="I385" s="646">
        <v>4602271</v>
      </c>
      <c r="J385" s="647">
        <v>4484699</v>
      </c>
      <c r="K385" s="648">
        <v>4258950</v>
      </c>
      <c r="L385" s="648">
        <v>4200506</v>
      </c>
      <c r="M385" s="648">
        <v>3899472</v>
      </c>
      <c r="N385" s="646">
        <v>4037734</v>
      </c>
      <c r="O385" s="645">
        <v>53782197</v>
      </c>
    </row>
    <row r="386" spans="1:15">
      <c r="A386" s="633" t="s">
        <v>1390</v>
      </c>
      <c r="B386" s="642" t="s">
        <v>1391</v>
      </c>
      <c r="C386" s="636" t="s">
        <v>114</v>
      </c>
      <c r="D386" s="636" t="s">
        <v>114</v>
      </c>
      <c r="E386" s="636" t="s">
        <v>114</v>
      </c>
      <c r="F386" s="636" t="s">
        <v>114</v>
      </c>
      <c r="G386" s="636" t="s">
        <v>114</v>
      </c>
      <c r="H386" s="641" t="s">
        <v>114</v>
      </c>
      <c r="I386" s="646" t="s">
        <v>114</v>
      </c>
      <c r="J386" s="647" t="s">
        <v>114</v>
      </c>
      <c r="K386" s="648" t="s">
        <v>114</v>
      </c>
      <c r="L386" s="648" t="s">
        <v>114</v>
      </c>
      <c r="M386" s="648" t="s">
        <v>114</v>
      </c>
      <c r="N386" s="646" t="s">
        <v>114</v>
      </c>
      <c r="O386" s="645" t="s">
        <v>114</v>
      </c>
    </row>
    <row r="387" spans="1:15">
      <c r="A387" s="633" t="s">
        <v>1392</v>
      </c>
      <c r="B387" s="642" t="s">
        <v>1393</v>
      </c>
      <c r="C387" s="636" t="s">
        <v>114</v>
      </c>
      <c r="D387" s="636" t="s">
        <v>114</v>
      </c>
      <c r="E387" s="636" t="s">
        <v>114</v>
      </c>
      <c r="F387" s="636" t="s">
        <v>114</v>
      </c>
      <c r="G387" s="636" t="s">
        <v>114</v>
      </c>
      <c r="H387" s="641" t="s">
        <v>114</v>
      </c>
      <c r="I387" s="646" t="s">
        <v>114</v>
      </c>
      <c r="J387" s="647" t="s">
        <v>114</v>
      </c>
      <c r="K387" s="648" t="s">
        <v>114</v>
      </c>
      <c r="L387" s="648" t="s">
        <v>114</v>
      </c>
      <c r="M387" s="648" t="s">
        <v>114</v>
      </c>
      <c r="N387" s="646" t="s">
        <v>114</v>
      </c>
      <c r="O387" s="645" t="s">
        <v>114</v>
      </c>
    </row>
    <row r="388" spans="1:15">
      <c r="A388" s="633" t="s">
        <v>1394</v>
      </c>
      <c r="B388" s="642" t="s">
        <v>1395</v>
      </c>
      <c r="C388" s="636">
        <v>3836020</v>
      </c>
      <c r="D388" s="636">
        <v>3721487</v>
      </c>
      <c r="E388" s="636">
        <v>3956707</v>
      </c>
      <c r="F388" s="636">
        <v>3831236</v>
      </c>
      <c r="G388" s="636">
        <v>3965143</v>
      </c>
      <c r="H388" s="641">
        <v>3822520</v>
      </c>
      <c r="I388" s="646">
        <v>3901347</v>
      </c>
      <c r="J388" s="647">
        <v>3881391</v>
      </c>
      <c r="K388" s="648">
        <v>3699381</v>
      </c>
      <c r="L388" s="648">
        <v>3670525</v>
      </c>
      <c r="M388" s="648">
        <v>3392850</v>
      </c>
      <c r="N388" s="646">
        <v>3606040</v>
      </c>
      <c r="O388" s="645">
        <v>45284647</v>
      </c>
    </row>
    <row r="389" spans="1:15">
      <c r="A389" s="633" t="s">
        <v>1396</v>
      </c>
      <c r="B389" s="642" t="s">
        <v>1397</v>
      </c>
      <c r="C389" s="636">
        <v>2698152</v>
      </c>
      <c r="D389" s="636">
        <v>2578193</v>
      </c>
      <c r="E389" s="636">
        <v>2865332</v>
      </c>
      <c r="F389" s="636">
        <v>2847761</v>
      </c>
      <c r="G389" s="636">
        <v>2965534</v>
      </c>
      <c r="H389" s="641">
        <v>2766211</v>
      </c>
      <c r="I389" s="646">
        <v>2731715</v>
      </c>
      <c r="J389" s="647">
        <v>2639297</v>
      </c>
      <c r="K389" s="648">
        <v>2529734</v>
      </c>
      <c r="L389" s="648">
        <v>2569821</v>
      </c>
      <c r="M389" s="648">
        <v>2496973</v>
      </c>
      <c r="N389" s="646">
        <v>2551586</v>
      </c>
      <c r="O389" s="645">
        <v>32240309</v>
      </c>
    </row>
    <row r="390" spans="1:15">
      <c r="A390" s="633" t="s">
        <v>1398</v>
      </c>
      <c r="B390" s="642" t="s">
        <v>1399</v>
      </c>
      <c r="C390" s="636">
        <v>1957008</v>
      </c>
      <c r="D390" s="636">
        <v>1898347</v>
      </c>
      <c r="E390" s="636">
        <v>2020665</v>
      </c>
      <c r="F390" s="636">
        <v>1908387</v>
      </c>
      <c r="G390" s="636">
        <v>1854109</v>
      </c>
      <c r="H390" s="641">
        <v>1751145</v>
      </c>
      <c r="I390" s="646">
        <v>1713913</v>
      </c>
      <c r="J390" s="647">
        <v>1708563</v>
      </c>
      <c r="K390" s="648">
        <v>1660160</v>
      </c>
      <c r="L390" s="648">
        <v>1719193</v>
      </c>
      <c r="M390" s="648">
        <v>1703535</v>
      </c>
      <c r="N390" s="646">
        <v>1820213</v>
      </c>
      <c r="O390" s="645">
        <v>21715238</v>
      </c>
    </row>
    <row r="391" spans="1:15">
      <c r="A391" s="633" t="s">
        <v>1400</v>
      </c>
      <c r="B391" s="642" t="s">
        <v>1401</v>
      </c>
      <c r="C391" s="636" t="s">
        <v>114</v>
      </c>
      <c r="D391" s="636" t="s">
        <v>114</v>
      </c>
      <c r="E391" s="636" t="s">
        <v>114</v>
      </c>
      <c r="F391" s="636" t="s">
        <v>114</v>
      </c>
      <c r="G391" s="636" t="s">
        <v>114</v>
      </c>
      <c r="H391" s="641" t="s">
        <v>114</v>
      </c>
      <c r="I391" s="646" t="s">
        <v>114</v>
      </c>
      <c r="J391" s="647" t="s">
        <v>114</v>
      </c>
      <c r="K391" s="648" t="s">
        <v>114</v>
      </c>
      <c r="L391" s="648" t="s">
        <v>114</v>
      </c>
      <c r="M391" s="648" t="s">
        <v>114</v>
      </c>
      <c r="N391" s="646" t="s">
        <v>114</v>
      </c>
      <c r="O391" s="645" t="s">
        <v>114</v>
      </c>
    </row>
    <row r="392" spans="1:15">
      <c r="A392" s="633" t="s">
        <v>1402</v>
      </c>
      <c r="B392" s="642" t="s">
        <v>1403</v>
      </c>
      <c r="C392" s="636">
        <v>2363890</v>
      </c>
      <c r="D392" s="636">
        <v>2357901</v>
      </c>
      <c r="E392" s="636">
        <v>2518452</v>
      </c>
      <c r="F392" s="636">
        <v>2458772</v>
      </c>
      <c r="G392" s="636">
        <v>2525361</v>
      </c>
      <c r="H392" s="641">
        <v>2397732</v>
      </c>
      <c r="I392" s="646">
        <v>2398484</v>
      </c>
      <c r="J392" s="647">
        <v>2319979</v>
      </c>
      <c r="K392" s="648">
        <v>2185164</v>
      </c>
      <c r="L392" s="648">
        <v>2173590</v>
      </c>
      <c r="M392" s="648">
        <v>2073257</v>
      </c>
      <c r="N392" s="646">
        <v>2191598</v>
      </c>
      <c r="O392" s="645">
        <v>27964180</v>
      </c>
    </row>
    <row r="393" spans="1:15">
      <c r="A393" s="633" t="s">
        <v>1404</v>
      </c>
      <c r="B393" s="642" t="s">
        <v>1405</v>
      </c>
      <c r="C393" s="636">
        <v>3782053</v>
      </c>
      <c r="D393" s="636">
        <v>3586840</v>
      </c>
      <c r="E393" s="636">
        <v>3939281</v>
      </c>
      <c r="F393" s="636">
        <v>3857948</v>
      </c>
      <c r="G393" s="636">
        <v>4053612</v>
      </c>
      <c r="H393" s="641">
        <v>3822086</v>
      </c>
      <c r="I393" s="646">
        <v>3883606</v>
      </c>
      <c r="J393" s="647">
        <v>3785618</v>
      </c>
      <c r="K393" s="648">
        <v>3601043</v>
      </c>
      <c r="L393" s="648">
        <v>3587633</v>
      </c>
      <c r="M393" s="648">
        <v>3413308</v>
      </c>
      <c r="N393" s="646">
        <v>3472703</v>
      </c>
      <c r="O393" s="645">
        <v>44785731</v>
      </c>
    </row>
    <row r="394" spans="1:15">
      <c r="A394" s="633" t="s">
        <v>1406</v>
      </c>
      <c r="B394" s="642" t="s">
        <v>1407</v>
      </c>
      <c r="C394" s="636" t="s">
        <v>114</v>
      </c>
      <c r="D394" s="636" t="s">
        <v>114</v>
      </c>
      <c r="E394" s="636" t="s">
        <v>114</v>
      </c>
      <c r="F394" s="636" t="s">
        <v>114</v>
      </c>
      <c r="G394" s="636" t="s">
        <v>114</v>
      </c>
      <c r="H394" s="641" t="s">
        <v>114</v>
      </c>
      <c r="I394" s="646" t="s">
        <v>114</v>
      </c>
      <c r="J394" s="647" t="s">
        <v>114</v>
      </c>
      <c r="K394" s="648" t="s">
        <v>114</v>
      </c>
      <c r="L394" s="648" t="s">
        <v>114</v>
      </c>
      <c r="M394" s="648" t="s">
        <v>114</v>
      </c>
      <c r="N394" s="646" t="s">
        <v>114</v>
      </c>
      <c r="O394" s="645" t="s">
        <v>114</v>
      </c>
    </row>
    <row r="395" spans="1:15">
      <c r="A395" s="633" t="s">
        <v>1408</v>
      </c>
      <c r="B395" s="642" t="s">
        <v>1409</v>
      </c>
      <c r="C395" s="636">
        <v>3132146</v>
      </c>
      <c r="D395" s="636">
        <v>3053456</v>
      </c>
      <c r="E395" s="636">
        <v>3288056</v>
      </c>
      <c r="F395" s="636">
        <v>3214242</v>
      </c>
      <c r="G395" s="636">
        <v>3338435</v>
      </c>
      <c r="H395" s="641">
        <v>3131123</v>
      </c>
      <c r="I395" s="646">
        <v>3065687</v>
      </c>
      <c r="J395" s="647">
        <v>2966591</v>
      </c>
      <c r="K395" s="648">
        <v>2780013</v>
      </c>
      <c r="L395" s="648">
        <v>2791629</v>
      </c>
      <c r="M395" s="648">
        <v>2707201</v>
      </c>
      <c r="N395" s="646">
        <v>2811229</v>
      </c>
      <c r="O395" s="645">
        <v>36279808</v>
      </c>
    </row>
    <row r="396" spans="1:15">
      <c r="A396" s="633" t="s">
        <v>1410</v>
      </c>
      <c r="B396" s="642" t="s">
        <v>1411</v>
      </c>
      <c r="C396" s="636">
        <v>4250296</v>
      </c>
      <c r="D396" s="636" t="s">
        <v>114</v>
      </c>
      <c r="E396" s="636">
        <v>4496995</v>
      </c>
      <c r="F396" s="636" t="s">
        <v>114</v>
      </c>
      <c r="G396" s="636" t="s">
        <v>114</v>
      </c>
      <c r="H396" s="641" t="s">
        <v>114</v>
      </c>
      <c r="I396" s="646" t="s">
        <v>114</v>
      </c>
      <c r="J396" s="647" t="s">
        <v>114</v>
      </c>
      <c r="K396" s="648" t="s">
        <v>114</v>
      </c>
      <c r="L396" s="648" t="s">
        <v>114</v>
      </c>
      <c r="M396" s="648" t="s">
        <v>114</v>
      </c>
      <c r="N396" s="646" t="s">
        <v>114</v>
      </c>
      <c r="O396" s="645">
        <v>8747291</v>
      </c>
    </row>
    <row r="397" spans="1:15">
      <c r="A397" s="633" t="s">
        <v>1412</v>
      </c>
      <c r="B397" s="642" t="s">
        <v>1413</v>
      </c>
      <c r="C397" s="636" t="s">
        <v>114</v>
      </c>
      <c r="D397" s="636" t="s">
        <v>114</v>
      </c>
      <c r="E397" s="636" t="s">
        <v>114</v>
      </c>
      <c r="F397" s="636" t="s">
        <v>114</v>
      </c>
      <c r="G397" s="636" t="s">
        <v>114</v>
      </c>
      <c r="H397" s="641" t="s">
        <v>114</v>
      </c>
      <c r="I397" s="646" t="s">
        <v>114</v>
      </c>
      <c r="J397" s="647" t="s">
        <v>114</v>
      </c>
      <c r="K397" s="648" t="s">
        <v>114</v>
      </c>
      <c r="L397" s="648" t="s">
        <v>114</v>
      </c>
      <c r="M397" s="648" t="s">
        <v>114</v>
      </c>
      <c r="N397" s="646" t="s">
        <v>114</v>
      </c>
      <c r="O397" s="645" t="s">
        <v>114</v>
      </c>
    </row>
    <row r="398" spans="1:15">
      <c r="A398" s="633" t="s">
        <v>1414</v>
      </c>
      <c r="B398" s="642" t="s">
        <v>1415</v>
      </c>
      <c r="C398" s="636">
        <v>9744270</v>
      </c>
      <c r="D398" s="636">
        <v>9453652</v>
      </c>
      <c r="E398" s="636">
        <v>10205520</v>
      </c>
      <c r="F398" s="636">
        <v>9906912</v>
      </c>
      <c r="G398" s="636">
        <v>10220279</v>
      </c>
      <c r="H398" s="641">
        <v>9851265</v>
      </c>
      <c r="I398" s="646">
        <v>9816922</v>
      </c>
      <c r="J398" s="647">
        <v>9595606</v>
      </c>
      <c r="K398" s="648">
        <v>9045205</v>
      </c>
      <c r="L398" s="648">
        <v>9157545</v>
      </c>
      <c r="M398" s="648">
        <v>8097635</v>
      </c>
      <c r="N398" s="646">
        <v>9340529</v>
      </c>
      <c r="O398" s="645">
        <v>114435340</v>
      </c>
    </row>
    <row r="399" spans="1:15">
      <c r="A399" s="633" t="s">
        <v>1416</v>
      </c>
      <c r="B399" s="642" t="s">
        <v>1417</v>
      </c>
      <c r="C399" s="636">
        <v>5099533</v>
      </c>
      <c r="D399" s="636">
        <v>3910074</v>
      </c>
      <c r="E399" s="636">
        <v>4213986</v>
      </c>
      <c r="F399" s="636">
        <v>4149158</v>
      </c>
      <c r="G399" s="636">
        <v>4335272</v>
      </c>
      <c r="H399" s="641">
        <v>4147178</v>
      </c>
      <c r="I399" s="646">
        <v>4181389</v>
      </c>
      <c r="J399" s="647">
        <v>4053096</v>
      </c>
      <c r="K399" s="648">
        <v>3822513</v>
      </c>
      <c r="L399" s="648">
        <v>3967303</v>
      </c>
      <c r="M399" s="648">
        <v>3840407</v>
      </c>
      <c r="N399" s="646">
        <v>4059375</v>
      </c>
      <c r="O399" s="645">
        <v>49779284</v>
      </c>
    </row>
    <row r="400" spans="1:15">
      <c r="A400" s="649">
        <v>50000</v>
      </c>
      <c r="B400" s="650" t="s">
        <v>118</v>
      </c>
      <c r="C400" s="651">
        <v>2648945271</v>
      </c>
      <c r="D400" s="651">
        <v>2558713292</v>
      </c>
      <c r="E400" s="651">
        <v>2768235721</v>
      </c>
      <c r="F400" s="651">
        <v>2704098951</v>
      </c>
      <c r="G400" s="651">
        <v>2819148454</v>
      </c>
      <c r="H400" s="651">
        <v>2689877100</v>
      </c>
      <c r="I400" s="652">
        <v>2700543944</v>
      </c>
      <c r="J400" s="652">
        <v>2598319900</v>
      </c>
      <c r="K400" s="653">
        <v>2448107109</v>
      </c>
      <c r="L400" s="653">
        <v>2481765411</v>
      </c>
      <c r="M400" s="653">
        <v>2392014370</v>
      </c>
      <c r="N400" s="653">
        <v>2535685589</v>
      </c>
      <c r="O400" s="654">
        <v>31345455112</v>
      </c>
    </row>
    <row r="401" spans="1:9">
      <c r="A401" s="655" t="s">
        <v>1418</v>
      </c>
      <c r="B401" s="656"/>
      <c r="C401" s="657"/>
      <c r="D401" s="658"/>
      <c r="E401" s="658"/>
      <c r="F401" s="658"/>
      <c r="G401" s="658"/>
      <c r="H401" s="645"/>
      <c r="I401" s="659"/>
    </row>
    <row r="402" spans="1:9">
      <c r="A402" s="660" t="s">
        <v>1419</v>
      </c>
      <c r="H402" s="659"/>
      <c r="I402" s="659"/>
    </row>
    <row r="403" spans="1:9">
      <c r="A403" s="660" t="s">
        <v>1420</v>
      </c>
      <c r="H403" s="659"/>
      <c r="I403" s="659"/>
    </row>
    <row r="404" spans="1:9">
      <c r="A404" s="661" t="s">
        <v>1421</v>
      </c>
    </row>
    <row r="405" spans="1:9">
      <c r="A405" s="661" t="s">
        <v>1422</v>
      </c>
    </row>
    <row r="406" spans="1:9">
      <c r="A406" s="661" t="s">
        <v>474</v>
      </c>
    </row>
    <row r="407" spans="1:9">
      <c r="A407" s="130" t="s">
        <v>9</v>
      </c>
    </row>
  </sheetData>
  <hyperlinks>
    <hyperlink ref="A407" location="Inhaltsverzeichnis!A1" display="Zurück zum Inhal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G237"/>
  <sheetViews>
    <sheetView showGridLines="0" showZeros="0" zoomScale="145" zoomScaleNormal="145" workbookViewId="0">
      <pane ySplit="7" topLeftCell="A8" activePane="bottomLeft" state="frozen"/>
      <selection pane="bottomLeft"/>
    </sheetView>
  </sheetViews>
  <sheetFormatPr baseColWidth="10" defaultColWidth="11.42578125" defaultRowHeight="16.5"/>
  <cols>
    <col min="1" max="1" width="6.7109375" style="135" customWidth="1"/>
    <col min="2" max="15" width="7.7109375" style="135" customWidth="1"/>
    <col min="16" max="16" width="5.140625" style="135" customWidth="1"/>
    <col min="17" max="17" width="13.85546875" style="135" customWidth="1"/>
    <col min="18" max="18" width="16.85546875" style="135" customWidth="1"/>
    <col min="19" max="19" width="1.28515625" style="135" customWidth="1"/>
    <col min="20" max="20" width="17.140625" style="423" customWidth="1"/>
    <col min="21" max="31" width="6.42578125" style="423" customWidth="1"/>
    <col min="32" max="32" width="3.42578125" style="423" customWidth="1"/>
    <col min="33" max="33" width="2" style="423" customWidth="1"/>
    <col min="34" max="16384" width="11.42578125" style="135"/>
  </cols>
  <sheetData>
    <row r="1" spans="1:32" ht="79.5" customHeight="1">
      <c r="A1" s="662" t="s">
        <v>1423</v>
      </c>
      <c r="B1" s="663"/>
      <c r="C1" s="663"/>
      <c r="D1" s="663"/>
      <c r="E1" s="663"/>
      <c r="F1" s="663"/>
      <c r="G1" s="663"/>
      <c r="H1" s="663"/>
      <c r="I1" s="663"/>
      <c r="J1" s="663"/>
      <c r="K1" s="663"/>
      <c r="L1" s="663"/>
      <c r="M1" s="663"/>
      <c r="N1" s="663"/>
      <c r="O1" s="663"/>
      <c r="T1" s="664"/>
      <c r="U1" s="664"/>
      <c r="V1" s="664"/>
      <c r="W1" s="664"/>
      <c r="X1" s="664"/>
      <c r="Y1" s="664"/>
      <c r="Z1" s="664"/>
      <c r="AA1" s="664"/>
      <c r="AB1" s="664"/>
      <c r="AC1" s="664"/>
      <c r="AD1" s="664"/>
      <c r="AE1" s="664"/>
      <c r="AF1" s="665"/>
    </row>
    <row r="2" spans="1:32" ht="12" customHeight="1">
      <c r="A2" s="666" t="s">
        <v>1424</v>
      </c>
      <c r="B2" s="132"/>
      <c r="C2" s="132"/>
      <c r="D2" s="132"/>
      <c r="E2" s="132"/>
      <c r="F2" s="132"/>
      <c r="G2" s="132"/>
      <c r="H2" s="132"/>
      <c r="I2" s="132"/>
      <c r="J2" s="132"/>
      <c r="K2" s="132"/>
      <c r="L2" s="132"/>
      <c r="M2" s="132"/>
      <c r="N2" s="132"/>
      <c r="O2" s="132"/>
      <c r="T2" s="664"/>
      <c r="U2" s="664"/>
      <c r="V2" s="664"/>
      <c r="W2" s="664"/>
      <c r="X2" s="664"/>
      <c r="Y2" s="664"/>
      <c r="Z2" s="664"/>
      <c r="AA2" s="664"/>
      <c r="AB2" s="664"/>
      <c r="AC2" s="664"/>
      <c r="AD2" s="664"/>
      <c r="AE2" s="664"/>
      <c r="AF2" s="665"/>
    </row>
    <row r="3" spans="1:32" ht="12" customHeight="1">
      <c r="A3" s="666" t="s">
        <v>1425</v>
      </c>
      <c r="B3" s="132"/>
      <c r="C3" s="132"/>
      <c r="D3" s="132"/>
      <c r="E3" s="132"/>
      <c r="F3" s="132"/>
      <c r="G3" s="132"/>
      <c r="H3" s="132"/>
      <c r="I3" s="132"/>
      <c r="J3" s="132"/>
      <c r="K3" s="132"/>
      <c r="L3" s="132"/>
      <c r="M3" s="132"/>
      <c r="N3" s="132"/>
      <c r="O3" s="132"/>
      <c r="T3" s="664"/>
      <c r="U3" s="664"/>
      <c r="V3" s="664"/>
      <c r="W3" s="664"/>
      <c r="X3" s="664"/>
      <c r="Y3" s="664"/>
      <c r="Z3" s="664"/>
      <c r="AA3" s="664"/>
      <c r="AB3" s="664"/>
      <c r="AC3" s="664"/>
      <c r="AD3" s="664"/>
      <c r="AE3" s="664"/>
      <c r="AF3" s="665"/>
    </row>
    <row r="4" spans="1:32" ht="12" customHeight="1">
      <c r="A4" s="666" t="s">
        <v>1513</v>
      </c>
      <c r="B4" s="132"/>
      <c r="C4" s="132"/>
      <c r="D4" s="132"/>
      <c r="E4" s="132"/>
      <c r="F4" s="132"/>
      <c r="G4" s="132"/>
      <c r="H4" s="132"/>
      <c r="I4" s="132"/>
      <c r="J4" s="132"/>
      <c r="K4" s="132"/>
      <c r="L4" s="132"/>
      <c r="M4" s="132"/>
      <c r="N4" s="132"/>
      <c r="O4" s="132"/>
      <c r="T4" s="664"/>
      <c r="U4" s="664"/>
      <c r="V4" s="664"/>
      <c r="W4" s="664"/>
      <c r="X4" s="664"/>
      <c r="Y4" s="664"/>
      <c r="Z4" s="664"/>
      <c r="AA4" s="664"/>
      <c r="AB4" s="664"/>
      <c r="AC4" s="664"/>
      <c r="AD4" s="664"/>
      <c r="AE4" s="664"/>
      <c r="AF4" s="665"/>
    </row>
    <row r="5" spans="1:32" ht="12" customHeight="1">
      <c r="A5" s="2578" t="s">
        <v>194</v>
      </c>
      <c r="B5" s="494" t="s">
        <v>1426</v>
      </c>
      <c r="C5" s="494"/>
      <c r="D5" s="494"/>
      <c r="E5" s="494"/>
      <c r="F5" s="494"/>
      <c r="G5" s="494"/>
      <c r="H5" s="494"/>
      <c r="I5" s="494"/>
      <c r="J5" s="494"/>
      <c r="K5" s="494"/>
      <c r="L5" s="494"/>
      <c r="M5" s="495"/>
      <c r="N5" s="2581" t="s">
        <v>1518</v>
      </c>
      <c r="O5" s="2565" t="s">
        <v>1427</v>
      </c>
    </row>
    <row r="6" spans="1:32" ht="12" customHeight="1">
      <c r="A6" s="2579"/>
      <c r="B6" s="2585" t="s">
        <v>99</v>
      </c>
      <c r="C6" s="2585" t="s">
        <v>115</v>
      </c>
      <c r="D6" s="2585" t="s">
        <v>1428</v>
      </c>
      <c r="E6" s="2585" t="s">
        <v>1429</v>
      </c>
      <c r="F6" s="2585" t="s">
        <v>95</v>
      </c>
      <c r="G6" s="2585" t="s">
        <v>1430</v>
      </c>
      <c r="H6" s="2585" t="s">
        <v>1431</v>
      </c>
      <c r="I6" s="2585" t="s">
        <v>104</v>
      </c>
      <c r="J6" s="2585" t="s">
        <v>1432</v>
      </c>
      <c r="K6" s="2585" t="s">
        <v>102</v>
      </c>
      <c r="L6" s="2585" t="s">
        <v>101</v>
      </c>
      <c r="M6" s="2585" t="s">
        <v>100</v>
      </c>
      <c r="N6" s="2582" t="s">
        <v>135</v>
      </c>
      <c r="O6" s="2529" t="s">
        <v>135</v>
      </c>
    </row>
    <row r="7" spans="1:32" ht="12" customHeight="1">
      <c r="A7" s="2580"/>
      <c r="B7" s="2586"/>
      <c r="C7" s="2586"/>
      <c r="D7" s="2586"/>
      <c r="E7" s="2586"/>
      <c r="F7" s="2586"/>
      <c r="G7" s="2586"/>
      <c r="H7" s="2586"/>
      <c r="I7" s="2586"/>
      <c r="J7" s="2586"/>
      <c r="K7" s="2586"/>
      <c r="L7" s="2586"/>
      <c r="M7" s="2586"/>
      <c r="N7" s="2583" t="s">
        <v>135</v>
      </c>
      <c r="O7" s="2584" t="s">
        <v>135</v>
      </c>
    </row>
    <row r="8" spans="1:32" ht="10.5" customHeight="1">
      <c r="A8" s="844" t="s">
        <v>1433</v>
      </c>
      <c r="B8" s="804"/>
      <c r="C8" s="804"/>
      <c r="D8" s="804"/>
      <c r="E8" s="804"/>
      <c r="F8" s="804"/>
      <c r="G8" s="804"/>
      <c r="H8" s="804"/>
      <c r="I8" s="804"/>
      <c r="J8" s="804"/>
      <c r="K8" s="804"/>
      <c r="L8" s="804"/>
      <c r="M8" s="804"/>
      <c r="N8" s="804"/>
      <c r="O8" s="845"/>
    </row>
    <row r="9" spans="1:32" ht="10.5" customHeight="1">
      <c r="A9" s="669" t="s">
        <v>1434</v>
      </c>
      <c r="B9" s="502"/>
      <c r="C9" s="502"/>
      <c r="D9" s="502"/>
      <c r="E9" s="502"/>
      <c r="F9" s="502"/>
      <c r="G9" s="502"/>
      <c r="H9" s="502"/>
      <c r="I9" s="502"/>
      <c r="J9" s="502"/>
      <c r="K9" s="502"/>
      <c r="L9" s="502"/>
      <c r="M9" s="502"/>
      <c r="N9" s="502"/>
      <c r="O9" s="843"/>
    </row>
    <row r="10" spans="1:32" ht="10.5" customHeight="1">
      <c r="A10" s="670">
        <v>2023</v>
      </c>
      <c r="B10" s="671">
        <v>251482.82500000001</v>
      </c>
      <c r="C10" s="671">
        <v>228901.448</v>
      </c>
      <c r="D10" s="671">
        <v>253889.33</v>
      </c>
      <c r="E10" s="671">
        <v>248814.58199999999</v>
      </c>
      <c r="F10" s="671">
        <v>261220.28899999999</v>
      </c>
      <c r="G10" s="671">
        <v>250122.508</v>
      </c>
      <c r="H10" s="671">
        <v>254824.72899999999</v>
      </c>
      <c r="I10" s="671">
        <v>247536.50599999999</v>
      </c>
      <c r="J10" s="671">
        <v>233619.87899999999</v>
      </c>
      <c r="K10" s="671">
        <v>239116.28400000001</v>
      </c>
      <c r="L10" s="671">
        <v>231228.35699999999</v>
      </c>
      <c r="M10" s="671">
        <v>243023.723</v>
      </c>
      <c r="N10" s="672">
        <v>2943780.46</v>
      </c>
      <c r="O10" s="673">
        <f>SUM(E10:M10)</f>
        <v>2209506.8569999998</v>
      </c>
      <c r="Q10" s="841"/>
    </row>
    <row r="11" spans="1:32" ht="10.5" customHeight="1">
      <c r="A11" s="670">
        <v>2024</v>
      </c>
      <c r="B11" s="671">
        <v>251011.99100000001</v>
      </c>
      <c r="C11" s="671">
        <v>238910.77100000001</v>
      </c>
      <c r="D11" s="671">
        <v>257619.712</v>
      </c>
      <c r="E11" s="671">
        <v>251891.45199999999</v>
      </c>
      <c r="F11" s="671">
        <v>263132.82500000001</v>
      </c>
      <c r="G11" s="671">
        <v>252073.99600000001</v>
      </c>
      <c r="H11" s="671">
        <v>254355.348</v>
      </c>
      <c r="I11" s="671">
        <v>246206.79500000001</v>
      </c>
      <c r="J11" s="671">
        <v>227534.698</v>
      </c>
      <c r="K11" s="671">
        <v>231651.33600000001</v>
      </c>
      <c r="L11" s="671">
        <v>226141.95300000001</v>
      </c>
      <c r="M11" s="671">
        <v>239855.16399999999</v>
      </c>
      <c r="N11" s="672">
        <v>2940386.0410000002</v>
      </c>
      <c r="O11" s="673">
        <f>SUM(E11:M11)</f>
        <v>2192843.5670000003</v>
      </c>
      <c r="Q11" s="841"/>
    </row>
    <row r="12" spans="1:32" ht="10.5" customHeight="1">
      <c r="A12" s="674" t="s">
        <v>1435</v>
      </c>
      <c r="B12" s="675">
        <v>-0.18722312348765513</v>
      </c>
      <c r="C12" s="675">
        <v>4.3727652609694303</v>
      </c>
      <c r="D12" s="675">
        <v>1.4692945150550401</v>
      </c>
      <c r="E12" s="675">
        <v>1.236611606630035</v>
      </c>
      <c r="F12" s="675">
        <v>0.73215446140173412</v>
      </c>
      <c r="G12" s="675">
        <v>0.78021287072654388</v>
      </c>
      <c r="H12" s="675">
        <v>-0.18419758625545057</v>
      </c>
      <c r="I12" s="675">
        <v>-0.53717773652343226</v>
      </c>
      <c r="J12" s="675">
        <v>-2.604735960846881</v>
      </c>
      <c r="K12" s="675">
        <v>-3.1218902682512351</v>
      </c>
      <c r="L12" s="675">
        <v>-2.1997319299379825</v>
      </c>
      <c r="M12" s="675">
        <v>-1.3038064600796275</v>
      </c>
      <c r="N12" s="676">
        <v>-0.11530815718505494</v>
      </c>
      <c r="O12" s="846">
        <f>((O11-O10)/O10)*100</f>
        <v>-0.75416330785343078</v>
      </c>
      <c r="R12" s="842"/>
    </row>
    <row r="13" spans="1:32" ht="10.5" customHeight="1">
      <c r="A13" s="669" t="s">
        <v>1436</v>
      </c>
      <c r="B13" s="502"/>
      <c r="C13" s="502"/>
      <c r="D13" s="502"/>
      <c r="E13" s="502"/>
      <c r="F13" s="502"/>
      <c r="G13" s="502"/>
      <c r="H13" s="502"/>
      <c r="I13" s="502"/>
      <c r="J13" s="502"/>
      <c r="K13" s="502"/>
      <c r="L13" s="502"/>
      <c r="M13" s="502"/>
      <c r="N13" s="502"/>
      <c r="O13" s="843"/>
    </row>
    <row r="14" spans="1:32" ht="10.5" customHeight="1">
      <c r="A14" s="670">
        <f>A10</f>
        <v>2023</v>
      </c>
      <c r="B14" s="671">
        <v>4410.482</v>
      </c>
      <c r="C14" s="671">
        <v>4080.4059999999999</v>
      </c>
      <c r="D14" s="671">
        <v>4609.2719999999999</v>
      </c>
      <c r="E14" s="671">
        <v>4622.4660000000003</v>
      </c>
      <c r="F14" s="671">
        <v>5010.8220000000001</v>
      </c>
      <c r="G14" s="671">
        <v>4707.9750000000004</v>
      </c>
      <c r="H14" s="671">
        <v>4757.03</v>
      </c>
      <c r="I14" s="671">
        <v>4616.2120000000004</v>
      </c>
      <c r="J14" s="671">
        <v>4299.4369999999999</v>
      </c>
      <c r="K14" s="671">
        <v>4246.9790000000003</v>
      </c>
      <c r="L14" s="671">
        <v>4033.692</v>
      </c>
      <c r="M14" s="671">
        <v>4295.0320000000002</v>
      </c>
      <c r="N14" s="672">
        <v>53689.805</v>
      </c>
      <c r="O14" s="673">
        <f>SUM(E14:M14)</f>
        <v>40589.645000000004</v>
      </c>
    </row>
    <row r="15" spans="1:32" ht="10.5" customHeight="1">
      <c r="A15" s="670">
        <f>A11</f>
        <v>2024</v>
      </c>
      <c r="B15" s="671">
        <v>4567.3999999999996</v>
      </c>
      <c r="C15" s="671">
        <v>4282.7169999999996</v>
      </c>
      <c r="D15" s="671">
        <v>4557.43</v>
      </c>
      <c r="E15" s="671">
        <v>4621.8059999999996</v>
      </c>
      <c r="F15" s="671">
        <v>4920.9809999999998</v>
      </c>
      <c r="G15" s="671">
        <v>4659.4319999999998</v>
      </c>
      <c r="H15" s="671">
        <v>4618.18</v>
      </c>
      <c r="I15" s="671">
        <v>4491.5060000000003</v>
      </c>
      <c r="J15" s="671">
        <v>4231.7489999999998</v>
      </c>
      <c r="K15" s="671">
        <v>4328.6120000000001</v>
      </c>
      <c r="L15" s="671">
        <v>4124.5</v>
      </c>
      <c r="M15" s="671">
        <v>4382.0370000000003</v>
      </c>
      <c r="N15" s="677">
        <v>53786.350000000006</v>
      </c>
      <c r="O15" s="673">
        <f>SUM(E15:M15)</f>
        <v>40378.803</v>
      </c>
    </row>
    <row r="16" spans="1:32" ht="10.5" customHeight="1">
      <c r="A16" s="674" t="s">
        <v>1435</v>
      </c>
      <c r="B16" s="675">
        <v>3.5578424308272787</v>
      </c>
      <c r="C16" s="675">
        <v>4.9581095606662586</v>
      </c>
      <c r="D16" s="675">
        <v>-1.1247329296253241</v>
      </c>
      <c r="E16" s="675">
        <v>-1.4278093121731672E-2</v>
      </c>
      <c r="F16" s="675">
        <v>-1.7929393620447911</v>
      </c>
      <c r="G16" s="675">
        <v>-1.0310802415051228</v>
      </c>
      <c r="H16" s="675">
        <v>-2.918838014475412</v>
      </c>
      <c r="I16" s="675">
        <v>-2.7014790481892987</v>
      </c>
      <c r="J16" s="675">
        <v>-1.5743456643276801</v>
      </c>
      <c r="K16" s="675">
        <v>1.9221427748995126</v>
      </c>
      <c r="L16" s="675">
        <v>2.2512378238100439</v>
      </c>
      <c r="M16" s="675">
        <v>2.025712497601873</v>
      </c>
      <c r="N16" s="678">
        <v>0.17981998630840224</v>
      </c>
      <c r="O16" s="846">
        <f>((O15-O14)/O14)*100</f>
        <v>-0.51944775570223434</v>
      </c>
    </row>
    <row r="17" spans="1:15" ht="10.5" customHeight="1">
      <c r="A17" s="844" t="s">
        <v>1437</v>
      </c>
      <c r="B17" s="804"/>
      <c r="C17" s="804"/>
      <c r="D17" s="804"/>
      <c r="E17" s="804"/>
      <c r="F17" s="804"/>
      <c r="G17" s="804"/>
      <c r="H17" s="804"/>
      <c r="I17" s="804"/>
      <c r="J17" s="804"/>
      <c r="K17" s="804"/>
      <c r="L17" s="804"/>
      <c r="M17" s="804"/>
      <c r="N17" s="804"/>
      <c r="O17" s="845"/>
    </row>
    <row r="18" spans="1:15" ht="10.5" customHeight="1">
      <c r="A18" s="669" t="s">
        <v>1434</v>
      </c>
      <c r="B18" s="502"/>
      <c r="C18" s="502"/>
      <c r="D18" s="502"/>
      <c r="E18" s="502"/>
      <c r="F18" s="502"/>
      <c r="G18" s="502"/>
      <c r="H18" s="502"/>
      <c r="I18" s="502"/>
      <c r="J18" s="502"/>
      <c r="K18" s="502"/>
      <c r="L18" s="502"/>
      <c r="M18" s="502"/>
      <c r="N18" s="502"/>
      <c r="O18" s="843"/>
    </row>
    <row r="19" spans="1:15" ht="10.5" customHeight="1">
      <c r="A19" s="670">
        <v>2023</v>
      </c>
      <c r="B19" s="671">
        <v>615217.23899999994</v>
      </c>
      <c r="C19" s="671">
        <v>563526.76899999997</v>
      </c>
      <c r="D19" s="671">
        <v>623618.62</v>
      </c>
      <c r="E19" s="671">
        <v>610777.66500000004</v>
      </c>
      <c r="F19" s="671">
        <v>638833.14800000004</v>
      </c>
      <c r="G19" s="671">
        <v>610506.39199999999</v>
      </c>
      <c r="H19" s="671">
        <v>622971.56400000001</v>
      </c>
      <c r="I19" s="671">
        <v>602183.78300000005</v>
      </c>
      <c r="J19" s="671">
        <v>566845.67700000003</v>
      </c>
      <c r="K19" s="671">
        <v>576323.46</v>
      </c>
      <c r="L19" s="671">
        <v>555555.62</v>
      </c>
      <c r="M19" s="671">
        <v>587781.84699999995</v>
      </c>
      <c r="N19" s="672">
        <v>7174141.784</v>
      </c>
      <c r="O19" s="673">
        <f>SUM(E19:M19)</f>
        <v>5371779.1560000004</v>
      </c>
    </row>
    <row r="20" spans="1:15" ht="10.5" customHeight="1">
      <c r="A20" s="670">
        <v>2024</v>
      </c>
      <c r="B20" s="671">
        <v>605596.88899999997</v>
      </c>
      <c r="C20" s="671">
        <v>583015.73899999994</v>
      </c>
      <c r="D20" s="671">
        <v>628399.48899999994</v>
      </c>
      <c r="E20" s="671">
        <v>613325.31999999995</v>
      </c>
      <c r="F20" s="671">
        <v>642689.57299999997</v>
      </c>
      <c r="G20" s="671">
        <v>615545.06599999999</v>
      </c>
      <c r="H20" s="671">
        <v>617791.87899999996</v>
      </c>
      <c r="I20" s="671">
        <v>585491.91</v>
      </c>
      <c r="J20" s="671">
        <v>551280.68700000003</v>
      </c>
      <c r="K20" s="671">
        <v>561690.19200000004</v>
      </c>
      <c r="L20" s="671">
        <v>545784.174</v>
      </c>
      <c r="M20" s="671">
        <v>583021.12100000004</v>
      </c>
      <c r="N20" s="672">
        <v>7133632.0389999999</v>
      </c>
      <c r="O20" s="673">
        <f>SUM(E20:M20)</f>
        <v>5316619.9219999993</v>
      </c>
    </row>
    <row r="21" spans="1:15" ht="10.5" customHeight="1">
      <c r="A21" s="674" t="s">
        <v>1435</v>
      </c>
      <c r="B21" s="675">
        <v>-1.5637321892405538</v>
      </c>
      <c r="C21" s="675">
        <v>3.4583929410458865</v>
      </c>
      <c r="D21" s="675">
        <v>0.76663345940502836</v>
      </c>
      <c r="E21" s="675">
        <v>0.41711659511975085</v>
      </c>
      <c r="F21" s="675">
        <v>0.60366701572597492</v>
      </c>
      <c r="G21" s="675">
        <v>0.82532698527421644</v>
      </c>
      <c r="H21" s="675">
        <v>-0.83144806269199023</v>
      </c>
      <c r="I21" s="675">
        <v>-2.7718901556669806</v>
      </c>
      <c r="J21" s="675">
        <v>-2.7458955111692518</v>
      </c>
      <c r="K21" s="675">
        <v>-2.5390720690079007</v>
      </c>
      <c r="L21" s="675">
        <v>-1.7588600759722368</v>
      </c>
      <c r="M21" s="675">
        <v>-0.80994777642391114</v>
      </c>
      <c r="N21" s="676">
        <v>-0.56466328962645207</v>
      </c>
      <c r="O21" s="846">
        <f>((O20-O19)/O19)*100</f>
        <v>-1.0268336131873754</v>
      </c>
    </row>
    <row r="22" spans="1:15" ht="10.5" customHeight="1">
      <c r="A22" s="669" t="s">
        <v>1436</v>
      </c>
      <c r="B22" s="502"/>
      <c r="C22" s="502"/>
      <c r="D22" s="502"/>
      <c r="E22" s="502"/>
      <c r="F22" s="502"/>
      <c r="G22" s="502"/>
      <c r="H22" s="502"/>
      <c r="I22" s="502"/>
      <c r="J22" s="502"/>
      <c r="K22" s="502"/>
      <c r="L22" s="502"/>
      <c r="M22" s="502"/>
      <c r="N22" s="502"/>
      <c r="O22" s="843"/>
    </row>
    <row r="23" spans="1:15" ht="10.5" customHeight="1">
      <c r="A23" s="670">
        <v>2023</v>
      </c>
      <c r="B23" s="671">
        <v>10239.963</v>
      </c>
      <c r="C23" s="671">
        <v>9355.8639999999996</v>
      </c>
      <c r="D23" s="671">
        <v>10452.764999999999</v>
      </c>
      <c r="E23" s="671">
        <v>10629.921</v>
      </c>
      <c r="F23" s="671">
        <v>11403.33</v>
      </c>
      <c r="G23" s="671">
        <v>10644.18</v>
      </c>
      <c r="H23" s="671">
        <v>10708.085999999999</v>
      </c>
      <c r="I23" s="671">
        <v>10160.008</v>
      </c>
      <c r="J23" s="671">
        <v>9938.0830000000005</v>
      </c>
      <c r="K23" s="671">
        <v>10002.677</v>
      </c>
      <c r="L23" s="671">
        <v>9622.3140000000003</v>
      </c>
      <c r="M23" s="671">
        <v>10102.599</v>
      </c>
      <c r="N23" s="672">
        <v>123259.79</v>
      </c>
      <c r="O23" s="673">
        <f>SUM(E23:M23)</f>
        <v>93211.198000000004</v>
      </c>
    </row>
    <row r="24" spans="1:15" ht="10.5" customHeight="1">
      <c r="A24" s="670">
        <v>2024</v>
      </c>
      <c r="B24" s="671">
        <v>10510.112999999999</v>
      </c>
      <c r="C24" s="671">
        <v>9985.6790000000001</v>
      </c>
      <c r="D24" s="671">
        <v>11278.882</v>
      </c>
      <c r="E24" s="671">
        <v>11298.509</v>
      </c>
      <c r="F24" s="671">
        <v>11999.749</v>
      </c>
      <c r="G24" s="671">
        <v>11528.821</v>
      </c>
      <c r="H24" s="671">
        <v>11539.887000000001</v>
      </c>
      <c r="I24" s="671">
        <v>10675.806</v>
      </c>
      <c r="J24" s="671">
        <v>10428.128000000001</v>
      </c>
      <c r="K24" s="671">
        <v>10509.428</v>
      </c>
      <c r="L24" s="671">
        <v>10031.114</v>
      </c>
      <c r="M24" s="671">
        <v>10574.687</v>
      </c>
      <c r="N24" s="677">
        <v>130360.803</v>
      </c>
      <c r="O24" s="673">
        <f>SUM(E24:M24)</f>
        <v>98586.129000000001</v>
      </c>
    </row>
    <row r="25" spans="1:15" ht="10.5" customHeight="1">
      <c r="A25" s="674" t="s">
        <v>1435</v>
      </c>
      <c r="B25" s="675">
        <v>2.6381931262837668</v>
      </c>
      <c r="C25" s="675">
        <v>6.7317673707099743</v>
      </c>
      <c r="D25" s="675">
        <v>7.9033346679084389</v>
      </c>
      <c r="E25" s="675">
        <v>6.2896798574514179</v>
      </c>
      <c r="F25" s="675">
        <v>5.2302178398765875</v>
      </c>
      <c r="G25" s="675">
        <v>8.3110300652563183</v>
      </c>
      <c r="H25" s="675">
        <v>7.7679708586576623</v>
      </c>
      <c r="I25" s="675">
        <v>5.0767479710646057</v>
      </c>
      <c r="J25" s="675">
        <v>4.9309811560237478</v>
      </c>
      <c r="K25" s="675">
        <v>5.0661537906302527</v>
      </c>
      <c r="L25" s="675">
        <v>4.2484583230187525</v>
      </c>
      <c r="M25" s="675">
        <v>4.6729361424718405</v>
      </c>
      <c r="N25" s="676">
        <v>5.7610133848191794</v>
      </c>
      <c r="O25" s="846">
        <f>((O24-O23)/O23)*100</f>
        <v>5.7664005133803737</v>
      </c>
    </row>
    <row r="26" spans="1:15" ht="10.5" customHeight="1">
      <c r="A26" s="844" t="s">
        <v>1438</v>
      </c>
      <c r="B26" s="804"/>
      <c r="C26" s="804"/>
      <c r="D26" s="804"/>
      <c r="E26" s="804"/>
      <c r="F26" s="804"/>
      <c r="G26" s="804"/>
      <c r="H26" s="804"/>
      <c r="I26" s="804"/>
      <c r="J26" s="804"/>
      <c r="K26" s="804"/>
      <c r="L26" s="804"/>
      <c r="M26" s="804"/>
      <c r="N26" s="804"/>
      <c r="O26" s="845"/>
    </row>
    <row r="27" spans="1:15" ht="10.5" customHeight="1">
      <c r="A27" s="669" t="s">
        <v>1434</v>
      </c>
      <c r="B27" s="502"/>
      <c r="C27" s="502"/>
      <c r="D27" s="502"/>
      <c r="E27" s="502"/>
      <c r="F27" s="502"/>
      <c r="G27" s="502"/>
      <c r="H27" s="502"/>
      <c r="I27" s="502"/>
      <c r="J27" s="502"/>
      <c r="K27" s="502"/>
      <c r="L27" s="502"/>
      <c r="M27" s="502"/>
      <c r="N27" s="502"/>
      <c r="O27" s="843"/>
    </row>
    <row r="28" spans="1:15" ht="10.5" customHeight="1">
      <c r="A28" s="670">
        <v>2023</v>
      </c>
      <c r="B28" s="671">
        <v>281370.78200000001</v>
      </c>
      <c r="C28" s="671">
        <v>257936.209</v>
      </c>
      <c r="D28" s="671">
        <v>286768.20600000001</v>
      </c>
      <c r="E28" s="671">
        <v>280657.14500000002</v>
      </c>
      <c r="F28" s="671">
        <v>290896.42800000001</v>
      </c>
      <c r="G28" s="671">
        <v>276962.84600000002</v>
      </c>
      <c r="H28" s="671">
        <v>281392.38799999998</v>
      </c>
      <c r="I28" s="671">
        <v>270769.55300000001</v>
      </c>
      <c r="J28" s="671">
        <v>255291.12599999999</v>
      </c>
      <c r="K28" s="671">
        <v>260151.28</v>
      </c>
      <c r="L28" s="671">
        <v>251897.079</v>
      </c>
      <c r="M28" s="671">
        <v>267331.23300000001</v>
      </c>
      <c r="N28" s="672">
        <v>3261424.2750000004</v>
      </c>
      <c r="O28" s="673">
        <f>SUM(E28:M28)</f>
        <v>2435349.0780000002</v>
      </c>
    </row>
    <row r="29" spans="1:15" ht="10.5" customHeight="1">
      <c r="A29" s="670">
        <v>2024</v>
      </c>
      <c r="B29" s="671">
        <v>272326.30599999998</v>
      </c>
      <c r="C29" s="671">
        <v>262009.91399999999</v>
      </c>
      <c r="D29" s="671">
        <v>283106.391</v>
      </c>
      <c r="E29" s="671">
        <v>274542.70799999998</v>
      </c>
      <c r="F29" s="671">
        <v>285361.45799999998</v>
      </c>
      <c r="G29" s="671">
        <v>272197.304</v>
      </c>
      <c r="H29" s="671">
        <v>270827.15700000001</v>
      </c>
      <c r="I29" s="671">
        <v>256655.30600000001</v>
      </c>
      <c r="J29" s="671">
        <v>246757.698</v>
      </c>
      <c r="K29" s="671">
        <v>251833.995</v>
      </c>
      <c r="L29" s="671">
        <v>244318.334</v>
      </c>
      <c r="M29" s="671">
        <v>259593.61199999999</v>
      </c>
      <c r="N29" s="672">
        <v>3179530.1830000002</v>
      </c>
      <c r="O29" s="673">
        <f>SUM(E29:M29)</f>
        <v>2362087.5720000002</v>
      </c>
    </row>
    <row r="30" spans="1:15" ht="10.5" customHeight="1">
      <c r="A30" s="674" t="s">
        <v>1435</v>
      </c>
      <c r="B30" s="675">
        <v>-3.2144332598116137</v>
      </c>
      <c r="C30" s="675">
        <v>1.5793459226967173</v>
      </c>
      <c r="D30" s="675">
        <v>-1.2769250298270549</v>
      </c>
      <c r="E30" s="675">
        <v>-2.1786144086943011</v>
      </c>
      <c r="F30" s="675">
        <v>-1.9027287609045658</v>
      </c>
      <c r="G30" s="675">
        <v>-1.7206430641603276</v>
      </c>
      <c r="H30" s="675">
        <v>-3.7546257292503498</v>
      </c>
      <c r="I30" s="675">
        <v>-5.2126418364327662</v>
      </c>
      <c r="J30" s="675">
        <v>-3.342626174949757</v>
      </c>
      <c r="K30" s="675">
        <v>-3.1970955514806576</v>
      </c>
      <c r="L30" s="675">
        <v>-3.0086672819258951</v>
      </c>
      <c r="M30" s="675">
        <v>-2.8943946852629949</v>
      </c>
      <c r="N30" s="676">
        <v>-2.5109916740286735</v>
      </c>
      <c r="O30" s="846">
        <f>((O29-O28)/O28)*100</f>
        <v>-3.0082548190654106</v>
      </c>
    </row>
    <row r="31" spans="1:15" ht="10.5" customHeight="1">
      <c r="A31" s="669" t="s">
        <v>1436</v>
      </c>
      <c r="B31" s="502"/>
      <c r="C31" s="502"/>
      <c r="D31" s="502"/>
      <c r="E31" s="502"/>
      <c r="F31" s="502"/>
      <c r="G31" s="502"/>
      <c r="H31" s="502"/>
      <c r="I31" s="502"/>
      <c r="J31" s="502"/>
      <c r="K31" s="502"/>
      <c r="L31" s="502"/>
      <c r="M31" s="502"/>
      <c r="N31" s="502"/>
      <c r="O31" s="843"/>
    </row>
    <row r="32" spans="1:15" ht="10.5" customHeight="1">
      <c r="A32" s="670">
        <v>2023</v>
      </c>
      <c r="B32" s="671">
        <v>8247.3379999999997</v>
      </c>
      <c r="C32" s="671">
        <v>7671.9719999999998</v>
      </c>
      <c r="D32" s="671">
        <v>8440.2029999999995</v>
      </c>
      <c r="E32" s="671">
        <v>8303.9719999999998</v>
      </c>
      <c r="F32" s="671">
        <v>9011.0580000000009</v>
      </c>
      <c r="G32" s="671">
        <v>8301.6489999999994</v>
      </c>
      <c r="H32" s="671">
        <v>8230.1990000000005</v>
      </c>
      <c r="I32" s="671">
        <v>7865.8280000000004</v>
      </c>
      <c r="J32" s="671">
        <v>7498.7370000000001</v>
      </c>
      <c r="K32" s="671">
        <v>7708.2359999999999</v>
      </c>
      <c r="L32" s="671">
        <v>7391.3059999999996</v>
      </c>
      <c r="M32" s="671">
        <v>7926.68</v>
      </c>
      <c r="N32" s="672">
        <v>96597.177999999985</v>
      </c>
      <c r="O32" s="673">
        <f>SUM(E32:M32)</f>
        <v>72237.664999999994</v>
      </c>
    </row>
    <row r="33" spans="1:15" ht="10.5" customHeight="1">
      <c r="A33" s="670">
        <v>2024</v>
      </c>
      <c r="B33" s="671">
        <v>8058.0839999999998</v>
      </c>
      <c r="C33" s="671">
        <v>7863.5720000000001</v>
      </c>
      <c r="D33" s="671">
        <v>8427.5069999999996</v>
      </c>
      <c r="E33" s="671">
        <v>8321.7000000000007</v>
      </c>
      <c r="F33" s="671">
        <v>8891.4689999999991</v>
      </c>
      <c r="G33" s="671">
        <v>8207.9349999999995</v>
      </c>
      <c r="H33" s="671">
        <v>8120.3119999999999</v>
      </c>
      <c r="I33" s="671">
        <v>7672.509</v>
      </c>
      <c r="J33" s="671">
        <v>7341.6</v>
      </c>
      <c r="K33" s="671">
        <v>7346.2920000000004</v>
      </c>
      <c r="L33" s="671">
        <v>7053.3909999999996</v>
      </c>
      <c r="M33" s="671">
        <v>7670.9279999999999</v>
      </c>
      <c r="N33" s="672">
        <v>94975.299000000014</v>
      </c>
      <c r="O33" s="673">
        <f>SUM(E33:M33)</f>
        <v>70626.135999999999</v>
      </c>
    </row>
    <row r="34" spans="1:15" ht="10.5" customHeight="1">
      <c r="A34" s="674" t="s">
        <v>1435</v>
      </c>
      <c r="B34" s="675">
        <v>-2.294728311122924</v>
      </c>
      <c r="C34" s="675">
        <v>2.4974022324377643</v>
      </c>
      <c r="D34" s="675">
        <v>-0.15042292229226462</v>
      </c>
      <c r="E34" s="675">
        <v>0.21348819576945743</v>
      </c>
      <c r="F34" s="675">
        <v>-1.327136058829069</v>
      </c>
      <c r="G34" s="675">
        <v>-1.1288600614167024</v>
      </c>
      <c r="H34" s="675">
        <v>-1.335168201886745</v>
      </c>
      <c r="I34" s="675">
        <v>-2.457706931806797</v>
      </c>
      <c r="J34" s="675">
        <v>-2.0955128843697253</v>
      </c>
      <c r="K34" s="675">
        <v>-4.6955490205541111</v>
      </c>
      <c r="L34" s="675">
        <v>-4.57179015454102</v>
      </c>
      <c r="M34" s="675">
        <v>-3.2264706030772032</v>
      </c>
      <c r="N34" s="676">
        <v>-1.6790128175379664</v>
      </c>
      <c r="O34" s="846">
        <f>((O33-O32)/O32)*100</f>
        <v>-2.2308708344877912</v>
      </c>
    </row>
    <row r="35" spans="1:15" ht="10.5" customHeight="1">
      <c r="A35" s="844" t="s">
        <v>1439</v>
      </c>
      <c r="B35" s="804"/>
      <c r="C35" s="804"/>
      <c r="D35" s="804"/>
      <c r="E35" s="804"/>
      <c r="F35" s="804"/>
      <c r="G35" s="804"/>
      <c r="H35" s="804"/>
      <c r="I35" s="804"/>
      <c r="J35" s="804"/>
      <c r="K35" s="804"/>
      <c r="L35" s="804"/>
      <c r="M35" s="804"/>
      <c r="N35" s="804"/>
      <c r="O35" s="845"/>
    </row>
    <row r="36" spans="1:15" ht="10.5" customHeight="1">
      <c r="A36" s="669" t="s">
        <v>1434</v>
      </c>
      <c r="B36" s="502"/>
      <c r="C36" s="502"/>
      <c r="D36" s="502"/>
      <c r="E36" s="502"/>
      <c r="F36" s="502"/>
      <c r="G36" s="502"/>
      <c r="H36" s="502"/>
      <c r="I36" s="502"/>
      <c r="J36" s="502"/>
      <c r="K36" s="502"/>
      <c r="L36" s="502"/>
      <c r="M36" s="502"/>
      <c r="N36" s="502"/>
      <c r="O36" s="843"/>
    </row>
    <row r="37" spans="1:15" ht="10.5" customHeight="1">
      <c r="A37" s="670">
        <v>2023</v>
      </c>
      <c r="B37" s="671">
        <v>148775.66500000001</v>
      </c>
      <c r="C37" s="671">
        <v>136278.96799999999</v>
      </c>
      <c r="D37" s="671">
        <v>151783.53</v>
      </c>
      <c r="E37" s="671">
        <v>148039.75</v>
      </c>
      <c r="F37" s="671">
        <v>153761.087</v>
      </c>
      <c r="G37" s="671">
        <v>147416.49</v>
      </c>
      <c r="H37" s="671">
        <v>150318.25200000001</v>
      </c>
      <c r="I37" s="671">
        <v>144070.984</v>
      </c>
      <c r="J37" s="671">
        <v>136017.21799999999</v>
      </c>
      <c r="K37" s="671">
        <v>138631.307</v>
      </c>
      <c r="L37" s="671">
        <v>133763.97</v>
      </c>
      <c r="M37" s="671">
        <v>141616.26800000001</v>
      </c>
      <c r="N37" s="672">
        <v>1730473.4890000001</v>
      </c>
      <c r="O37" s="673">
        <f>SUM(E37:M37)</f>
        <v>1293635.3260000001</v>
      </c>
    </row>
    <row r="38" spans="1:15" ht="10.5" customHeight="1">
      <c r="A38" s="670">
        <v>2024</v>
      </c>
      <c r="B38" s="671">
        <v>146128.481</v>
      </c>
      <c r="C38" s="671">
        <v>140484.49100000001</v>
      </c>
      <c r="D38" s="671">
        <v>151556.88</v>
      </c>
      <c r="E38" s="671">
        <v>147291.18700000001</v>
      </c>
      <c r="F38" s="671">
        <v>153037.79300000001</v>
      </c>
      <c r="G38" s="671">
        <v>146253.342</v>
      </c>
      <c r="H38" s="671">
        <v>147463.035</v>
      </c>
      <c r="I38" s="671">
        <v>139741.93299999999</v>
      </c>
      <c r="J38" s="671">
        <v>130610.284</v>
      </c>
      <c r="K38" s="671">
        <v>132578.34899999999</v>
      </c>
      <c r="L38" s="671">
        <v>127344.474</v>
      </c>
      <c r="M38" s="671">
        <v>134525.872</v>
      </c>
      <c r="N38" s="672">
        <v>1697016.1209999998</v>
      </c>
      <c r="O38" s="673">
        <f>SUM(E38:M38)</f>
        <v>1258846.2689999999</v>
      </c>
    </row>
    <row r="39" spans="1:15" ht="10.5" customHeight="1">
      <c r="A39" s="674" t="s">
        <v>1435</v>
      </c>
      <c r="B39" s="675">
        <v>-1.7793124971076537</v>
      </c>
      <c r="C39" s="675">
        <v>3.0859662805782477</v>
      </c>
      <c r="D39" s="675">
        <v>-0.14932450180859291</v>
      </c>
      <c r="E39" s="675">
        <v>-0.50565000278641037</v>
      </c>
      <c r="F39" s="675">
        <v>-0.47040120105289418</v>
      </c>
      <c r="G39" s="675">
        <v>-0.78902163523224544</v>
      </c>
      <c r="H39" s="675">
        <v>-1.8994479792114731</v>
      </c>
      <c r="I39" s="675">
        <v>-3.0048042151221779</v>
      </c>
      <c r="J39" s="675">
        <v>-3.975183494783721</v>
      </c>
      <c r="K39" s="675">
        <v>-4.3662273197785026</v>
      </c>
      <c r="L39" s="675">
        <v>-4.7991219160137035</v>
      </c>
      <c r="M39" s="675">
        <v>-5.0067665954874627</v>
      </c>
      <c r="N39" s="676">
        <v>-1.933422743120687</v>
      </c>
      <c r="O39" s="846">
        <f>((O38-O37)/O37)*100</f>
        <v>-2.6892476033079711</v>
      </c>
    </row>
    <row r="40" spans="1:15" ht="10.5" customHeight="1">
      <c r="A40" s="669" t="s">
        <v>1436</v>
      </c>
      <c r="B40" s="502"/>
      <c r="C40" s="502"/>
      <c r="D40" s="502"/>
      <c r="E40" s="502"/>
      <c r="F40" s="502"/>
      <c r="G40" s="502"/>
      <c r="H40" s="502"/>
      <c r="I40" s="502"/>
      <c r="J40" s="502"/>
      <c r="K40" s="502"/>
      <c r="L40" s="502"/>
      <c r="M40" s="502"/>
      <c r="N40" s="502"/>
      <c r="O40" s="843"/>
    </row>
    <row r="41" spans="1:15" ht="10.5" customHeight="1">
      <c r="A41" s="670">
        <v>2023</v>
      </c>
      <c r="B41" s="671">
        <v>8612.5310000000009</v>
      </c>
      <c r="C41" s="671">
        <v>7785.8220000000001</v>
      </c>
      <c r="D41" s="671">
        <v>8786.4580000000005</v>
      </c>
      <c r="E41" s="671">
        <v>8967.3539999999994</v>
      </c>
      <c r="F41" s="671">
        <v>9723.7890000000007</v>
      </c>
      <c r="G41" s="671">
        <v>8803.2309999999998</v>
      </c>
      <c r="H41" s="671">
        <v>8657.9490000000005</v>
      </c>
      <c r="I41" s="671">
        <v>8544.0069999999996</v>
      </c>
      <c r="J41" s="671">
        <v>8105.3190000000004</v>
      </c>
      <c r="K41" s="671">
        <v>7915.4409999999998</v>
      </c>
      <c r="L41" s="671">
        <v>7374.2790000000005</v>
      </c>
      <c r="M41" s="671">
        <v>7901.7039999999997</v>
      </c>
      <c r="N41" s="672">
        <v>101177.88400000001</v>
      </c>
      <c r="O41" s="673">
        <f>SUM(E41:M41)</f>
        <v>75993.073000000004</v>
      </c>
    </row>
    <row r="42" spans="1:15" ht="10.5" customHeight="1">
      <c r="A42" s="670">
        <v>2024</v>
      </c>
      <c r="B42" s="671">
        <v>8105.0140000000001</v>
      </c>
      <c r="C42" s="671">
        <v>7875.5389999999998</v>
      </c>
      <c r="D42" s="671">
        <v>8586</v>
      </c>
      <c r="E42" s="671">
        <v>8510.4689999999991</v>
      </c>
      <c r="F42" s="671">
        <v>8985.0300000000007</v>
      </c>
      <c r="G42" s="671">
        <v>8348.6579999999994</v>
      </c>
      <c r="H42" s="671">
        <v>8466.7829999999994</v>
      </c>
      <c r="I42" s="671">
        <v>8044.1130000000003</v>
      </c>
      <c r="J42" s="671">
        <v>7482.9030000000002</v>
      </c>
      <c r="K42" s="671">
        <v>7399.3689999999997</v>
      </c>
      <c r="L42" s="671">
        <v>6923.59</v>
      </c>
      <c r="M42" s="671">
        <v>7422.4520000000002</v>
      </c>
      <c r="N42" s="677">
        <v>96149.92</v>
      </c>
      <c r="O42" s="673">
        <f>SUM(E42:M42)</f>
        <v>71583.366999999998</v>
      </c>
    </row>
    <row r="43" spans="1:15" ht="10.5" customHeight="1">
      <c r="A43" s="674" t="s">
        <v>1435</v>
      </c>
      <c r="B43" s="675">
        <v>-5.8927741450219457</v>
      </c>
      <c r="C43" s="675">
        <v>1.1523124982821287</v>
      </c>
      <c r="D43" s="675">
        <v>-2.2814426473102145</v>
      </c>
      <c r="E43" s="675">
        <v>-5.0949811951217754</v>
      </c>
      <c r="F43" s="675">
        <v>-7.5974396400415429</v>
      </c>
      <c r="G43" s="675">
        <v>-5.1637063709903828</v>
      </c>
      <c r="H43" s="675">
        <v>-2.2079825141035343</v>
      </c>
      <c r="I43" s="675">
        <v>-5.850814494885114</v>
      </c>
      <c r="J43" s="675">
        <v>-7.679105535513159</v>
      </c>
      <c r="K43" s="675">
        <v>-6.5198136149331418</v>
      </c>
      <c r="L43" s="675">
        <v>-6.1116347781254348</v>
      </c>
      <c r="M43" s="675">
        <v>-6.0651727779223137</v>
      </c>
      <c r="N43" s="676">
        <v>-4.9694298805458317</v>
      </c>
      <c r="O43" s="846">
        <f>((O42-O41)/O41)*100</f>
        <v>-5.8027736291174925</v>
      </c>
    </row>
    <row r="44" spans="1:15" ht="10.5" customHeight="1">
      <c r="A44" s="844" t="s">
        <v>186</v>
      </c>
      <c r="B44" s="804"/>
      <c r="C44" s="804"/>
      <c r="D44" s="804"/>
      <c r="E44" s="804"/>
      <c r="F44" s="804"/>
      <c r="G44" s="804"/>
      <c r="H44" s="804"/>
      <c r="I44" s="804"/>
      <c r="J44" s="804"/>
      <c r="K44" s="804"/>
      <c r="L44" s="804"/>
      <c r="M44" s="804"/>
      <c r="N44" s="804"/>
      <c r="O44" s="845"/>
    </row>
    <row r="45" spans="1:15" ht="10.5" customHeight="1">
      <c r="A45" s="669" t="s">
        <v>1434</v>
      </c>
      <c r="B45" s="502"/>
      <c r="C45" s="502"/>
      <c r="D45" s="502"/>
      <c r="E45" s="502"/>
      <c r="F45" s="502"/>
      <c r="G45" s="502"/>
      <c r="H45" s="502"/>
      <c r="I45" s="502"/>
      <c r="J45" s="502"/>
      <c r="K45" s="502"/>
      <c r="L45" s="502"/>
      <c r="M45" s="502"/>
      <c r="N45" s="502"/>
      <c r="O45" s="843"/>
    </row>
    <row r="46" spans="1:15" ht="10.5" customHeight="1">
      <c r="A46" s="670">
        <v>2023</v>
      </c>
      <c r="B46" s="671">
        <v>178155.07199999999</v>
      </c>
      <c r="C46" s="671">
        <v>164097.948</v>
      </c>
      <c r="D46" s="671">
        <v>184192.97500000001</v>
      </c>
      <c r="E46" s="671">
        <v>180612.20800000001</v>
      </c>
      <c r="F46" s="671">
        <v>187727.50700000001</v>
      </c>
      <c r="G46" s="671">
        <v>179663.315</v>
      </c>
      <c r="H46" s="671">
        <v>182433.96100000001</v>
      </c>
      <c r="I46" s="671">
        <v>175282.55799999999</v>
      </c>
      <c r="J46" s="671">
        <v>165954.12700000001</v>
      </c>
      <c r="K46" s="671">
        <v>170288.45300000001</v>
      </c>
      <c r="L46" s="671">
        <v>163022.18799999999</v>
      </c>
      <c r="M46" s="671">
        <v>172939.19200000001</v>
      </c>
      <c r="N46" s="672">
        <v>2104369.5040000002</v>
      </c>
      <c r="O46" s="673">
        <f>SUM(E46:M46)</f>
        <v>1577923.5090000001</v>
      </c>
    </row>
    <row r="47" spans="1:15" ht="10.5" customHeight="1">
      <c r="A47" s="670">
        <v>2024</v>
      </c>
      <c r="B47" s="671">
        <v>178476.07</v>
      </c>
      <c r="C47" s="671">
        <v>173081.84099999999</v>
      </c>
      <c r="D47" s="671">
        <v>187392.06</v>
      </c>
      <c r="E47" s="671">
        <v>183572.26</v>
      </c>
      <c r="F47" s="671">
        <v>191426.50200000001</v>
      </c>
      <c r="G47" s="671">
        <v>182373.29800000001</v>
      </c>
      <c r="H47" s="671">
        <v>183161.95600000001</v>
      </c>
      <c r="I47" s="671">
        <v>176821.97700000001</v>
      </c>
      <c r="J47" s="671">
        <v>166607.766</v>
      </c>
      <c r="K47" s="671">
        <v>168458.44899999999</v>
      </c>
      <c r="L47" s="671">
        <v>161638.21900000001</v>
      </c>
      <c r="M47" s="671">
        <v>170217.09700000001</v>
      </c>
      <c r="N47" s="672">
        <v>2123227.4950000001</v>
      </c>
      <c r="O47" s="673">
        <f>SUM(E47:M47)</f>
        <v>1584277.5240000002</v>
      </c>
    </row>
    <row r="48" spans="1:15" ht="10.5" customHeight="1">
      <c r="A48" s="674" t="s">
        <v>1435</v>
      </c>
      <c r="B48" s="675">
        <v>0.1801789847442592</v>
      </c>
      <c r="C48" s="675">
        <v>5.474713797152404</v>
      </c>
      <c r="D48" s="675">
        <v>1.7368116237874887</v>
      </c>
      <c r="E48" s="675">
        <v>1.6388991822745425</v>
      </c>
      <c r="F48" s="675">
        <v>1.9704064998849589</v>
      </c>
      <c r="G48" s="675">
        <v>1.508367470565716</v>
      </c>
      <c r="H48" s="675">
        <v>0.39904576758051746</v>
      </c>
      <c r="I48" s="675">
        <v>0.87824996255476151</v>
      </c>
      <c r="J48" s="675">
        <v>0.39386727634678209</v>
      </c>
      <c r="K48" s="675">
        <v>-1.0746494948779741</v>
      </c>
      <c r="L48" s="675">
        <v>-0.84894517548740112</v>
      </c>
      <c r="M48" s="675">
        <v>-1.5740185717995132</v>
      </c>
      <c r="N48" s="676">
        <v>0.89613496888993893</v>
      </c>
      <c r="O48" s="846">
        <f>((O47-O46)/O46)*100</f>
        <v>0.40268206689099589</v>
      </c>
    </row>
    <row r="49" spans="1:15" ht="10.5" customHeight="1">
      <c r="A49" s="669" t="s">
        <v>1436</v>
      </c>
      <c r="B49" s="502"/>
      <c r="C49" s="502"/>
      <c r="D49" s="502"/>
      <c r="E49" s="502"/>
      <c r="F49" s="502"/>
      <c r="G49" s="502"/>
      <c r="H49" s="502"/>
      <c r="I49" s="502"/>
      <c r="J49" s="502"/>
      <c r="K49" s="502"/>
      <c r="L49" s="502"/>
      <c r="M49" s="502"/>
      <c r="N49" s="502"/>
      <c r="O49" s="843"/>
    </row>
    <row r="50" spans="1:15" ht="10.5" customHeight="1">
      <c r="A50" s="670">
        <v>2023</v>
      </c>
      <c r="B50" s="671">
        <v>15719.087</v>
      </c>
      <c r="C50" s="671">
        <v>14525.355</v>
      </c>
      <c r="D50" s="671">
        <v>16488.544000000002</v>
      </c>
      <c r="E50" s="671">
        <v>16335.078</v>
      </c>
      <c r="F50" s="671">
        <v>17338.988000000001</v>
      </c>
      <c r="G50" s="671">
        <v>16079.013999999999</v>
      </c>
      <c r="H50" s="671">
        <v>16326.04</v>
      </c>
      <c r="I50" s="671">
        <v>15798.656000000001</v>
      </c>
      <c r="J50" s="671">
        <v>15147.154</v>
      </c>
      <c r="K50" s="671">
        <v>15413.876</v>
      </c>
      <c r="L50" s="671">
        <v>13907.886</v>
      </c>
      <c r="M50" s="679">
        <v>14762.772999999999</v>
      </c>
      <c r="N50" s="680">
        <v>187842.45099999997</v>
      </c>
      <c r="O50" s="673">
        <f>SUM(E50:M50)</f>
        <v>141109.465</v>
      </c>
    </row>
    <row r="51" spans="1:15" ht="10.5" customHeight="1">
      <c r="A51" s="670">
        <v>2024</v>
      </c>
      <c r="B51" s="671">
        <v>15823.477999999999</v>
      </c>
      <c r="C51" s="671">
        <v>15318.326999999999</v>
      </c>
      <c r="D51" s="671">
        <v>16785.859</v>
      </c>
      <c r="E51" s="671">
        <v>16959.047999999999</v>
      </c>
      <c r="F51" s="671">
        <v>18332.445</v>
      </c>
      <c r="G51" s="671">
        <v>16957.308000000001</v>
      </c>
      <c r="H51" s="671">
        <v>17225.324000000001</v>
      </c>
      <c r="I51" s="671">
        <v>16608.530999999999</v>
      </c>
      <c r="J51" s="671">
        <v>15630.306</v>
      </c>
      <c r="K51" s="671">
        <v>15948.098</v>
      </c>
      <c r="L51" s="671">
        <v>14866.593999999999</v>
      </c>
      <c r="M51" s="671">
        <v>15536.696</v>
      </c>
      <c r="N51" s="677">
        <v>195992.01400000002</v>
      </c>
      <c r="O51" s="673">
        <f>SUM(E51:M51)</f>
        <v>148064.35</v>
      </c>
    </row>
    <row r="52" spans="1:15" ht="10.5" customHeight="1">
      <c r="A52" s="674" t="s">
        <v>1435</v>
      </c>
      <c r="B52" s="675">
        <v>0.66410345588136011</v>
      </c>
      <c r="C52" s="675">
        <v>5.4592262977393631</v>
      </c>
      <c r="D52" s="675">
        <v>1.8031610310770958</v>
      </c>
      <c r="E52" s="675">
        <v>3.8198164710324534</v>
      </c>
      <c r="F52" s="675">
        <v>5.7296135160829351</v>
      </c>
      <c r="G52" s="675">
        <v>5.4623623065444207</v>
      </c>
      <c r="H52" s="675">
        <v>5.50828002381472</v>
      </c>
      <c r="I52" s="675">
        <v>5.1262271929966516</v>
      </c>
      <c r="J52" s="675">
        <v>3.1897213166248974</v>
      </c>
      <c r="K52" s="675">
        <v>3.465851159046565</v>
      </c>
      <c r="L52" s="675">
        <v>6.8932690417508411</v>
      </c>
      <c r="M52" s="675">
        <v>5.2423958561172839</v>
      </c>
      <c r="N52" s="676">
        <v>4.3385097227037619</v>
      </c>
      <c r="O52" s="846">
        <f>((O51-O50)/O50)*100</f>
        <v>4.9287161566376918</v>
      </c>
    </row>
    <row r="53" spans="1:15" ht="10.5" customHeight="1">
      <c r="A53" s="844" t="s">
        <v>187</v>
      </c>
      <c r="B53" s="804"/>
      <c r="C53" s="804"/>
      <c r="D53" s="804"/>
      <c r="E53" s="804"/>
      <c r="F53" s="804"/>
      <c r="G53" s="804"/>
      <c r="H53" s="804"/>
      <c r="I53" s="804"/>
      <c r="J53" s="804"/>
      <c r="K53" s="804"/>
      <c r="L53" s="804"/>
      <c r="M53" s="804"/>
      <c r="N53" s="804"/>
      <c r="O53" s="845"/>
    </row>
    <row r="54" spans="1:15" ht="10.5" customHeight="1">
      <c r="A54" s="669" t="s">
        <v>1434</v>
      </c>
      <c r="B54" s="502"/>
      <c r="C54" s="502"/>
      <c r="D54" s="502"/>
      <c r="E54" s="502"/>
      <c r="F54" s="502"/>
      <c r="G54" s="502"/>
      <c r="H54" s="502"/>
      <c r="I54" s="502"/>
      <c r="J54" s="502"/>
      <c r="K54" s="502"/>
      <c r="L54" s="502"/>
      <c r="M54" s="502"/>
      <c r="N54" s="502"/>
      <c r="O54" s="843"/>
    </row>
    <row r="55" spans="1:15" ht="10.5" customHeight="1">
      <c r="A55" s="670">
        <v>2023</v>
      </c>
      <c r="B55" s="671">
        <v>595795.69299999997</v>
      </c>
      <c r="C55" s="671">
        <v>550333.13199999998</v>
      </c>
      <c r="D55" s="671">
        <v>618947.75399999996</v>
      </c>
      <c r="E55" s="671">
        <v>604506.26599999995</v>
      </c>
      <c r="F55" s="671">
        <v>628450.67000000004</v>
      </c>
      <c r="G55" s="671">
        <v>602586.46699999995</v>
      </c>
      <c r="H55" s="671">
        <v>611649.38600000006</v>
      </c>
      <c r="I55" s="671">
        <v>586873.97699999996</v>
      </c>
      <c r="J55" s="671">
        <v>556422.64399999997</v>
      </c>
      <c r="K55" s="671">
        <v>569798.35199999996</v>
      </c>
      <c r="L55" s="671">
        <v>544102.37199999997</v>
      </c>
      <c r="M55" s="671">
        <v>574661.946</v>
      </c>
      <c r="N55" s="672">
        <v>7044128.659</v>
      </c>
      <c r="O55" s="673">
        <f>SUM(E55:M55)</f>
        <v>5279052.08</v>
      </c>
    </row>
    <row r="56" spans="1:15" ht="10.5" customHeight="1">
      <c r="A56" s="670">
        <v>2024</v>
      </c>
      <c r="B56" s="671">
        <v>595872.40599999996</v>
      </c>
      <c r="C56" s="671">
        <v>578993.11</v>
      </c>
      <c r="D56" s="671">
        <v>627543.09100000001</v>
      </c>
      <c r="E56" s="671">
        <v>613782.09600000002</v>
      </c>
      <c r="F56" s="671">
        <v>638491.10600000003</v>
      </c>
      <c r="G56" s="671">
        <v>608344.402</v>
      </c>
      <c r="H56" s="671">
        <v>611702.48199999996</v>
      </c>
      <c r="I56" s="671">
        <v>593083.41599999997</v>
      </c>
      <c r="J56" s="671">
        <v>559264.11300000001</v>
      </c>
      <c r="K56" s="671">
        <v>561316.51100000006</v>
      </c>
      <c r="L56" s="671">
        <v>535612.56099999999</v>
      </c>
      <c r="M56" s="671">
        <v>565615.40700000001</v>
      </c>
      <c r="N56" s="672">
        <v>7089620.7009999994</v>
      </c>
      <c r="O56" s="673">
        <f>SUM(E56:M56)</f>
        <v>5287212.0939999996</v>
      </c>
    </row>
    <row r="57" spans="1:15" ht="10.5" customHeight="1">
      <c r="A57" s="674" t="s">
        <v>1435</v>
      </c>
      <c r="B57" s="675">
        <v>1.2875722483613572E-2</v>
      </c>
      <c r="C57" s="675">
        <v>5.2077507846647393</v>
      </c>
      <c r="D57" s="675">
        <v>1.3887015413582162</v>
      </c>
      <c r="E57" s="675">
        <v>1.5344472872676675</v>
      </c>
      <c r="F57" s="675">
        <v>1.5976490247038697</v>
      </c>
      <c r="G57" s="675">
        <v>0.95553672631683639</v>
      </c>
      <c r="H57" s="675">
        <v>8.6807902068102294E-3</v>
      </c>
      <c r="I57" s="675">
        <v>1.0580532181272702</v>
      </c>
      <c r="J57" s="675">
        <v>0.51066739117109705</v>
      </c>
      <c r="K57" s="675">
        <v>-1.4885688893673574</v>
      </c>
      <c r="L57" s="675">
        <v>-1.5603333925550231</v>
      </c>
      <c r="M57" s="675">
        <v>-1.5742366556493721</v>
      </c>
      <c r="N57" s="676">
        <v>0.64581503550301989</v>
      </c>
      <c r="O57" s="846">
        <f>((O56-O55)/O55)*100</f>
        <v>0.15457347031892704</v>
      </c>
    </row>
    <row r="58" spans="1:15" ht="10.5" customHeight="1">
      <c r="A58" s="669" t="s">
        <v>1436</v>
      </c>
      <c r="B58" s="502"/>
      <c r="C58" s="502"/>
      <c r="D58" s="502"/>
      <c r="E58" s="502"/>
      <c r="F58" s="502"/>
      <c r="G58" s="502"/>
      <c r="H58" s="502"/>
      <c r="I58" s="502"/>
      <c r="J58" s="502"/>
      <c r="K58" s="502"/>
      <c r="L58" s="502"/>
      <c r="M58" s="502"/>
      <c r="N58" s="502"/>
      <c r="O58" s="843"/>
    </row>
    <row r="59" spans="1:15" ht="10.5" customHeight="1">
      <c r="A59" s="670">
        <v>2023</v>
      </c>
      <c r="B59" s="671">
        <v>57197.042999999998</v>
      </c>
      <c r="C59" s="671">
        <v>53069.464</v>
      </c>
      <c r="D59" s="671">
        <v>60105.595000000001</v>
      </c>
      <c r="E59" s="671">
        <v>59396.69</v>
      </c>
      <c r="F59" s="671">
        <v>63061.071000000004</v>
      </c>
      <c r="G59" s="671">
        <v>57615.720999999998</v>
      </c>
      <c r="H59" s="671">
        <v>57844.425000000003</v>
      </c>
      <c r="I59" s="671">
        <v>56524.800999999999</v>
      </c>
      <c r="J59" s="671">
        <v>53782.705999999998</v>
      </c>
      <c r="K59" s="671">
        <v>54409.909</v>
      </c>
      <c r="L59" s="671">
        <v>50452.067000000003</v>
      </c>
      <c r="M59" s="671">
        <v>54542.8</v>
      </c>
      <c r="N59" s="672">
        <v>678002.29200000013</v>
      </c>
      <c r="O59" s="673">
        <f>SUM(E59:M59)</f>
        <v>507630.18999999994</v>
      </c>
    </row>
    <row r="60" spans="1:15" ht="10.5" customHeight="1">
      <c r="A60" s="670">
        <v>2024</v>
      </c>
      <c r="B60" s="671">
        <v>57099.51</v>
      </c>
      <c r="C60" s="671">
        <v>56080.976999999999</v>
      </c>
      <c r="D60" s="671">
        <v>61078.552000000003</v>
      </c>
      <c r="E60" s="671">
        <v>61639.32</v>
      </c>
      <c r="F60" s="671">
        <v>65632.380999999994</v>
      </c>
      <c r="G60" s="671">
        <v>60353.046999999999</v>
      </c>
      <c r="H60" s="671">
        <v>60162.364999999998</v>
      </c>
      <c r="I60" s="671">
        <v>58486.245000000003</v>
      </c>
      <c r="J60" s="671">
        <v>54506.123</v>
      </c>
      <c r="K60" s="671">
        <v>54321.637999999999</v>
      </c>
      <c r="L60" s="671">
        <v>51345.472000000002</v>
      </c>
      <c r="M60" s="671">
        <v>55530.002999999997</v>
      </c>
      <c r="N60" s="677">
        <v>696235.63300000003</v>
      </c>
      <c r="O60" s="673">
        <f>SUM(E60:M60)</f>
        <v>521976.59400000004</v>
      </c>
    </row>
    <row r="61" spans="1:15" ht="10.5" customHeight="1">
      <c r="A61" s="674" t="s">
        <v>1435</v>
      </c>
      <c r="B61" s="675">
        <v>-0.17052105298519393</v>
      </c>
      <c r="C61" s="675">
        <v>5.6746625517077121</v>
      </c>
      <c r="D61" s="675">
        <v>1.6187461416861453</v>
      </c>
      <c r="E61" s="675">
        <v>3.7756817762067243</v>
      </c>
      <c r="F61" s="675">
        <v>4.0774918015585087</v>
      </c>
      <c r="G61" s="675">
        <v>4.7510053723010799</v>
      </c>
      <c r="H61" s="675">
        <v>4.0071968906251527</v>
      </c>
      <c r="I61" s="675">
        <v>3.4700590984831621</v>
      </c>
      <c r="J61" s="675">
        <v>1.3450736376113213</v>
      </c>
      <c r="K61" s="675">
        <v>-0.16223331672912877</v>
      </c>
      <c r="L61" s="675">
        <v>1.7707995987557865</v>
      </c>
      <c r="M61" s="675">
        <v>1.8099602513988913</v>
      </c>
      <c r="N61" s="676">
        <v>2.689274242158433</v>
      </c>
      <c r="O61" s="846">
        <f>((O60-O59)/O59)*100</f>
        <v>2.8261526368240824</v>
      </c>
    </row>
    <row r="62" spans="1:15" ht="10.5" customHeight="1">
      <c r="A62" s="844" t="s">
        <v>113</v>
      </c>
      <c r="B62" s="804"/>
      <c r="C62" s="804"/>
      <c r="D62" s="804"/>
      <c r="E62" s="804"/>
      <c r="F62" s="804"/>
      <c r="G62" s="804"/>
      <c r="H62" s="804"/>
      <c r="I62" s="804"/>
      <c r="J62" s="804"/>
      <c r="K62" s="804"/>
      <c r="L62" s="804"/>
      <c r="M62" s="804"/>
      <c r="N62" s="804"/>
      <c r="O62" s="845"/>
    </row>
    <row r="63" spans="1:15" ht="10.5" customHeight="1">
      <c r="A63" s="669" t="s">
        <v>1434</v>
      </c>
      <c r="B63" s="502"/>
      <c r="C63" s="502"/>
      <c r="D63" s="502"/>
      <c r="E63" s="502"/>
      <c r="F63" s="502"/>
      <c r="G63" s="502"/>
      <c r="H63" s="502"/>
      <c r="I63" s="502"/>
      <c r="J63" s="502"/>
      <c r="K63" s="502"/>
      <c r="L63" s="502"/>
      <c r="M63" s="502"/>
      <c r="N63" s="502"/>
      <c r="O63" s="843"/>
    </row>
    <row r="64" spans="1:15" ht="10.5" customHeight="1">
      <c r="A64" s="670">
        <v>2023</v>
      </c>
      <c r="B64" s="681">
        <v>2070797.2759999998</v>
      </c>
      <c r="C64" s="681">
        <v>1901074.4739999999</v>
      </c>
      <c r="D64" s="681">
        <v>2119200.415</v>
      </c>
      <c r="E64" s="681">
        <v>2073407.6159999999</v>
      </c>
      <c r="F64" s="681">
        <v>2160889.1290000002</v>
      </c>
      <c r="G64" s="681">
        <v>2067258.0179999999</v>
      </c>
      <c r="H64" s="681">
        <v>2103590.2800000003</v>
      </c>
      <c r="I64" s="681">
        <v>2026717.361</v>
      </c>
      <c r="J64" s="681">
        <v>1914150.6710000001</v>
      </c>
      <c r="K64" s="681">
        <v>1954309.1359999999</v>
      </c>
      <c r="L64" s="681">
        <v>1879569.5860000001</v>
      </c>
      <c r="M64" s="681">
        <v>1987354.2089999998</v>
      </c>
      <c r="N64" s="672">
        <v>24258318.171</v>
      </c>
      <c r="O64" s="673">
        <f>SUM(E64:M64)</f>
        <v>18167246.006000001</v>
      </c>
    </row>
    <row r="65" spans="1:31" ht="10.5" customHeight="1">
      <c r="A65" s="670">
        <v>2024</v>
      </c>
      <c r="B65" s="681">
        <v>2049412.1429999999</v>
      </c>
      <c r="C65" s="681">
        <v>1976495.8659999999</v>
      </c>
      <c r="D65" s="681">
        <v>2135617.6230000001</v>
      </c>
      <c r="E65" s="681">
        <v>2084405.023</v>
      </c>
      <c r="F65" s="681">
        <v>2174139.2570000002</v>
      </c>
      <c r="G65" s="681">
        <v>2076787.4079999998</v>
      </c>
      <c r="H65" s="681">
        <v>2085301.8569999998</v>
      </c>
      <c r="I65" s="681">
        <v>1998001.3370000001</v>
      </c>
      <c r="J65" s="681">
        <v>1882055.2460000003</v>
      </c>
      <c r="K65" s="681">
        <v>1907528.8319999999</v>
      </c>
      <c r="L65" s="681">
        <v>1840839.7150000001</v>
      </c>
      <c r="M65" s="681">
        <v>1952828.273</v>
      </c>
      <c r="N65" s="672">
        <v>24163412.579999998</v>
      </c>
      <c r="O65" s="673">
        <f>SUM(E65:M65)</f>
        <v>18001886.947999999</v>
      </c>
    </row>
    <row r="66" spans="1:31" ht="10.5" customHeight="1">
      <c r="A66" s="674" t="s">
        <v>1435</v>
      </c>
      <c r="B66" s="675">
        <v>-1.0327004602453371</v>
      </c>
      <c r="C66" s="675">
        <v>3.9673033871896592</v>
      </c>
      <c r="D66" s="675">
        <v>0.77468878751612635</v>
      </c>
      <c r="E66" s="675">
        <v>0.53040255640694056</v>
      </c>
      <c r="F66" s="675">
        <v>0.61317944646849298</v>
      </c>
      <c r="G66" s="675">
        <v>0.4609676158963083</v>
      </c>
      <c r="H66" s="675">
        <v>-0.86939092530892026</v>
      </c>
      <c r="I66" s="675">
        <v>-1.4168736377642261</v>
      </c>
      <c r="J66" s="675">
        <v>-1.6767449650780293</v>
      </c>
      <c r="K66" s="675">
        <v>-2.3937003178395884</v>
      </c>
      <c r="L66" s="675">
        <v>-2.0605712759176384</v>
      </c>
      <c r="M66" s="675">
        <v>-1.7372814490564537</v>
      </c>
      <c r="N66" s="676">
        <v>-0.39122906349483344</v>
      </c>
      <c r="O66" s="846">
        <f>((O65-O64)/O64)*100</f>
        <v>-0.91020432015611941</v>
      </c>
    </row>
    <row r="67" spans="1:31" ht="10.5" customHeight="1">
      <c r="A67" s="669" t="s">
        <v>1436</v>
      </c>
      <c r="B67" s="502"/>
      <c r="C67" s="502"/>
      <c r="D67" s="502"/>
      <c r="E67" s="502"/>
      <c r="F67" s="502"/>
      <c r="G67" s="502"/>
      <c r="H67" s="502"/>
      <c r="I67" s="502"/>
      <c r="J67" s="502"/>
      <c r="K67" s="502"/>
      <c r="L67" s="502"/>
      <c r="M67" s="502"/>
      <c r="N67" s="502"/>
      <c r="O67" s="843"/>
    </row>
    <row r="68" spans="1:31" ht="10.5" customHeight="1">
      <c r="A68" s="670">
        <v>2023</v>
      </c>
      <c r="B68" s="671">
        <v>104426.44399999999</v>
      </c>
      <c r="C68" s="671">
        <v>96488.883000000002</v>
      </c>
      <c r="D68" s="671">
        <v>108882.837</v>
      </c>
      <c r="E68" s="671">
        <v>108255.481</v>
      </c>
      <c r="F68" s="671">
        <v>115549.05800000002</v>
      </c>
      <c r="G68" s="671">
        <v>106151.76999999999</v>
      </c>
      <c r="H68" s="671">
        <v>106523.72900000001</v>
      </c>
      <c r="I68" s="671">
        <v>103509.512</v>
      </c>
      <c r="J68" s="671">
        <v>98771.436000000002</v>
      </c>
      <c r="K68" s="671">
        <v>99697.118000000002</v>
      </c>
      <c r="L68" s="671">
        <v>92781.543999999994</v>
      </c>
      <c r="M68" s="671">
        <v>99531.588000000003</v>
      </c>
      <c r="N68" s="672">
        <v>1240569.3999999999</v>
      </c>
      <c r="O68" s="673">
        <f>SUM(E68:M68)</f>
        <v>930771.23600000003</v>
      </c>
    </row>
    <row r="69" spans="1:31" ht="10.5" customHeight="1">
      <c r="A69" s="670">
        <v>2024</v>
      </c>
      <c r="B69" s="671">
        <v>104163.59899999999</v>
      </c>
      <c r="C69" s="671">
        <v>101406.811</v>
      </c>
      <c r="D69" s="671">
        <v>110714.23000000001</v>
      </c>
      <c r="E69" s="671">
        <v>111350.85199999998</v>
      </c>
      <c r="F69" s="671">
        <v>118762.05499999999</v>
      </c>
      <c r="G69" s="671">
        <v>110055.201</v>
      </c>
      <c r="H69" s="671">
        <v>110132.851</v>
      </c>
      <c r="I69" s="671">
        <v>105978.71</v>
      </c>
      <c r="J69" s="671">
        <v>99620.809000000008</v>
      </c>
      <c r="K69" s="671">
        <v>99853.437000000005</v>
      </c>
      <c r="L69" s="671">
        <v>94344.660999999993</v>
      </c>
      <c r="M69" s="671">
        <v>101116.803</v>
      </c>
      <c r="N69" s="672">
        <v>1267500.0190000001</v>
      </c>
      <c r="O69" s="673">
        <f>SUM(E69:M69)</f>
        <v>951215.37899999996</v>
      </c>
    </row>
    <row r="70" spans="1:31" ht="10.5" customHeight="1">
      <c r="A70" s="674" t="s">
        <v>1435</v>
      </c>
      <c r="B70" s="675">
        <v>-0.25170348613997362</v>
      </c>
      <c r="C70" s="675">
        <v>5.096885617382469</v>
      </c>
      <c r="D70" s="675">
        <v>1.6819850129364511</v>
      </c>
      <c r="E70" s="675">
        <v>2.8593203516411307</v>
      </c>
      <c r="F70" s="675">
        <v>2.7806345249478142</v>
      </c>
      <c r="G70" s="675">
        <v>3.6772170638322876</v>
      </c>
      <c r="H70" s="675">
        <v>3.3880920559962675</v>
      </c>
      <c r="I70" s="675">
        <v>2.3854793171085618</v>
      </c>
      <c r="J70" s="675">
        <v>0.85993788730580434</v>
      </c>
      <c r="K70" s="675">
        <v>0.15679390050172515</v>
      </c>
      <c r="L70" s="675">
        <v>1.6847283765831662</v>
      </c>
      <c r="M70" s="678">
        <v>1.5926752821425936</v>
      </c>
      <c r="N70" s="676">
        <v>2.1708272830202162</v>
      </c>
      <c r="O70" s="846">
        <f>((O69-O68)/O68)*100</f>
        <v>2.1964734415148945</v>
      </c>
    </row>
    <row r="71" spans="1:31" ht="12" customHeight="1">
      <c r="A71" s="844" t="s">
        <v>1440</v>
      </c>
      <c r="B71" s="804"/>
      <c r="C71" s="804"/>
      <c r="D71" s="804"/>
      <c r="E71" s="804"/>
      <c r="F71" s="804"/>
      <c r="G71" s="804"/>
      <c r="H71" s="804"/>
      <c r="I71" s="804"/>
      <c r="J71" s="804"/>
      <c r="K71" s="804"/>
      <c r="L71" s="804"/>
      <c r="M71" s="804"/>
      <c r="N71" s="804"/>
      <c r="O71" s="845"/>
    </row>
    <row r="72" spans="1:31" ht="10.15" customHeight="1">
      <c r="A72" s="669" t="s">
        <v>1434</v>
      </c>
      <c r="B72" s="502"/>
      <c r="C72" s="502"/>
      <c r="D72" s="502"/>
      <c r="E72" s="502"/>
      <c r="F72" s="502"/>
      <c r="G72" s="502"/>
      <c r="H72" s="502"/>
      <c r="I72" s="502"/>
      <c r="J72" s="502"/>
      <c r="K72" s="502"/>
      <c r="L72" s="502"/>
      <c r="M72" s="502"/>
      <c r="N72" s="502"/>
      <c r="O72" s="843"/>
      <c r="T72" s="664"/>
      <c r="U72" s="664"/>
      <c r="V72" s="664"/>
      <c r="W72" s="664"/>
      <c r="X72" s="664"/>
      <c r="Y72" s="664"/>
      <c r="Z72" s="664"/>
      <c r="AA72" s="664"/>
      <c r="AB72" s="664"/>
      <c r="AC72" s="664"/>
      <c r="AD72" s="664"/>
      <c r="AE72" s="664"/>
    </row>
    <row r="73" spans="1:31" ht="7.5" customHeight="1">
      <c r="A73" s="670">
        <v>2023</v>
      </c>
      <c r="B73" s="671">
        <v>97560.85</v>
      </c>
      <c r="C73" s="671">
        <v>88971.717999999993</v>
      </c>
      <c r="D73" s="671">
        <v>99114.111000000004</v>
      </c>
      <c r="E73" s="671">
        <v>96275.085999999996</v>
      </c>
      <c r="F73" s="671">
        <v>99442.145999999993</v>
      </c>
      <c r="G73" s="671">
        <v>95035.589000000007</v>
      </c>
      <c r="H73" s="671">
        <v>96394.785999999993</v>
      </c>
      <c r="I73" s="671">
        <v>92526.688999999998</v>
      </c>
      <c r="J73" s="671">
        <v>87375.968999999997</v>
      </c>
      <c r="K73" s="671">
        <v>89726.798999999999</v>
      </c>
      <c r="L73" s="671">
        <v>86089.782999999996</v>
      </c>
      <c r="M73" s="671">
        <v>89560.558000000005</v>
      </c>
      <c r="N73" s="672">
        <v>1118074.084</v>
      </c>
      <c r="O73" s="673">
        <f>SUM(E73:M73)</f>
        <v>832427.40500000003</v>
      </c>
      <c r="T73" s="682"/>
      <c r="U73" s="682"/>
      <c r="V73" s="682"/>
      <c r="W73" s="682"/>
      <c r="X73" s="682"/>
      <c r="Y73" s="682"/>
      <c r="Z73" s="682"/>
      <c r="AA73" s="682"/>
      <c r="AB73" s="682"/>
      <c r="AC73" s="682"/>
      <c r="AD73" s="682"/>
      <c r="AE73" s="682"/>
    </row>
    <row r="74" spans="1:31" ht="7.5" customHeight="1">
      <c r="A74" s="670">
        <v>2024</v>
      </c>
      <c r="B74" s="671">
        <v>92898.432000000001</v>
      </c>
      <c r="C74" s="671">
        <v>90194.53</v>
      </c>
      <c r="D74" s="671">
        <v>98291.570999999996</v>
      </c>
      <c r="E74" s="671">
        <v>95757.346999999994</v>
      </c>
      <c r="F74" s="671">
        <v>99547.271999999997</v>
      </c>
      <c r="G74" s="671">
        <v>94975.343999999997</v>
      </c>
      <c r="H74" s="671">
        <v>95067.686000000002</v>
      </c>
      <c r="I74" s="671">
        <v>92583.357000000004</v>
      </c>
      <c r="J74" s="671">
        <v>87173.957999999999</v>
      </c>
      <c r="K74" s="671">
        <v>90099.239000000001</v>
      </c>
      <c r="L74" s="671">
        <v>85990.285999999993</v>
      </c>
      <c r="M74" s="671">
        <v>90944.683999999994</v>
      </c>
      <c r="N74" s="672">
        <v>1113523.706</v>
      </c>
      <c r="O74" s="673">
        <f>SUM(E74:M74)</f>
        <v>832139.17299999995</v>
      </c>
      <c r="T74" s="682"/>
      <c r="U74" s="682"/>
      <c r="V74" s="682"/>
      <c r="W74" s="682"/>
      <c r="X74" s="682"/>
      <c r="Y74" s="682"/>
      <c r="Z74" s="682"/>
      <c r="AA74" s="682"/>
      <c r="AB74" s="682"/>
      <c r="AC74" s="682"/>
      <c r="AD74" s="682"/>
      <c r="AE74" s="682"/>
    </row>
    <row r="75" spans="1:31" ht="7.5" customHeight="1">
      <c r="A75" s="674" t="s">
        <v>1435</v>
      </c>
      <c r="B75" s="675">
        <v>-4.7789846029426855</v>
      </c>
      <c r="C75" s="675">
        <v>1.3743828122999844</v>
      </c>
      <c r="D75" s="675">
        <v>-0.82989192124217936</v>
      </c>
      <c r="E75" s="675">
        <v>-0.53777048820293771</v>
      </c>
      <c r="F75" s="675">
        <v>0.10571573948132595</v>
      </c>
      <c r="G75" s="675">
        <v>-6.3392041480383909E-2</v>
      </c>
      <c r="H75" s="675">
        <v>-1.3767342146493178</v>
      </c>
      <c r="I75" s="675">
        <v>6.1245031690276619E-2</v>
      </c>
      <c r="J75" s="675">
        <v>-0.23119743599065146</v>
      </c>
      <c r="K75" s="675">
        <v>0.41508223200963812</v>
      </c>
      <c r="L75" s="675">
        <v>-0.1155735286264985</v>
      </c>
      <c r="M75" s="675">
        <v>1.5454637966860219</v>
      </c>
      <c r="N75" s="676">
        <v>-0.40698358589268935</v>
      </c>
      <c r="O75" s="846">
        <f>((O74-O73)/O73)*100</f>
        <v>-3.4625481846080788E-2</v>
      </c>
    </row>
    <row r="76" spans="1:31" ht="10.15" customHeight="1">
      <c r="A76" s="669" t="s">
        <v>1436</v>
      </c>
      <c r="B76" s="502"/>
      <c r="C76" s="502"/>
      <c r="D76" s="502"/>
      <c r="E76" s="502"/>
      <c r="F76" s="502"/>
      <c r="G76" s="502"/>
      <c r="H76" s="502"/>
      <c r="I76" s="502"/>
      <c r="J76" s="502"/>
      <c r="K76" s="502"/>
      <c r="L76" s="502"/>
      <c r="M76" s="502"/>
      <c r="N76" s="502"/>
      <c r="O76" s="843"/>
      <c r="T76" s="664"/>
      <c r="U76" s="664"/>
      <c r="V76" s="664"/>
      <c r="W76" s="664"/>
      <c r="X76" s="664"/>
      <c r="Y76" s="664"/>
      <c r="Z76" s="664"/>
      <c r="AA76" s="664"/>
      <c r="AB76" s="664"/>
      <c r="AC76" s="664"/>
      <c r="AD76" s="664"/>
      <c r="AE76" s="664"/>
    </row>
    <row r="77" spans="1:31" ht="7.5" customHeight="1">
      <c r="A77" s="670">
        <v>2023</v>
      </c>
      <c r="B77" s="671">
        <v>3513.9569999999999</v>
      </c>
      <c r="C77" s="671">
        <v>3231.5509999999999</v>
      </c>
      <c r="D77" s="671">
        <v>3521.2860000000001</v>
      </c>
      <c r="E77" s="671">
        <v>3478.5360000000001</v>
      </c>
      <c r="F77" s="671">
        <v>3742.9290000000001</v>
      </c>
      <c r="G77" s="671">
        <v>3455.029</v>
      </c>
      <c r="H77" s="671">
        <v>3425.8519999999999</v>
      </c>
      <c r="I77" s="671">
        <v>3435.3589999999999</v>
      </c>
      <c r="J77" s="671">
        <v>3139.933</v>
      </c>
      <c r="K77" s="671">
        <v>3121.739</v>
      </c>
      <c r="L77" s="671">
        <v>3056.9639999999999</v>
      </c>
      <c r="M77" s="671">
        <v>3266.74</v>
      </c>
      <c r="N77" s="672">
        <v>40389.874999999993</v>
      </c>
      <c r="O77" s="673">
        <f>SUM(E77:M77)</f>
        <v>30123.081000000006</v>
      </c>
      <c r="T77" s="682"/>
      <c r="U77" s="682"/>
      <c r="V77" s="682"/>
      <c r="W77" s="682"/>
      <c r="X77" s="682"/>
      <c r="Y77" s="682"/>
      <c r="Z77" s="682"/>
      <c r="AA77" s="682"/>
      <c r="AB77" s="682"/>
      <c r="AC77" s="682"/>
      <c r="AD77" s="682"/>
      <c r="AE77" s="682"/>
    </row>
    <row r="78" spans="1:31" ht="7.5" customHeight="1">
      <c r="A78" s="670">
        <v>2024</v>
      </c>
      <c r="B78" s="671">
        <v>3339.6080000000002</v>
      </c>
      <c r="C78" s="671">
        <v>3279.241</v>
      </c>
      <c r="D78" s="671">
        <v>3397.491</v>
      </c>
      <c r="E78" s="671">
        <v>3335.29</v>
      </c>
      <c r="F78" s="671">
        <v>3528.8969999999999</v>
      </c>
      <c r="G78" s="671">
        <v>3228.9259999999999</v>
      </c>
      <c r="H78" s="671">
        <v>3286.27</v>
      </c>
      <c r="I78" s="671">
        <v>3221.1959999999999</v>
      </c>
      <c r="J78" s="671">
        <v>3050.1660000000002</v>
      </c>
      <c r="K78" s="671">
        <v>3059.768</v>
      </c>
      <c r="L78" s="671">
        <v>2918.9859999999999</v>
      </c>
      <c r="M78" s="671">
        <v>3153.9050000000002</v>
      </c>
      <c r="N78" s="672">
        <v>38799.743999999999</v>
      </c>
      <c r="O78" s="673">
        <f>SUM(E78:M78)</f>
        <v>28783.403999999999</v>
      </c>
      <c r="T78" s="682"/>
      <c r="U78" s="682"/>
      <c r="V78" s="682"/>
      <c r="W78" s="682"/>
      <c r="X78" s="682"/>
      <c r="Y78" s="682"/>
      <c r="Z78" s="682"/>
      <c r="AA78" s="682"/>
      <c r="AB78" s="682"/>
      <c r="AC78" s="682"/>
      <c r="AD78" s="682"/>
      <c r="AE78" s="682"/>
    </row>
    <row r="79" spans="1:31" ht="7.5" customHeight="1">
      <c r="A79" s="674" t="s">
        <v>1435</v>
      </c>
      <c r="B79" s="675">
        <v>-4.9616144989821862</v>
      </c>
      <c r="C79" s="675">
        <v>1.4757619483647346</v>
      </c>
      <c r="D79" s="675">
        <v>-3.515619009645917</v>
      </c>
      <c r="E79" s="675">
        <v>-4.1179967664557751</v>
      </c>
      <c r="F79" s="675">
        <v>-5.7183024310640178</v>
      </c>
      <c r="G79" s="675">
        <v>-6.5441708304040418</v>
      </c>
      <c r="H79" s="675">
        <v>-4.0743733237746369</v>
      </c>
      <c r="I79" s="675">
        <v>-6.2340791748402467</v>
      </c>
      <c r="J79" s="675">
        <v>-2.8588826576872748</v>
      </c>
      <c r="K79" s="675">
        <v>-1.9851435369837134</v>
      </c>
      <c r="L79" s="675">
        <v>-4.513563129955088</v>
      </c>
      <c r="M79" s="675">
        <v>-3.4540551130484829</v>
      </c>
      <c r="N79" s="676">
        <v>-3.9369544966405385</v>
      </c>
      <c r="O79" s="846">
        <f>((O78-O77)/O77)*100</f>
        <v>-4.4473438822542972</v>
      </c>
    </row>
    <row r="80" spans="1:31" ht="12" customHeight="1">
      <c r="A80" s="844" t="s">
        <v>1441</v>
      </c>
      <c r="B80" s="804"/>
      <c r="C80" s="804"/>
      <c r="D80" s="804"/>
      <c r="E80" s="804"/>
      <c r="F80" s="804"/>
      <c r="G80" s="804"/>
      <c r="H80" s="804"/>
      <c r="I80" s="804"/>
      <c r="J80" s="804"/>
      <c r="K80" s="804"/>
      <c r="L80" s="804"/>
      <c r="M80" s="804"/>
      <c r="N80" s="804"/>
      <c r="O80" s="845"/>
    </row>
    <row r="81" spans="1:31" ht="10.9" customHeight="1">
      <c r="A81" s="669" t="s">
        <v>1434</v>
      </c>
      <c r="B81" s="502"/>
      <c r="C81" s="502"/>
      <c r="D81" s="502"/>
      <c r="E81" s="502"/>
      <c r="F81" s="502"/>
      <c r="G81" s="502"/>
      <c r="H81" s="502"/>
      <c r="I81" s="502"/>
      <c r="J81" s="502"/>
      <c r="K81" s="502"/>
      <c r="L81" s="502"/>
      <c r="M81" s="502"/>
      <c r="N81" s="502"/>
      <c r="O81" s="843"/>
      <c r="T81" s="664"/>
      <c r="U81" s="664"/>
      <c r="V81" s="664"/>
      <c r="W81" s="664"/>
      <c r="X81" s="664"/>
      <c r="Y81" s="664"/>
      <c r="Z81" s="664"/>
      <c r="AA81" s="664"/>
      <c r="AB81" s="664"/>
      <c r="AC81" s="664"/>
      <c r="AD81" s="664"/>
      <c r="AE81" s="664"/>
    </row>
    <row r="82" spans="1:31" ht="7.5" customHeight="1">
      <c r="A82" s="670">
        <v>2023</v>
      </c>
      <c r="B82" s="671">
        <v>117910.28599999999</v>
      </c>
      <c r="C82" s="671">
        <v>108665.686</v>
      </c>
      <c r="D82" s="671">
        <v>121436.173</v>
      </c>
      <c r="E82" s="671">
        <v>117868.037</v>
      </c>
      <c r="F82" s="671">
        <v>122203.167</v>
      </c>
      <c r="G82" s="671">
        <v>117484.67</v>
      </c>
      <c r="H82" s="671">
        <v>121078.33500000001</v>
      </c>
      <c r="I82" s="671">
        <v>117188.423</v>
      </c>
      <c r="J82" s="671">
        <v>111278.705</v>
      </c>
      <c r="K82" s="671">
        <v>113441.516</v>
      </c>
      <c r="L82" s="671">
        <v>108471.288</v>
      </c>
      <c r="M82" s="671">
        <v>113802.288</v>
      </c>
      <c r="N82" s="672">
        <v>1390828.574</v>
      </c>
      <c r="O82" s="673">
        <f>SUM(E82:M82)</f>
        <v>1042816.4289999998</v>
      </c>
      <c r="T82" s="682"/>
      <c r="U82" s="682"/>
      <c r="V82" s="682"/>
      <c r="W82" s="682"/>
      <c r="X82" s="682"/>
      <c r="Y82" s="682"/>
      <c r="Z82" s="682"/>
      <c r="AA82" s="682"/>
      <c r="AB82" s="682"/>
      <c r="AC82" s="682"/>
      <c r="AD82" s="682"/>
      <c r="AE82" s="682"/>
    </row>
    <row r="83" spans="1:31" ht="7.5" customHeight="1">
      <c r="A83" s="670">
        <v>2024</v>
      </c>
      <c r="B83" s="671">
        <v>116437.789</v>
      </c>
      <c r="C83" s="671">
        <v>113228.317</v>
      </c>
      <c r="D83" s="671">
        <v>122959.333</v>
      </c>
      <c r="E83" s="671">
        <v>119211.757</v>
      </c>
      <c r="F83" s="671">
        <v>124029.004</v>
      </c>
      <c r="G83" s="671">
        <v>119278.387</v>
      </c>
      <c r="H83" s="671">
        <v>120432.54</v>
      </c>
      <c r="I83" s="671">
        <v>117812.727</v>
      </c>
      <c r="J83" s="671">
        <v>110109.827</v>
      </c>
      <c r="K83" s="671">
        <v>111125.863</v>
      </c>
      <c r="L83" s="671">
        <v>107781.467</v>
      </c>
      <c r="M83" s="671">
        <v>113728.79700000001</v>
      </c>
      <c r="N83" s="672">
        <v>1396135.8079999997</v>
      </c>
      <c r="O83" s="673">
        <f>SUM(E83:M83)</f>
        <v>1043510.3689999999</v>
      </c>
      <c r="T83" s="682"/>
      <c r="U83" s="682"/>
      <c r="V83" s="682"/>
      <c r="W83" s="682"/>
      <c r="X83" s="682"/>
      <c r="Y83" s="682"/>
      <c r="Z83" s="682"/>
      <c r="AA83" s="682"/>
      <c r="AB83" s="682"/>
      <c r="AC83" s="682"/>
      <c r="AD83" s="682"/>
      <c r="AE83" s="682"/>
    </row>
    <row r="84" spans="1:31" ht="7.5" customHeight="1">
      <c r="A84" s="674" t="s">
        <v>1435</v>
      </c>
      <c r="B84" s="675">
        <v>-1.2488282828861799</v>
      </c>
      <c r="C84" s="675">
        <v>4.1987780760892548</v>
      </c>
      <c r="D84" s="675">
        <v>1.2542885388853762</v>
      </c>
      <c r="E84" s="675">
        <v>1.1400206826215253</v>
      </c>
      <c r="F84" s="675">
        <v>1.494099575995449</v>
      </c>
      <c r="G84" s="675">
        <v>1.5267668539223109</v>
      </c>
      <c r="H84" s="675">
        <v>-0.53336957433384669</v>
      </c>
      <c r="I84" s="675">
        <v>0.53273521736869611</v>
      </c>
      <c r="J84" s="675">
        <v>-1.0504058256249351</v>
      </c>
      <c r="K84" s="675">
        <v>-2.041274730496383</v>
      </c>
      <c r="L84" s="675">
        <v>-0.63594801234404486</v>
      </c>
      <c r="M84" s="675">
        <v>-6.4577787750621951E-2</v>
      </c>
      <c r="N84" s="676">
        <v>0.38158793248949507</v>
      </c>
      <c r="O84" s="846">
        <f>((O83-O82)/O82)*100</f>
        <v>6.6544789735008783E-2</v>
      </c>
    </row>
    <row r="85" spans="1:31" ht="10.9" customHeight="1">
      <c r="A85" s="669" t="s">
        <v>1436</v>
      </c>
      <c r="B85" s="502"/>
      <c r="C85" s="502"/>
      <c r="D85" s="502"/>
      <c r="E85" s="502"/>
      <c r="F85" s="502"/>
      <c r="G85" s="502"/>
      <c r="H85" s="502"/>
      <c r="I85" s="502"/>
      <c r="J85" s="502"/>
      <c r="K85" s="502"/>
      <c r="L85" s="502"/>
      <c r="M85" s="502"/>
      <c r="N85" s="502"/>
      <c r="O85" s="843"/>
      <c r="T85" s="664"/>
      <c r="U85" s="664"/>
      <c r="V85" s="664"/>
      <c r="W85" s="664"/>
      <c r="X85" s="664"/>
      <c r="Y85" s="664"/>
      <c r="Z85" s="664"/>
      <c r="AA85" s="664"/>
      <c r="AB85" s="664"/>
      <c r="AC85" s="664"/>
      <c r="AD85" s="664"/>
      <c r="AE85" s="664"/>
    </row>
    <row r="86" spans="1:31" ht="7.5" customHeight="1">
      <c r="A86" s="670">
        <v>2023</v>
      </c>
      <c r="B86" s="671">
        <v>2408.413</v>
      </c>
      <c r="C86" s="671">
        <v>2122.165</v>
      </c>
      <c r="D86" s="671">
        <v>2386.2539999999999</v>
      </c>
      <c r="E86" s="671">
        <v>2352.8670000000002</v>
      </c>
      <c r="F86" s="671">
        <v>2529.8919999999998</v>
      </c>
      <c r="G86" s="671">
        <v>2373.6129999999998</v>
      </c>
      <c r="H86" s="671">
        <v>2359.538</v>
      </c>
      <c r="I86" s="671">
        <v>2304.0740000000001</v>
      </c>
      <c r="J86" s="671">
        <v>2269.6370000000002</v>
      </c>
      <c r="K86" s="671">
        <v>2179.634</v>
      </c>
      <c r="L86" s="671">
        <v>2084.569</v>
      </c>
      <c r="M86" s="671">
        <v>2188.2020000000002</v>
      </c>
      <c r="N86" s="672">
        <v>27558.858</v>
      </c>
      <c r="O86" s="673">
        <f>SUM(E86:M86)</f>
        <v>20642.026000000002</v>
      </c>
      <c r="T86" s="682"/>
      <c r="U86" s="682"/>
      <c r="V86" s="682"/>
      <c r="W86" s="682"/>
      <c r="X86" s="682"/>
      <c r="Y86" s="682"/>
      <c r="Z86" s="682"/>
      <c r="AA86" s="682"/>
      <c r="AB86" s="682"/>
      <c r="AC86" s="682"/>
      <c r="AD86" s="682"/>
      <c r="AE86" s="682"/>
    </row>
    <row r="87" spans="1:31" ht="7.5" customHeight="1">
      <c r="A87" s="670">
        <v>2024</v>
      </c>
      <c r="B87" s="671">
        <v>2226.15</v>
      </c>
      <c r="C87" s="671">
        <v>2107.2399999999998</v>
      </c>
      <c r="D87" s="671">
        <v>2318.8510000000001</v>
      </c>
      <c r="E87" s="671">
        <v>2269.482</v>
      </c>
      <c r="F87" s="671">
        <v>2347.8780000000002</v>
      </c>
      <c r="G87" s="671">
        <v>2141.904</v>
      </c>
      <c r="H87" s="671">
        <v>2104.8690000000001</v>
      </c>
      <c r="I87" s="671">
        <v>2075.502</v>
      </c>
      <c r="J87" s="671">
        <v>1895.7180000000001</v>
      </c>
      <c r="K87" s="671">
        <v>1906.825</v>
      </c>
      <c r="L87" s="671">
        <v>1858.412</v>
      </c>
      <c r="M87" s="671">
        <v>2054.7719999999999</v>
      </c>
      <c r="N87" s="672">
        <v>25307.603000000003</v>
      </c>
      <c r="O87" s="673">
        <f>SUM(E87:M87)</f>
        <v>18655.362000000005</v>
      </c>
      <c r="T87" s="682"/>
      <c r="U87" s="682"/>
      <c r="V87" s="682"/>
      <c r="W87" s="682"/>
      <c r="X87" s="682"/>
      <c r="Y87" s="682"/>
      <c r="Z87" s="682"/>
      <c r="AA87" s="682"/>
      <c r="AB87" s="682"/>
      <c r="AC87" s="682"/>
      <c r="AD87" s="682"/>
      <c r="AE87" s="682"/>
    </row>
    <row r="88" spans="1:31" ht="7.5" customHeight="1">
      <c r="A88" s="674" t="s">
        <v>1435</v>
      </c>
      <c r="B88" s="675">
        <v>-7.5677635023561152</v>
      </c>
      <c r="C88" s="675">
        <v>-0.70329121439662856</v>
      </c>
      <c r="D88" s="675">
        <v>-2.8246364385350375</v>
      </c>
      <c r="E88" s="675">
        <v>-3.5439742237874015</v>
      </c>
      <c r="F88" s="675">
        <v>-7.194536367560346</v>
      </c>
      <c r="G88" s="675">
        <v>-9.7618693527546299</v>
      </c>
      <c r="H88" s="675">
        <v>-10.79317222269782</v>
      </c>
      <c r="I88" s="675">
        <v>-9.9203411001556532</v>
      </c>
      <c r="J88" s="675">
        <v>-16.474837165590799</v>
      </c>
      <c r="K88" s="675">
        <v>-12.516275668300281</v>
      </c>
      <c r="L88" s="675">
        <v>-10.849101181107457</v>
      </c>
      <c r="M88" s="675">
        <v>-6.0977003037196909</v>
      </c>
      <c r="N88" s="676">
        <v>-8.1688980000549947</v>
      </c>
      <c r="O88" s="846">
        <f>((O87-O86)/O86)*100</f>
        <v>-9.6243653602606489</v>
      </c>
    </row>
    <row r="89" spans="1:31" ht="12" customHeight="1">
      <c r="A89" s="667" t="s">
        <v>191</v>
      </c>
      <c r="B89" s="668"/>
      <c r="C89" s="668"/>
      <c r="D89" s="668"/>
      <c r="E89" s="668"/>
      <c r="F89" s="668"/>
      <c r="G89" s="668"/>
      <c r="H89" s="668"/>
      <c r="I89" s="668"/>
      <c r="J89" s="668"/>
      <c r="K89" s="668"/>
      <c r="L89" s="668"/>
      <c r="M89" s="668"/>
      <c r="N89" s="668"/>
      <c r="O89" s="673"/>
    </row>
    <row r="90" spans="1:31" ht="10.15" customHeight="1">
      <c r="A90" s="669" t="s">
        <v>1434</v>
      </c>
      <c r="B90" s="502"/>
      <c r="C90" s="502"/>
      <c r="D90" s="502"/>
      <c r="E90" s="502"/>
      <c r="F90" s="502"/>
      <c r="G90" s="502"/>
      <c r="H90" s="502"/>
      <c r="I90" s="502"/>
      <c r="J90" s="502"/>
      <c r="K90" s="502"/>
      <c r="L90" s="502"/>
      <c r="M90" s="502"/>
      <c r="N90" s="502"/>
      <c r="O90" s="843"/>
      <c r="T90" s="664"/>
      <c r="U90" s="664"/>
      <c r="V90" s="664"/>
      <c r="W90" s="664"/>
      <c r="X90" s="664"/>
      <c r="Y90" s="664"/>
      <c r="Z90" s="664"/>
      <c r="AA90" s="664"/>
      <c r="AB90" s="664"/>
      <c r="AC90" s="664"/>
      <c r="AD90" s="664"/>
      <c r="AE90" s="664"/>
    </row>
    <row r="91" spans="1:31" ht="7.5" customHeight="1">
      <c r="A91" s="670">
        <v>2023</v>
      </c>
      <c r="B91" s="671">
        <v>134765.90599999999</v>
      </c>
      <c r="C91" s="671">
        <v>123700.463</v>
      </c>
      <c r="D91" s="671">
        <v>138981.05499999999</v>
      </c>
      <c r="E91" s="671">
        <v>134190.84400000001</v>
      </c>
      <c r="F91" s="671">
        <v>138545.17499999999</v>
      </c>
      <c r="G91" s="671">
        <v>132889.93100000001</v>
      </c>
      <c r="H91" s="671">
        <v>136151.573</v>
      </c>
      <c r="I91" s="671">
        <v>130851.899</v>
      </c>
      <c r="J91" s="671">
        <v>125723.93</v>
      </c>
      <c r="K91" s="671">
        <v>128186.909</v>
      </c>
      <c r="L91" s="671">
        <v>122590.485</v>
      </c>
      <c r="M91" s="671">
        <v>128792.16899999999</v>
      </c>
      <c r="N91" s="672">
        <v>1575370.3389999999</v>
      </c>
      <c r="O91" s="673">
        <f>SUM(E91:M91)</f>
        <v>1177922.915</v>
      </c>
      <c r="T91" s="682"/>
      <c r="U91" s="682"/>
      <c r="V91" s="682"/>
      <c r="W91" s="682"/>
      <c r="X91" s="682"/>
      <c r="Y91" s="682"/>
      <c r="Z91" s="682"/>
      <c r="AA91" s="682"/>
      <c r="AB91" s="682"/>
      <c r="AC91" s="682"/>
      <c r="AD91" s="682"/>
      <c r="AE91" s="682"/>
    </row>
    <row r="92" spans="1:31" ht="7.5" customHeight="1">
      <c r="A92" s="670">
        <v>2024</v>
      </c>
      <c r="B92" s="671">
        <v>131282.486</v>
      </c>
      <c r="C92" s="671">
        <v>127439.626</v>
      </c>
      <c r="D92" s="671">
        <v>138215.79</v>
      </c>
      <c r="E92" s="671">
        <v>134765.27299999999</v>
      </c>
      <c r="F92" s="671">
        <v>138979.97</v>
      </c>
      <c r="G92" s="671">
        <v>132615.54399999999</v>
      </c>
      <c r="H92" s="671">
        <v>133119.674</v>
      </c>
      <c r="I92" s="671">
        <v>131654.19500000001</v>
      </c>
      <c r="J92" s="671">
        <v>125863.853</v>
      </c>
      <c r="K92" s="671">
        <v>128311.18700000001</v>
      </c>
      <c r="L92" s="671">
        <v>123358.007</v>
      </c>
      <c r="M92" s="671">
        <v>128904.951</v>
      </c>
      <c r="N92" s="672">
        <v>1574510.5559999999</v>
      </c>
      <c r="O92" s="673">
        <f>SUM(E92:M92)</f>
        <v>1177572.6540000001</v>
      </c>
      <c r="T92" s="682"/>
      <c r="U92" s="682"/>
      <c r="V92" s="682"/>
      <c r="W92" s="682"/>
      <c r="X92" s="682"/>
      <c r="Y92" s="682"/>
      <c r="Z92" s="682"/>
      <c r="AA92" s="682"/>
      <c r="AB92" s="682"/>
      <c r="AC92" s="682"/>
      <c r="AD92" s="682"/>
      <c r="AE92" s="682"/>
    </row>
    <row r="93" spans="1:31" ht="7.5" customHeight="1">
      <c r="A93" s="674" t="s">
        <v>1435</v>
      </c>
      <c r="B93" s="675">
        <v>-2.5847932191395557</v>
      </c>
      <c r="C93" s="675">
        <v>3.0227558647052035</v>
      </c>
      <c r="D93" s="675">
        <v>-0.55062540718229513</v>
      </c>
      <c r="E93" s="675">
        <v>0.42806869893446731</v>
      </c>
      <c r="F93" s="675">
        <v>0.31382904529155553</v>
      </c>
      <c r="G93" s="675">
        <v>-0.20647689251943291</v>
      </c>
      <c r="H93" s="675">
        <v>-2.226855653000797</v>
      </c>
      <c r="I93" s="675">
        <v>0.61313286710496584</v>
      </c>
      <c r="J93" s="675">
        <v>0.1112938483548902</v>
      </c>
      <c r="K93" s="675">
        <v>9.6950617632884928E-2</v>
      </c>
      <c r="L93" s="675">
        <v>0.62608611100607447</v>
      </c>
      <c r="M93" s="675">
        <v>8.756898876359287E-2</v>
      </c>
      <c r="N93" s="676">
        <v>-5.4576563917393628E-2</v>
      </c>
      <c r="O93" s="846">
        <f>((O92-O91)/O91)*100</f>
        <v>-2.9735477214987399E-2</v>
      </c>
    </row>
    <row r="94" spans="1:31" ht="12" customHeight="1">
      <c r="A94" s="844" t="s">
        <v>1442</v>
      </c>
      <c r="B94" s="804"/>
      <c r="C94" s="804"/>
      <c r="D94" s="804"/>
      <c r="E94" s="804"/>
      <c r="F94" s="804"/>
      <c r="G94" s="804"/>
      <c r="H94" s="804"/>
      <c r="I94" s="804"/>
      <c r="J94" s="804"/>
      <c r="K94" s="804"/>
      <c r="L94" s="804"/>
      <c r="M94" s="804"/>
      <c r="N94" s="804"/>
      <c r="O94" s="845"/>
    </row>
    <row r="95" spans="1:31" ht="10.15" customHeight="1">
      <c r="A95" s="669" t="s">
        <v>1434</v>
      </c>
      <c r="B95" s="502"/>
      <c r="C95" s="502"/>
      <c r="D95" s="502"/>
      <c r="E95" s="502"/>
      <c r="F95" s="502"/>
      <c r="G95" s="502"/>
      <c r="H95" s="502"/>
      <c r="I95" s="502"/>
      <c r="J95" s="502"/>
      <c r="K95" s="502"/>
      <c r="L95" s="502"/>
      <c r="M95" s="502"/>
      <c r="N95" s="502"/>
      <c r="O95" s="843"/>
      <c r="T95" s="664"/>
      <c r="U95" s="664"/>
      <c r="V95" s="664"/>
      <c r="W95" s="664"/>
      <c r="X95" s="664"/>
      <c r="Y95" s="664"/>
      <c r="Z95" s="664"/>
      <c r="AA95" s="664"/>
      <c r="AB95" s="664"/>
      <c r="AC95" s="664"/>
      <c r="AD95" s="664"/>
      <c r="AE95" s="664"/>
    </row>
    <row r="96" spans="1:31" ht="7.5" customHeight="1">
      <c r="A96" s="670">
        <v>2023</v>
      </c>
      <c r="B96" s="671">
        <v>82964.3</v>
      </c>
      <c r="C96" s="671">
        <v>75493.126000000004</v>
      </c>
      <c r="D96" s="671">
        <v>83569.475000000006</v>
      </c>
      <c r="E96" s="671">
        <v>81340.14</v>
      </c>
      <c r="F96" s="671">
        <v>84092.357000000004</v>
      </c>
      <c r="G96" s="671">
        <v>80077.493000000002</v>
      </c>
      <c r="H96" s="671">
        <v>82331.875</v>
      </c>
      <c r="I96" s="671">
        <v>78518.031000000003</v>
      </c>
      <c r="J96" s="671">
        <v>74361.141000000003</v>
      </c>
      <c r="K96" s="671">
        <v>75619.127999999997</v>
      </c>
      <c r="L96" s="671">
        <v>72387.191000000006</v>
      </c>
      <c r="M96" s="671">
        <v>75861.112999999998</v>
      </c>
      <c r="N96" s="672">
        <v>946615.37000000011</v>
      </c>
      <c r="O96" s="673">
        <f>SUM(E96:M96)</f>
        <v>704588.46900000004</v>
      </c>
      <c r="T96" s="682"/>
      <c r="U96" s="682"/>
      <c r="V96" s="682"/>
      <c r="W96" s="682"/>
      <c r="X96" s="682"/>
      <c r="Y96" s="682"/>
      <c r="Z96" s="682"/>
      <c r="AA96" s="682"/>
      <c r="AB96" s="682"/>
      <c r="AC96" s="682"/>
      <c r="AD96" s="682"/>
      <c r="AE96" s="682"/>
    </row>
    <row r="97" spans="1:31" ht="7.5" customHeight="1">
      <c r="A97" s="670">
        <v>2024</v>
      </c>
      <c r="B97" s="671">
        <v>76104.873000000007</v>
      </c>
      <c r="C97" s="671">
        <v>74393.573000000004</v>
      </c>
      <c r="D97" s="671">
        <v>80604.297000000006</v>
      </c>
      <c r="E97" s="671">
        <v>78803.373000000007</v>
      </c>
      <c r="F97" s="671">
        <v>81406.267000000007</v>
      </c>
      <c r="G97" s="671">
        <v>77775.573999999993</v>
      </c>
      <c r="H97" s="671">
        <v>77337.527000000002</v>
      </c>
      <c r="I97" s="671">
        <v>75075.823000000004</v>
      </c>
      <c r="J97" s="671">
        <v>70834.332999999999</v>
      </c>
      <c r="K97" s="671">
        <v>71816.710000000006</v>
      </c>
      <c r="L97" s="671">
        <v>69995.061000000002</v>
      </c>
      <c r="M97" s="671">
        <v>73749.664000000004</v>
      </c>
      <c r="N97" s="672">
        <v>907897.07499999995</v>
      </c>
      <c r="O97" s="673">
        <f>SUM(E97:M97)</f>
        <v>676794.33199999994</v>
      </c>
      <c r="T97" s="682"/>
      <c r="U97" s="682"/>
      <c r="V97" s="682"/>
      <c r="W97" s="682"/>
      <c r="X97" s="682"/>
      <c r="Y97" s="682"/>
      <c r="Z97" s="682"/>
      <c r="AA97" s="682"/>
      <c r="AB97" s="682"/>
      <c r="AC97" s="682"/>
      <c r="AD97" s="682"/>
      <c r="AE97" s="682"/>
    </row>
    <row r="98" spans="1:31" ht="7.5" customHeight="1">
      <c r="A98" s="674" t="s">
        <v>1435</v>
      </c>
      <c r="B98" s="675">
        <v>-8.2679260838698099</v>
      </c>
      <c r="C98" s="675">
        <v>-1.4564941978955801</v>
      </c>
      <c r="D98" s="675">
        <v>-3.5481591813278754</v>
      </c>
      <c r="E98" s="675">
        <v>-3.118714819030302</v>
      </c>
      <c r="F98" s="675">
        <v>-3.1942141900006362</v>
      </c>
      <c r="G98" s="675">
        <v>-2.8746142190040871</v>
      </c>
      <c r="H98" s="675">
        <v>-6.0661171630064246</v>
      </c>
      <c r="I98" s="675">
        <v>-4.3839713708562016</v>
      </c>
      <c r="J98" s="675">
        <v>-4.7428104956054966</v>
      </c>
      <c r="K98" s="675">
        <v>-5.0283811788995934</v>
      </c>
      <c r="L98" s="675">
        <v>-3.3046316163863878</v>
      </c>
      <c r="M98" s="675">
        <v>-2.7833087553039064</v>
      </c>
      <c r="N98" s="676">
        <v>-4.0901823725934321</v>
      </c>
      <c r="O98" s="846">
        <f>((O97-O96)/O96)*100</f>
        <v>-3.9447334469505919</v>
      </c>
    </row>
    <row r="99" spans="1:31" ht="12" customHeight="1">
      <c r="A99" s="844" t="s">
        <v>1443</v>
      </c>
      <c r="B99" s="804"/>
      <c r="C99" s="804"/>
      <c r="D99" s="804"/>
      <c r="E99" s="804"/>
      <c r="F99" s="804"/>
      <c r="G99" s="804"/>
      <c r="H99" s="804"/>
      <c r="I99" s="804"/>
      <c r="J99" s="804"/>
      <c r="K99" s="804"/>
      <c r="L99" s="804"/>
      <c r="M99" s="804"/>
      <c r="N99" s="804"/>
      <c r="O99" s="845"/>
    </row>
    <row r="100" spans="1:31" ht="10.9" customHeight="1">
      <c r="A100" s="669" t="s">
        <v>1436</v>
      </c>
      <c r="B100" s="502"/>
      <c r="C100" s="502"/>
      <c r="D100" s="502"/>
      <c r="E100" s="502"/>
      <c r="F100" s="502"/>
      <c r="G100" s="502"/>
      <c r="H100" s="502"/>
      <c r="I100" s="502"/>
      <c r="J100" s="502"/>
      <c r="K100" s="502"/>
      <c r="L100" s="502"/>
      <c r="M100" s="502"/>
      <c r="N100" s="502"/>
      <c r="O100" s="843"/>
      <c r="T100" s="664"/>
      <c r="U100" s="664"/>
      <c r="V100" s="664"/>
      <c r="W100" s="664"/>
      <c r="X100" s="664"/>
      <c r="Y100" s="664"/>
      <c r="Z100" s="664"/>
      <c r="AA100" s="664"/>
      <c r="AB100" s="664"/>
      <c r="AC100" s="664"/>
      <c r="AD100" s="664"/>
      <c r="AE100" s="664"/>
    </row>
    <row r="101" spans="1:31" ht="7.5" customHeight="1">
      <c r="A101" s="670">
        <v>2023</v>
      </c>
      <c r="B101" s="671">
        <v>5531.22</v>
      </c>
      <c r="C101" s="671">
        <v>4945.165</v>
      </c>
      <c r="D101" s="671">
        <v>5540.8770000000004</v>
      </c>
      <c r="E101" s="671">
        <v>5229.7469999999994</v>
      </c>
      <c r="F101" s="671">
        <v>5437.2359999999999</v>
      </c>
      <c r="G101" s="671">
        <v>5099.4369999999999</v>
      </c>
      <c r="H101" s="671">
        <v>5460.8989999999994</v>
      </c>
      <c r="I101" s="671">
        <v>5206.5810000000001</v>
      </c>
      <c r="J101" s="671">
        <v>4896.3069999999998</v>
      </c>
      <c r="K101" s="671">
        <v>5371.3649999999998</v>
      </c>
      <c r="L101" s="671">
        <v>5180.2379999999994</v>
      </c>
      <c r="M101" s="671">
        <v>5597.5550000000003</v>
      </c>
      <c r="N101" s="672">
        <v>63496.626999999993</v>
      </c>
      <c r="O101" s="673">
        <f>SUM(E101:M101)</f>
        <v>47479.364999999998</v>
      </c>
      <c r="T101" s="682"/>
      <c r="U101" s="682"/>
      <c r="V101" s="682"/>
      <c r="W101" s="682"/>
      <c r="X101" s="682"/>
      <c r="Y101" s="682"/>
      <c r="Z101" s="682"/>
      <c r="AA101" s="682"/>
      <c r="AB101" s="682"/>
      <c r="AC101" s="682"/>
      <c r="AD101" s="682"/>
      <c r="AE101" s="682"/>
    </row>
    <row r="102" spans="1:31" ht="7.5" customHeight="1">
      <c r="A102" s="670">
        <v>2024</v>
      </c>
      <c r="B102" s="671">
        <v>5743.8139999999994</v>
      </c>
      <c r="C102" s="671">
        <v>5607.0059999999994</v>
      </c>
      <c r="D102" s="671">
        <v>6144.8549999999996</v>
      </c>
      <c r="E102" s="671">
        <v>5892.8580000000002</v>
      </c>
      <c r="F102" s="671">
        <v>5927.6729999999998</v>
      </c>
      <c r="G102" s="671">
        <v>5621.4879999999994</v>
      </c>
      <c r="H102" s="671">
        <v>5720.1090000000004</v>
      </c>
      <c r="I102" s="671">
        <v>5637.7219999999998</v>
      </c>
      <c r="J102" s="671">
        <v>5050.8639999999996</v>
      </c>
      <c r="K102" s="671">
        <v>5215.3180000000002</v>
      </c>
      <c r="L102" s="671">
        <v>5288.9609999999993</v>
      </c>
      <c r="M102" s="671">
        <v>5885.1189999999997</v>
      </c>
      <c r="N102" s="672">
        <v>67735.787000000011</v>
      </c>
      <c r="O102" s="673">
        <f>SUM(E102:M102)</f>
        <v>50240.112000000001</v>
      </c>
      <c r="T102" s="682"/>
      <c r="U102" s="682"/>
      <c r="V102" s="682"/>
      <c r="W102" s="682"/>
      <c r="X102" s="682"/>
      <c r="Y102" s="682"/>
      <c r="Z102" s="682"/>
      <c r="AA102" s="682"/>
      <c r="AB102" s="682"/>
      <c r="AC102" s="682"/>
      <c r="AD102" s="682"/>
      <c r="AE102" s="682"/>
    </row>
    <row r="103" spans="1:31" ht="7.5" customHeight="1">
      <c r="A103" s="674" t="s">
        <v>1435</v>
      </c>
      <c r="B103" s="675">
        <v>3.8435281908873407</v>
      </c>
      <c r="C103" s="675">
        <v>13.383597918370768</v>
      </c>
      <c r="D103" s="675">
        <v>10.90040439446679</v>
      </c>
      <c r="E103" s="675">
        <v>12.679599988297738</v>
      </c>
      <c r="F103" s="675">
        <v>9.0199689695278948</v>
      </c>
      <c r="G103" s="675">
        <v>10.237424248990607</v>
      </c>
      <c r="H103" s="675">
        <v>4.7466543512341275</v>
      </c>
      <c r="I103" s="675">
        <v>8.2806932226733636</v>
      </c>
      <c r="J103" s="675">
        <v>3.1566035381359825</v>
      </c>
      <c r="K103" s="675">
        <v>-2.9051647020822315</v>
      </c>
      <c r="L103" s="675">
        <v>2.098803182402051</v>
      </c>
      <c r="M103" s="675">
        <v>5.1373144167408782</v>
      </c>
      <c r="N103" s="676">
        <v>6.6761971466610674</v>
      </c>
      <c r="O103" s="846">
        <f>((O102-O101)/O101)*100</f>
        <v>5.8146249428567618</v>
      </c>
    </row>
    <row r="104" spans="1:31" ht="12" customHeight="1">
      <c r="A104" s="844" t="s">
        <v>1444</v>
      </c>
      <c r="B104" s="804"/>
      <c r="C104" s="804"/>
      <c r="D104" s="804"/>
      <c r="E104" s="804"/>
      <c r="F104" s="804"/>
      <c r="G104" s="804"/>
      <c r="H104" s="804"/>
      <c r="I104" s="804"/>
      <c r="J104" s="804"/>
      <c r="K104" s="804"/>
      <c r="L104" s="804"/>
      <c r="M104" s="804"/>
      <c r="N104" s="804"/>
      <c r="O104" s="845"/>
    </row>
    <row r="105" spans="1:31" ht="10.15" customHeight="1">
      <c r="A105" s="669" t="s">
        <v>1434</v>
      </c>
      <c r="B105" s="502"/>
      <c r="C105" s="502"/>
      <c r="D105" s="502"/>
      <c r="E105" s="502"/>
      <c r="F105" s="502"/>
      <c r="G105" s="502"/>
      <c r="H105" s="502"/>
      <c r="I105" s="502"/>
      <c r="J105" s="502"/>
      <c r="K105" s="502"/>
      <c r="L105" s="502"/>
      <c r="M105" s="502"/>
      <c r="N105" s="502"/>
      <c r="O105" s="843"/>
      <c r="T105" s="664"/>
      <c r="U105" s="664"/>
      <c r="V105" s="664"/>
      <c r="W105" s="664"/>
      <c r="X105" s="664"/>
      <c r="Y105" s="664"/>
      <c r="Z105" s="664"/>
      <c r="AA105" s="664"/>
      <c r="AB105" s="664"/>
      <c r="AC105" s="664"/>
      <c r="AD105" s="664"/>
      <c r="AE105" s="664"/>
    </row>
    <row r="106" spans="1:31" ht="7.5" customHeight="1">
      <c r="A106" s="670">
        <v>2023</v>
      </c>
      <c r="B106" s="671">
        <v>66744.524999999994</v>
      </c>
      <c r="C106" s="671">
        <v>61154.275000000001</v>
      </c>
      <c r="D106" s="671">
        <v>68567.900999999998</v>
      </c>
      <c r="E106" s="671">
        <v>66638.27</v>
      </c>
      <c r="F106" s="671">
        <v>68529.494000000006</v>
      </c>
      <c r="G106" s="671">
        <v>65938.31</v>
      </c>
      <c r="H106" s="671">
        <v>67909.432000000001</v>
      </c>
      <c r="I106" s="671">
        <v>64998.881999999998</v>
      </c>
      <c r="J106" s="671">
        <v>61959.678999999996</v>
      </c>
      <c r="K106" s="671">
        <v>62929.264000000003</v>
      </c>
      <c r="L106" s="671">
        <v>60295.512999999999</v>
      </c>
      <c r="M106" s="671">
        <v>63788.146999999997</v>
      </c>
      <c r="N106" s="672">
        <v>779453.69200000004</v>
      </c>
      <c r="O106" s="673">
        <f>SUM(E106:M106)</f>
        <v>582986.99100000004</v>
      </c>
      <c r="T106" s="682"/>
      <c r="U106" s="682"/>
      <c r="V106" s="682"/>
      <c r="W106" s="682"/>
      <c r="X106" s="682"/>
      <c r="Y106" s="682"/>
      <c r="Z106" s="682"/>
      <c r="AA106" s="682"/>
      <c r="AB106" s="682"/>
      <c r="AC106" s="682"/>
      <c r="AD106" s="682"/>
      <c r="AE106" s="682"/>
    </row>
    <row r="107" spans="1:31" ht="7.5" customHeight="1">
      <c r="A107" s="670">
        <v>2024</v>
      </c>
      <c r="B107" s="671">
        <v>65661.918999999994</v>
      </c>
      <c r="C107" s="671">
        <v>62896.9</v>
      </c>
      <c r="D107" s="671">
        <v>68106.930999999997</v>
      </c>
      <c r="E107" s="671">
        <v>66490.964999999997</v>
      </c>
      <c r="F107" s="671">
        <v>68560.903999999995</v>
      </c>
      <c r="G107" s="671">
        <v>65510.775999999998</v>
      </c>
      <c r="H107" s="671">
        <v>66129.697</v>
      </c>
      <c r="I107" s="671">
        <v>64410.080999999998</v>
      </c>
      <c r="J107" s="671">
        <v>60824.917000000001</v>
      </c>
      <c r="K107" s="671">
        <v>61282.453000000001</v>
      </c>
      <c r="L107" s="671">
        <v>58234.171999999999</v>
      </c>
      <c r="M107" s="671">
        <v>61820.036</v>
      </c>
      <c r="N107" s="672">
        <v>769929.75099999993</v>
      </c>
      <c r="O107" s="673">
        <f>SUM(E107:M107)</f>
        <v>573264.00100000005</v>
      </c>
      <c r="T107" s="682"/>
      <c r="U107" s="682"/>
      <c r="V107" s="682"/>
      <c r="W107" s="682"/>
      <c r="X107" s="682"/>
      <c r="Y107" s="682"/>
      <c r="Z107" s="682"/>
      <c r="AA107" s="682"/>
      <c r="AB107" s="682"/>
      <c r="AC107" s="682"/>
      <c r="AD107" s="682"/>
      <c r="AE107" s="682"/>
    </row>
    <row r="108" spans="1:31" ht="7.5" customHeight="1">
      <c r="A108" s="674" t="s">
        <v>1435</v>
      </c>
      <c r="B108" s="675">
        <v>-1.6220146895943941</v>
      </c>
      <c r="C108" s="675">
        <v>2.8495554889662174</v>
      </c>
      <c r="D108" s="675">
        <v>-0.67228250139960721</v>
      </c>
      <c r="E108" s="675">
        <v>-0.22105165695327855</v>
      </c>
      <c r="F108" s="675">
        <v>4.5834279762800634E-2</v>
      </c>
      <c r="G108" s="675">
        <v>-0.6483848312157221</v>
      </c>
      <c r="H108" s="675">
        <v>-2.6207478807951077</v>
      </c>
      <c r="I108" s="675">
        <v>-0.9058632731559868</v>
      </c>
      <c r="J108" s="675">
        <v>-1.8314523546837478</v>
      </c>
      <c r="K108" s="675">
        <v>-2.6169239799149864</v>
      </c>
      <c r="L108" s="675">
        <v>-3.4187303456560585</v>
      </c>
      <c r="M108" s="675">
        <v>-3.0853866941769041</v>
      </c>
      <c r="N108" s="676">
        <v>-1.2218738711164008</v>
      </c>
      <c r="O108" s="846">
        <f>((O107-O106)/O106)*100</f>
        <v>-1.6677885013046525</v>
      </c>
    </row>
    <row r="109" spans="1:31" ht="10.15" customHeight="1">
      <c r="A109" s="669" t="s">
        <v>1436</v>
      </c>
      <c r="B109" s="502"/>
      <c r="C109" s="502"/>
      <c r="D109" s="502"/>
      <c r="E109" s="502"/>
      <c r="F109" s="502"/>
      <c r="G109" s="502"/>
      <c r="H109" s="502"/>
      <c r="I109" s="502"/>
      <c r="J109" s="502"/>
      <c r="K109" s="502"/>
      <c r="L109" s="502"/>
      <c r="M109" s="502"/>
      <c r="N109" s="502"/>
      <c r="O109" s="843"/>
      <c r="S109" s="668"/>
      <c r="T109" s="664"/>
      <c r="U109" s="664"/>
      <c r="V109" s="664"/>
      <c r="W109" s="664"/>
      <c r="X109" s="664"/>
      <c r="Y109" s="664"/>
      <c r="Z109" s="664"/>
      <c r="AA109" s="664"/>
      <c r="AB109" s="664"/>
      <c r="AC109" s="664"/>
      <c r="AD109" s="664"/>
      <c r="AE109" s="664"/>
    </row>
    <row r="110" spans="1:31" ht="7.5" customHeight="1">
      <c r="A110" s="670">
        <v>2023</v>
      </c>
      <c r="B110" s="671">
        <v>899.29600000000005</v>
      </c>
      <c r="C110" s="671">
        <v>806.78099999999995</v>
      </c>
      <c r="D110" s="671">
        <v>881.18100000000004</v>
      </c>
      <c r="E110" s="671">
        <v>892.35799999999995</v>
      </c>
      <c r="F110" s="671">
        <v>994.596</v>
      </c>
      <c r="G110" s="671">
        <v>863.00199999999995</v>
      </c>
      <c r="H110" s="671">
        <v>842.10400000000004</v>
      </c>
      <c r="I110" s="671">
        <v>792.56</v>
      </c>
      <c r="J110" s="671">
        <v>794.49800000000005</v>
      </c>
      <c r="K110" s="671">
        <v>809.04700000000003</v>
      </c>
      <c r="L110" s="671">
        <v>806.774</v>
      </c>
      <c r="M110" s="671">
        <v>835.41099999999994</v>
      </c>
      <c r="N110" s="672">
        <v>10217.608</v>
      </c>
      <c r="O110" s="673">
        <f>SUM(E110:M110)</f>
        <v>7630.3500000000013</v>
      </c>
      <c r="S110" s="668"/>
      <c r="T110" s="682"/>
      <c r="U110" s="682"/>
      <c r="V110" s="682"/>
      <c r="W110" s="682"/>
      <c r="X110" s="682"/>
      <c r="Y110" s="682"/>
      <c r="Z110" s="682"/>
      <c r="AA110" s="682"/>
      <c r="AB110" s="682"/>
      <c r="AC110" s="682"/>
      <c r="AD110" s="682"/>
      <c r="AE110" s="682"/>
    </row>
    <row r="111" spans="1:31" ht="7.5" customHeight="1">
      <c r="A111" s="670">
        <v>2024</v>
      </c>
      <c r="B111" s="671">
        <v>836.95500000000004</v>
      </c>
      <c r="C111" s="671">
        <v>850.20299999999997</v>
      </c>
      <c r="D111" s="671">
        <v>853.81799999999998</v>
      </c>
      <c r="E111" s="671">
        <v>839.97</v>
      </c>
      <c r="F111" s="671">
        <v>890.97299999999996</v>
      </c>
      <c r="G111" s="671">
        <v>855.81700000000001</v>
      </c>
      <c r="H111" s="671">
        <v>837.00599999999997</v>
      </c>
      <c r="I111" s="671">
        <v>832.28899999999999</v>
      </c>
      <c r="J111" s="671">
        <v>772.02599999999995</v>
      </c>
      <c r="K111" s="671">
        <v>755.81200000000001</v>
      </c>
      <c r="L111" s="671">
        <v>702.12099999999998</v>
      </c>
      <c r="M111" s="671">
        <v>790.90099999999995</v>
      </c>
      <c r="N111" s="672">
        <v>9817.8909999999996</v>
      </c>
      <c r="O111" s="673">
        <f>SUM(E111:M111)</f>
        <v>7276.915</v>
      </c>
      <c r="S111" s="668" t="s">
        <v>1445</v>
      </c>
      <c r="T111" s="682"/>
      <c r="U111" s="682"/>
      <c r="V111" s="682"/>
      <c r="W111" s="682"/>
      <c r="X111" s="682"/>
      <c r="Y111" s="682"/>
      <c r="Z111" s="682"/>
      <c r="AA111" s="682"/>
      <c r="AB111" s="682"/>
      <c r="AC111" s="682"/>
      <c r="AD111" s="682"/>
      <c r="AE111" s="682"/>
    </row>
    <row r="112" spans="1:31" ht="7.5" customHeight="1">
      <c r="A112" s="674" t="s">
        <v>1435</v>
      </c>
      <c r="B112" s="675">
        <v>-6.9322002989004829</v>
      </c>
      <c r="C112" s="675">
        <v>5.3821297229359715</v>
      </c>
      <c r="D112" s="675">
        <v>-3.1052644121922697</v>
      </c>
      <c r="E112" s="675">
        <v>-5.8707379773588571</v>
      </c>
      <c r="F112" s="675">
        <v>-10.418602125888313</v>
      </c>
      <c r="G112" s="675">
        <v>-0.83255890484610973</v>
      </c>
      <c r="H112" s="675">
        <v>-0.60538840808263217</v>
      </c>
      <c r="I112" s="675">
        <v>5.0127435146865906</v>
      </c>
      <c r="J112" s="675">
        <v>-2.8284526833296155</v>
      </c>
      <c r="K112" s="675">
        <v>-6.5799638339923519</v>
      </c>
      <c r="L112" s="675">
        <v>-12.971786398669281</v>
      </c>
      <c r="M112" s="675">
        <v>-5.3279164387349454</v>
      </c>
      <c r="N112" s="676">
        <v>-3.9120408612270126</v>
      </c>
      <c r="O112" s="846">
        <f>((O111-O110)/O110)*100</f>
        <v>-4.6319631471688885</v>
      </c>
    </row>
    <row r="113" spans="1:31" ht="12" customHeight="1">
      <c r="A113" s="844" t="s">
        <v>117</v>
      </c>
      <c r="B113" s="804"/>
      <c r="C113" s="804"/>
      <c r="D113" s="804"/>
      <c r="E113" s="804"/>
      <c r="F113" s="804"/>
      <c r="G113" s="804"/>
      <c r="H113" s="804"/>
      <c r="I113" s="804"/>
      <c r="J113" s="804"/>
      <c r="K113" s="804"/>
      <c r="L113" s="804"/>
      <c r="M113" s="804"/>
      <c r="N113" s="804"/>
      <c r="O113" s="845"/>
    </row>
    <row r="114" spans="1:31" ht="10.15" customHeight="1">
      <c r="A114" s="669" t="s">
        <v>1434</v>
      </c>
      <c r="B114" s="502"/>
      <c r="C114" s="502"/>
      <c r="D114" s="502"/>
      <c r="E114" s="502"/>
      <c r="F114" s="502"/>
      <c r="G114" s="502"/>
      <c r="H114" s="502"/>
      <c r="I114" s="502"/>
      <c r="J114" s="502"/>
      <c r="K114" s="502"/>
      <c r="L114" s="502"/>
      <c r="M114" s="502"/>
      <c r="N114" s="502"/>
      <c r="O114" s="843"/>
      <c r="T114" s="664"/>
      <c r="U114" s="664"/>
      <c r="V114" s="664"/>
      <c r="W114" s="664"/>
      <c r="X114" s="664"/>
      <c r="Y114" s="664"/>
      <c r="Z114" s="664"/>
      <c r="AA114" s="664"/>
      <c r="AB114" s="664"/>
      <c r="AC114" s="664"/>
      <c r="AD114" s="664"/>
      <c r="AE114" s="664"/>
    </row>
    <row r="115" spans="1:31" ht="7.5" customHeight="1">
      <c r="A115" s="670">
        <v>2023</v>
      </c>
      <c r="B115" s="671">
        <v>499945.86699999997</v>
      </c>
      <c r="C115" s="671">
        <v>457985.26799999998</v>
      </c>
      <c r="D115" s="671">
        <v>511668.71500000003</v>
      </c>
      <c r="E115" s="671">
        <v>496312.37700000004</v>
      </c>
      <c r="F115" s="671">
        <v>512812.33900000004</v>
      </c>
      <c r="G115" s="671">
        <v>491425.99300000007</v>
      </c>
      <c r="H115" s="671">
        <v>503866.00100000005</v>
      </c>
      <c r="I115" s="671">
        <v>484083.924</v>
      </c>
      <c r="J115" s="671">
        <v>460699.424</v>
      </c>
      <c r="K115" s="671">
        <v>469903.61599999998</v>
      </c>
      <c r="L115" s="671">
        <v>449834.25999999995</v>
      </c>
      <c r="M115" s="671">
        <v>471804.27500000002</v>
      </c>
      <c r="N115" s="672">
        <v>5810342.0590000013</v>
      </c>
      <c r="O115" s="673">
        <f>SUM(E115:M115)</f>
        <v>4340742.2089999998</v>
      </c>
      <c r="Q115" s="683"/>
      <c r="R115" s="683"/>
      <c r="T115" s="682"/>
      <c r="U115" s="682"/>
      <c r="V115" s="682"/>
      <c r="W115" s="682"/>
      <c r="X115" s="682"/>
      <c r="Y115" s="682"/>
      <c r="Z115" s="682"/>
      <c r="AA115" s="682"/>
      <c r="AB115" s="682"/>
      <c r="AC115" s="682"/>
      <c r="AD115" s="682"/>
      <c r="AE115" s="682"/>
    </row>
    <row r="116" spans="1:31" ht="7.5" customHeight="1">
      <c r="A116" s="670">
        <v>2024</v>
      </c>
      <c r="B116" s="671">
        <v>482385.49900000007</v>
      </c>
      <c r="C116" s="671">
        <v>468152.946</v>
      </c>
      <c r="D116" s="671">
        <v>508177.92200000002</v>
      </c>
      <c r="E116" s="671">
        <v>495028.71499999997</v>
      </c>
      <c r="F116" s="671">
        <v>512523.41700000002</v>
      </c>
      <c r="G116" s="671">
        <v>490155.62500000006</v>
      </c>
      <c r="H116" s="671">
        <v>492087.12400000001</v>
      </c>
      <c r="I116" s="671">
        <v>481536.18299999996</v>
      </c>
      <c r="J116" s="671">
        <v>454806.88800000004</v>
      </c>
      <c r="K116" s="671">
        <v>462635.45199999999</v>
      </c>
      <c r="L116" s="671">
        <v>445358.99300000002</v>
      </c>
      <c r="M116" s="671">
        <v>469148.13200000004</v>
      </c>
      <c r="N116" s="672">
        <v>5761996.8959999997</v>
      </c>
      <c r="O116" s="673">
        <f>SUM(E116:M116)</f>
        <v>4303280.529000001</v>
      </c>
      <c r="Q116" s="683"/>
      <c r="R116" s="683"/>
      <c r="T116" s="682"/>
      <c r="U116" s="682"/>
      <c r="V116" s="682"/>
      <c r="W116" s="682"/>
      <c r="X116" s="682"/>
      <c r="Y116" s="682"/>
      <c r="Z116" s="682"/>
      <c r="AA116" s="682"/>
      <c r="AB116" s="682"/>
      <c r="AC116" s="682"/>
      <c r="AD116" s="682"/>
      <c r="AE116" s="682"/>
    </row>
    <row r="117" spans="1:31" ht="7.5" customHeight="1">
      <c r="A117" s="674" t="s">
        <v>1435</v>
      </c>
      <c r="B117" s="675">
        <v>-3.5124538793316873</v>
      </c>
      <c r="C117" s="675">
        <v>2.2200884417967899</v>
      </c>
      <c r="D117" s="675">
        <v>-0.68223694309705252</v>
      </c>
      <c r="E117" s="675">
        <v>-0.25863993313228661</v>
      </c>
      <c r="F117" s="675">
        <v>-5.6340688011417228E-2</v>
      </c>
      <c r="G117" s="675">
        <v>-0.25850647261142967</v>
      </c>
      <c r="H117" s="675">
        <v>-2.3377002966310556</v>
      </c>
      <c r="I117" s="675">
        <v>-0.52630150965310918</v>
      </c>
      <c r="J117" s="675">
        <v>-1.2790413213106007</v>
      </c>
      <c r="K117" s="675">
        <v>-1.5467350649202132</v>
      </c>
      <c r="L117" s="675">
        <v>-0.99487019952636047</v>
      </c>
      <c r="M117" s="675">
        <v>-0.56297561102005034</v>
      </c>
      <c r="N117" s="678">
        <v>-0.83205364691251305</v>
      </c>
      <c r="O117" s="846">
        <f>((O116-O115)/O115)*100</f>
        <v>-0.8630247592756497</v>
      </c>
    </row>
    <row r="118" spans="1:31" ht="10.9" customHeight="1">
      <c r="A118" s="669" t="s">
        <v>1436</v>
      </c>
      <c r="B118" s="502"/>
      <c r="C118" s="502"/>
      <c r="D118" s="502"/>
      <c r="E118" s="502"/>
      <c r="F118" s="502"/>
      <c r="G118" s="502"/>
      <c r="H118" s="502"/>
      <c r="I118" s="502"/>
      <c r="J118" s="502"/>
      <c r="K118" s="502"/>
      <c r="L118" s="502"/>
      <c r="M118" s="502"/>
      <c r="N118" s="502"/>
      <c r="O118" s="843"/>
      <c r="T118" s="664"/>
      <c r="U118" s="664"/>
      <c r="V118" s="664"/>
      <c r="W118" s="664"/>
      <c r="X118" s="664"/>
      <c r="Y118" s="664"/>
      <c r="Z118" s="664"/>
      <c r="AA118" s="664"/>
      <c r="AB118" s="664"/>
      <c r="AC118" s="664"/>
      <c r="AD118" s="664"/>
      <c r="AE118" s="664"/>
    </row>
    <row r="119" spans="1:31" ht="7.5" customHeight="1">
      <c r="A119" s="670">
        <v>2023</v>
      </c>
      <c r="B119" s="671">
        <v>12352.886</v>
      </c>
      <c r="C119" s="671">
        <v>11105.662</v>
      </c>
      <c r="D119" s="671">
        <v>12329.598000000002</v>
      </c>
      <c r="E119" s="671">
        <v>11953.508</v>
      </c>
      <c r="F119" s="671">
        <v>12704.653</v>
      </c>
      <c r="G119" s="671">
        <v>11791.081</v>
      </c>
      <c r="H119" s="671">
        <v>12088.392999999998</v>
      </c>
      <c r="I119" s="671">
        <v>11738.573999999999</v>
      </c>
      <c r="J119" s="671">
        <v>11100.375</v>
      </c>
      <c r="K119" s="671">
        <v>11481.785</v>
      </c>
      <c r="L119" s="671">
        <v>11128.544999999998</v>
      </c>
      <c r="M119" s="671">
        <v>11887.907999999999</v>
      </c>
      <c r="N119" s="672">
        <v>141662.96799999999</v>
      </c>
      <c r="O119" s="673">
        <f>SUM(E119:M119)</f>
        <v>105874.822</v>
      </c>
      <c r="T119" s="682"/>
      <c r="U119" s="682"/>
      <c r="V119" s="682"/>
      <c r="W119" s="682"/>
      <c r="X119" s="682"/>
      <c r="Y119" s="682"/>
      <c r="Z119" s="682"/>
      <c r="AA119" s="682"/>
      <c r="AB119" s="682"/>
      <c r="AC119" s="682"/>
      <c r="AD119" s="682"/>
      <c r="AE119" s="682"/>
    </row>
    <row r="120" spans="1:31" ht="7.5" customHeight="1">
      <c r="A120" s="670">
        <v>2024</v>
      </c>
      <c r="B120" s="671">
        <v>12146.527</v>
      </c>
      <c r="C120" s="671">
        <v>11843.689999999999</v>
      </c>
      <c r="D120" s="671">
        <v>12715.014999999999</v>
      </c>
      <c r="E120" s="671">
        <v>12337.6</v>
      </c>
      <c r="F120" s="671">
        <v>12695.421</v>
      </c>
      <c r="G120" s="671">
        <v>11848.134999999998</v>
      </c>
      <c r="H120" s="671">
        <v>11948.253999999999</v>
      </c>
      <c r="I120" s="671">
        <v>11766.709000000001</v>
      </c>
      <c r="J120" s="671">
        <v>10768.773999999999</v>
      </c>
      <c r="K120" s="671">
        <v>10937.723</v>
      </c>
      <c r="L120" s="671">
        <v>10768.48</v>
      </c>
      <c r="M120" s="671">
        <v>11884.696999999998</v>
      </c>
      <c r="N120" s="672">
        <v>141661.02499999999</v>
      </c>
      <c r="O120" s="673">
        <f>SUM(E120:M120)</f>
        <v>104955.79300000001</v>
      </c>
      <c r="T120" s="682"/>
      <c r="U120" s="682"/>
      <c r="V120" s="682"/>
      <c r="W120" s="682"/>
      <c r="X120" s="682"/>
      <c r="Y120" s="682"/>
      <c r="Z120" s="682"/>
      <c r="AA120" s="682"/>
      <c r="AB120" s="682"/>
      <c r="AC120" s="682"/>
      <c r="AD120" s="682"/>
      <c r="AE120" s="682"/>
    </row>
    <row r="121" spans="1:31" ht="7.5" customHeight="1">
      <c r="A121" s="674" t="s">
        <v>1435</v>
      </c>
      <c r="B121" s="675">
        <v>-1.6705326998079641</v>
      </c>
      <c r="C121" s="675">
        <v>6.6455110915494942</v>
      </c>
      <c r="D121" s="675">
        <v>3.1259494429583015</v>
      </c>
      <c r="E121" s="675">
        <v>3.2132157354978972</v>
      </c>
      <c r="F121" s="675">
        <v>-7.2666290059231642E-2</v>
      </c>
      <c r="G121" s="675">
        <v>0.48387420966743377</v>
      </c>
      <c r="H121" s="675">
        <v>-1.1592856056218466</v>
      </c>
      <c r="I121" s="675">
        <v>0.23967987934481982</v>
      </c>
      <c r="J121" s="675">
        <v>-2.9872954742520079</v>
      </c>
      <c r="K121" s="675">
        <v>-4.7384792521371821</v>
      </c>
      <c r="L121" s="675">
        <v>-3.2355083256615984</v>
      </c>
      <c r="M121" s="675">
        <v>-2.7010639718966445E-2</v>
      </c>
      <c r="N121" s="676">
        <v>-1.3715652209072005E-3</v>
      </c>
      <c r="O121" s="846">
        <f>((O120-O119)/O119)*100</f>
        <v>-0.86803357270342807</v>
      </c>
    </row>
    <row r="122" spans="1:31" ht="12" customHeight="1">
      <c r="A122" s="844" t="s">
        <v>1446</v>
      </c>
      <c r="B122" s="804"/>
      <c r="C122" s="804"/>
      <c r="D122" s="804"/>
      <c r="E122" s="804"/>
      <c r="F122" s="804"/>
      <c r="G122" s="804"/>
      <c r="H122" s="804"/>
      <c r="I122" s="804"/>
      <c r="J122" s="804"/>
      <c r="K122" s="804"/>
      <c r="L122" s="804"/>
      <c r="M122" s="804"/>
      <c r="N122" s="804"/>
      <c r="O122" s="845"/>
      <c r="Q122" s="684"/>
      <c r="R122" s="683"/>
    </row>
    <row r="123" spans="1:31" ht="10.9" customHeight="1">
      <c r="A123" s="669" t="s">
        <v>1434</v>
      </c>
      <c r="B123" s="502"/>
      <c r="C123" s="502"/>
      <c r="D123" s="502"/>
      <c r="E123" s="502"/>
      <c r="F123" s="502"/>
      <c r="G123" s="502"/>
      <c r="H123" s="502"/>
      <c r="I123" s="502"/>
      <c r="J123" s="502"/>
      <c r="K123" s="502"/>
      <c r="L123" s="502"/>
      <c r="M123" s="502"/>
      <c r="N123" s="502"/>
      <c r="O123" s="843"/>
      <c r="R123" s="683"/>
      <c r="T123" s="664"/>
      <c r="U123" s="664"/>
      <c r="V123" s="664"/>
      <c r="W123" s="664"/>
      <c r="X123" s="664"/>
      <c r="Y123" s="664"/>
      <c r="Z123" s="664"/>
      <c r="AA123" s="664"/>
      <c r="AB123" s="664"/>
      <c r="AC123" s="664"/>
      <c r="AD123" s="664"/>
      <c r="AE123" s="664"/>
    </row>
    <row r="124" spans="1:31" ht="7.5" customHeight="1">
      <c r="A124" s="670">
        <v>2023</v>
      </c>
      <c r="B124" s="681">
        <v>2570743.1429999997</v>
      </c>
      <c r="C124" s="681">
        <v>2359059.7420000001</v>
      </c>
      <c r="D124" s="681">
        <v>2630869.13</v>
      </c>
      <c r="E124" s="681">
        <v>2569719.9929999998</v>
      </c>
      <c r="F124" s="681">
        <v>2673701.4680000003</v>
      </c>
      <c r="G124" s="681">
        <v>2558684.0109999999</v>
      </c>
      <c r="H124" s="681">
        <v>2607456.2810000004</v>
      </c>
      <c r="I124" s="681">
        <v>2510801.2850000001</v>
      </c>
      <c r="J124" s="681">
        <v>2374850.0950000002</v>
      </c>
      <c r="K124" s="681">
        <v>2424212.7519999999</v>
      </c>
      <c r="L124" s="681">
        <v>2329403.8459999999</v>
      </c>
      <c r="M124" s="681">
        <v>2459158.4839999997</v>
      </c>
      <c r="N124" s="672">
        <v>30068660.23</v>
      </c>
      <c r="O124" s="673">
        <f>SUM(E124:M124)</f>
        <v>22507988.215000004</v>
      </c>
      <c r="Q124" s="683"/>
      <c r="R124" s="683"/>
      <c r="T124" s="682"/>
      <c r="U124" s="682"/>
      <c r="V124" s="682"/>
      <c r="W124" s="682"/>
      <c r="X124" s="682"/>
      <c r="Y124" s="682"/>
      <c r="Z124" s="682"/>
      <c r="AA124" s="682"/>
      <c r="AB124" s="682"/>
      <c r="AC124" s="682"/>
      <c r="AD124" s="682"/>
      <c r="AE124" s="682"/>
    </row>
    <row r="125" spans="1:31" ht="7.5" customHeight="1">
      <c r="A125" s="670">
        <v>2024</v>
      </c>
      <c r="B125" s="681">
        <v>2531797.642</v>
      </c>
      <c r="C125" s="681">
        <v>2444648.8119999999</v>
      </c>
      <c r="D125" s="681">
        <v>2643795.5449999999</v>
      </c>
      <c r="E125" s="681">
        <v>2579433.7379999999</v>
      </c>
      <c r="F125" s="681">
        <v>2686662.6740000001</v>
      </c>
      <c r="G125" s="681">
        <v>2566943.0329999998</v>
      </c>
      <c r="H125" s="681">
        <v>2577388.9809999997</v>
      </c>
      <c r="I125" s="681">
        <v>2479537.52</v>
      </c>
      <c r="J125" s="681">
        <v>2336862.1340000005</v>
      </c>
      <c r="K125" s="681">
        <v>2370164.284</v>
      </c>
      <c r="L125" s="681">
        <v>2286198.7080000001</v>
      </c>
      <c r="M125" s="681">
        <v>2421976.4050000003</v>
      </c>
      <c r="N125" s="672">
        <v>29925409.476</v>
      </c>
      <c r="O125" s="673">
        <f>SUM(E125:M125)</f>
        <v>22305167.477000002</v>
      </c>
      <c r="P125" s="423"/>
      <c r="Q125" s="683"/>
      <c r="R125" s="683"/>
      <c r="T125" s="682"/>
      <c r="U125" s="682"/>
      <c r="V125" s="682"/>
      <c r="W125" s="682"/>
      <c r="X125" s="682"/>
      <c r="Y125" s="682"/>
      <c r="Z125" s="682"/>
      <c r="AA125" s="682"/>
      <c r="AB125" s="682"/>
      <c r="AC125" s="682"/>
      <c r="AD125" s="682"/>
      <c r="AE125" s="682"/>
    </row>
    <row r="126" spans="1:31" ht="7.5" customHeight="1">
      <c r="A126" s="674" t="s">
        <v>1435</v>
      </c>
      <c r="B126" s="675">
        <v>-1.5149510796536134</v>
      </c>
      <c r="C126" s="675">
        <v>3.6281009961806916</v>
      </c>
      <c r="D126" s="675">
        <v>0.49133629843458948</v>
      </c>
      <c r="E126" s="675">
        <v>0.3780079162889507</v>
      </c>
      <c r="F126" s="675">
        <v>0.48476638679093753</v>
      </c>
      <c r="G126" s="675">
        <v>0.32278397662601321</v>
      </c>
      <c r="H126" s="675">
        <v>-1.1531276753936339</v>
      </c>
      <c r="I126" s="675">
        <v>-1.245170822031028</v>
      </c>
      <c r="J126" s="675">
        <v>-1.599594057746188</v>
      </c>
      <c r="K126" s="675">
        <v>-2.2295265939595907</v>
      </c>
      <c r="L126" s="675">
        <v>-1.8547723304480144</v>
      </c>
      <c r="M126" s="675">
        <v>-1.5119838449582232</v>
      </c>
      <c r="N126" s="678">
        <v>-0.47641216104825901</v>
      </c>
      <c r="O126" s="846">
        <f>((O125-O124)/O124)*100</f>
        <v>-0.90110558110580441</v>
      </c>
      <c r="P126" s="685"/>
    </row>
    <row r="127" spans="1:31" ht="10.15" customHeight="1">
      <c r="A127" s="669" t="s">
        <v>1436</v>
      </c>
      <c r="B127" s="502"/>
      <c r="C127" s="502"/>
      <c r="D127" s="502"/>
      <c r="E127" s="502"/>
      <c r="F127" s="502"/>
      <c r="G127" s="502"/>
      <c r="H127" s="502"/>
      <c r="I127" s="502"/>
      <c r="J127" s="502"/>
      <c r="K127" s="502"/>
      <c r="L127" s="502"/>
      <c r="M127" s="502"/>
      <c r="N127" s="502"/>
      <c r="O127" s="843"/>
      <c r="P127" s="423"/>
      <c r="T127" s="664"/>
      <c r="U127" s="664"/>
      <c r="V127" s="664"/>
      <c r="W127" s="664"/>
      <c r="X127" s="664"/>
      <c r="Y127" s="664"/>
      <c r="Z127" s="664"/>
      <c r="AA127" s="664"/>
      <c r="AB127" s="664"/>
      <c r="AC127" s="664"/>
      <c r="AD127" s="664"/>
      <c r="AE127" s="664"/>
    </row>
    <row r="128" spans="1:31" ht="7.5" customHeight="1">
      <c r="A128" s="670">
        <v>2023</v>
      </c>
      <c r="B128" s="681">
        <v>116779.32999999999</v>
      </c>
      <c r="C128" s="681">
        <v>107594.545</v>
      </c>
      <c r="D128" s="681">
        <v>121212.435</v>
      </c>
      <c r="E128" s="681">
        <v>120208.989</v>
      </c>
      <c r="F128" s="681">
        <v>128253.71100000002</v>
      </c>
      <c r="G128" s="681">
        <v>117942.851</v>
      </c>
      <c r="H128" s="681">
        <v>118612.122</v>
      </c>
      <c r="I128" s="681">
        <v>115248.086</v>
      </c>
      <c r="J128" s="681">
        <v>109871.811</v>
      </c>
      <c r="K128" s="681">
        <v>111178.90300000001</v>
      </c>
      <c r="L128" s="681">
        <v>103910.08899999999</v>
      </c>
      <c r="M128" s="681">
        <v>111419.496</v>
      </c>
      <c r="N128" s="672">
        <v>1382232.368</v>
      </c>
      <c r="O128" s="673">
        <f>SUM(E128:M128)</f>
        <v>1036646.0580000001</v>
      </c>
      <c r="P128" s="423"/>
      <c r="T128" s="682"/>
      <c r="U128" s="682"/>
      <c r="V128" s="682"/>
      <c r="W128" s="682"/>
      <c r="X128" s="682"/>
      <c r="Y128" s="682"/>
      <c r="Z128" s="682"/>
      <c r="AA128" s="682"/>
      <c r="AB128" s="682"/>
      <c r="AC128" s="682"/>
      <c r="AD128" s="682"/>
      <c r="AE128" s="682"/>
    </row>
    <row r="129" spans="1:31" ht="7.5" customHeight="1">
      <c r="A129" s="670">
        <v>2024</v>
      </c>
      <c r="B129" s="681">
        <v>116310.12599999999</v>
      </c>
      <c r="C129" s="681">
        <v>113250.501</v>
      </c>
      <c r="D129" s="681">
        <v>123429.24500000001</v>
      </c>
      <c r="E129" s="681">
        <v>123688.45199999999</v>
      </c>
      <c r="F129" s="681">
        <v>131457.476</v>
      </c>
      <c r="G129" s="681">
        <v>121903.336</v>
      </c>
      <c r="H129" s="681">
        <v>122081.105</v>
      </c>
      <c r="I129" s="681">
        <v>117745.41900000001</v>
      </c>
      <c r="J129" s="681">
        <v>110389.58300000001</v>
      </c>
      <c r="K129" s="681">
        <v>110791.16</v>
      </c>
      <c r="L129" s="681">
        <v>105113.14099999999</v>
      </c>
      <c r="M129" s="681">
        <v>113001.5</v>
      </c>
      <c r="N129" s="672">
        <v>1409161.044</v>
      </c>
      <c r="O129" s="673">
        <f>SUM(E129:M129)</f>
        <v>1056171.1719999998</v>
      </c>
      <c r="P129" s="423"/>
      <c r="T129" s="682"/>
      <c r="U129" s="682"/>
      <c r="V129" s="682"/>
      <c r="W129" s="682"/>
      <c r="X129" s="682"/>
      <c r="Y129" s="682"/>
      <c r="Z129" s="682"/>
      <c r="AA129" s="682"/>
      <c r="AB129" s="682"/>
      <c r="AC129" s="682"/>
      <c r="AD129" s="682"/>
      <c r="AE129" s="682"/>
    </row>
    <row r="130" spans="1:31" ht="7.5" customHeight="1">
      <c r="A130" s="674" t="s">
        <v>1435</v>
      </c>
      <c r="B130" s="675">
        <v>-0.40178685731454777</v>
      </c>
      <c r="C130" s="675">
        <v>5.2567311846525229</v>
      </c>
      <c r="D130" s="675">
        <v>1.8288635155295907</v>
      </c>
      <c r="E130" s="675">
        <v>2.8945114911497996</v>
      </c>
      <c r="F130" s="675">
        <v>2.4979900971442248</v>
      </c>
      <c r="G130" s="675">
        <v>3.3579695305143957</v>
      </c>
      <c r="H130" s="675">
        <v>2.9246445822797114</v>
      </c>
      <c r="I130" s="675">
        <v>2.1669192840217875</v>
      </c>
      <c r="J130" s="675">
        <v>0.47125099266817472</v>
      </c>
      <c r="K130" s="675">
        <v>-0.34875591460010469</v>
      </c>
      <c r="L130" s="675">
        <v>1.1577817049122245</v>
      </c>
      <c r="M130" s="675">
        <v>1.419862821853016</v>
      </c>
      <c r="N130" s="676">
        <v>1.9482018091476192</v>
      </c>
      <c r="O130" s="846">
        <f>((O129-O128)/O128)*100</f>
        <v>1.8834889545299085</v>
      </c>
      <c r="P130" s="685"/>
    </row>
    <row r="131" spans="1:31" ht="12" customHeight="1">
      <c r="A131" s="669" t="s">
        <v>1447</v>
      </c>
      <c r="B131" s="502"/>
      <c r="C131" s="502"/>
      <c r="D131" s="502"/>
      <c r="E131" s="502"/>
      <c r="F131" s="502"/>
      <c r="G131" s="502"/>
      <c r="H131" s="502"/>
      <c r="I131" s="502"/>
      <c r="J131" s="502"/>
      <c r="K131" s="502"/>
      <c r="L131" s="502"/>
      <c r="M131" s="502"/>
      <c r="N131" s="502"/>
      <c r="O131" s="843"/>
      <c r="P131" s="423"/>
    </row>
    <row r="132" spans="1:31" ht="7.5" customHeight="1">
      <c r="A132" s="670">
        <v>2023</v>
      </c>
      <c r="B132" s="681">
        <v>2687522.4729999998</v>
      </c>
      <c r="C132" s="681">
        <v>2466654.287</v>
      </c>
      <c r="D132" s="681">
        <v>2752081.5649999999</v>
      </c>
      <c r="E132" s="681">
        <v>2689928.9819999998</v>
      </c>
      <c r="F132" s="681">
        <v>2801955.1790000005</v>
      </c>
      <c r="G132" s="681">
        <v>2676626.8619999997</v>
      </c>
      <c r="H132" s="681">
        <v>2726068.4030000004</v>
      </c>
      <c r="I132" s="681">
        <v>2626049.3710000003</v>
      </c>
      <c r="J132" s="681">
        <v>2484721.9060000004</v>
      </c>
      <c r="K132" s="681">
        <v>2535391.6549999998</v>
      </c>
      <c r="L132" s="681">
        <v>2433313.9350000001</v>
      </c>
      <c r="M132" s="681">
        <v>2570577.9799999995</v>
      </c>
      <c r="N132" s="672">
        <v>31450892.598000001</v>
      </c>
      <c r="O132" s="673">
        <f>SUM(E132:M132)</f>
        <v>23544634.273000002</v>
      </c>
      <c r="P132" s="423"/>
      <c r="S132" s="541"/>
      <c r="T132" s="682"/>
      <c r="U132" s="682"/>
      <c r="V132" s="682"/>
      <c r="W132" s="682"/>
      <c r="X132" s="682"/>
      <c r="Y132" s="682"/>
      <c r="Z132" s="682"/>
      <c r="AA132" s="682"/>
      <c r="AB132" s="682"/>
      <c r="AC132" s="682"/>
      <c r="AD132" s="682"/>
      <c r="AE132" s="682"/>
    </row>
    <row r="133" spans="1:31" ht="7.5" customHeight="1">
      <c r="A133" s="670">
        <v>2024</v>
      </c>
      <c r="B133" s="681">
        <v>2648107.7680000002</v>
      </c>
      <c r="C133" s="681">
        <v>2557899.3130000001</v>
      </c>
      <c r="D133" s="681">
        <v>2767224.79</v>
      </c>
      <c r="E133" s="681">
        <v>2703122.19</v>
      </c>
      <c r="F133" s="681">
        <v>2818120.15</v>
      </c>
      <c r="G133" s="681">
        <v>2688846.3689999999</v>
      </c>
      <c r="H133" s="681">
        <v>2699470.0859999997</v>
      </c>
      <c r="I133" s="681">
        <v>2597282.9390000002</v>
      </c>
      <c r="J133" s="681">
        <v>2447251.7170000006</v>
      </c>
      <c r="K133" s="681">
        <v>2480955.4440000001</v>
      </c>
      <c r="L133" s="681">
        <v>2391311.8489999999</v>
      </c>
      <c r="M133" s="681">
        <v>2534977.9050000003</v>
      </c>
      <c r="N133" s="672">
        <v>31334570.520000003</v>
      </c>
      <c r="O133" s="673">
        <f>SUM(E133:M133)</f>
        <v>23361338.649000004</v>
      </c>
      <c r="P133" s="423"/>
      <c r="T133" s="682"/>
      <c r="U133" s="682"/>
      <c r="V133" s="682"/>
      <c r="W133" s="682"/>
      <c r="X133" s="682"/>
      <c r="Y133" s="682"/>
      <c r="Z133" s="682"/>
      <c r="AA133" s="682"/>
      <c r="AB133" s="682"/>
      <c r="AC133" s="682"/>
      <c r="AD133" s="682"/>
      <c r="AE133" s="682"/>
    </row>
    <row r="134" spans="1:31" ht="7.5" customHeight="1">
      <c r="A134" s="674" t="s">
        <v>1435</v>
      </c>
      <c r="B134" s="675">
        <v>-1.4665814107966213</v>
      </c>
      <c r="C134" s="675">
        <v>3.6991412408657567</v>
      </c>
      <c r="D134" s="675">
        <v>0.55024622789477462</v>
      </c>
      <c r="E134" s="675">
        <v>0.49046677768387781</v>
      </c>
      <c r="F134" s="675">
        <v>0.57691754390478422</v>
      </c>
      <c r="G134" s="675">
        <v>0.45652635313049927</v>
      </c>
      <c r="H134" s="675">
        <v>-0.97570247946565303</v>
      </c>
      <c r="I134" s="675">
        <v>-1.0954261682081636</v>
      </c>
      <c r="J134" s="675">
        <v>-1.5080234496069096</v>
      </c>
      <c r="K134" s="675">
        <v>-2.1470533316873173</v>
      </c>
      <c r="L134" s="675">
        <v>-1.7261268838293091</v>
      </c>
      <c r="M134" s="675">
        <v>-1.3849054678356509</v>
      </c>
      <c r="N134" s="676">
        <v>-0.36985302607085657</v>
      </c>
      <c r="O134" s="846">
        <f>((O133-O132)/O132)*100</f>
        <v>-0.77850274450936663</v>
      </c>
      <c r="P134" s="685"/>
    </row>
    <row r="135" spans="1:31" ht="12" customHeight="1">
      <c r="A135" s="669" t="s">
        <v>1448</v>
      </c>
      <c r="B135" s="502"/>
      <c r="C135" s="502"/>
      <c r="D135" s="502"/>
      <c r="E135" s="502"/>
      <c r="F135" s="502"/>
      <c r="G135" s="502"/>
      <c r="H135" s="502"/>
      <c r="I135" s="502"/>
      <c r="J135" s="502"/>
      <c r="K135" s="502"/>
      <c r="L135" s="502"/>
      <c r="M135" s="502"/>
      <c r="N135" s="502"/>
      <c r="O135" s="843"/>
      <c r="P135" s="423"/>
    </row>
    <row r="136" spans="1:31" ht="7.5" customHeight="1">
      <c r="A136" s="670">
        <v>2023</v>
      </c>
      <c r="B136" s="681">
        <v>86873.198999999993</v>
      </c>
      <c r="C136" s="681">
        <v>76778.085000000006</v>
      </c>
      <c r="D136" s="681">
        <v>87564.067999999999</v>
      </c>
      <c r="E136" s="681">
        <v>86747.854999999996</v>
      </c>
      <c r="F136" s="681">
        <v>93469.070999999996</v>
      </c>
      <c r="G136" s="681">
        <v>86016.792000000001</v>
      </c>
      <c r="H136" s="681">
        <v>82462.839000000007</v>
      </c>
      <c r="I136" s="681">
        <v>75905.161999999997</v>
      </c>
      <c r="J136" s="681">
        <v>71675.928</v>
      </c>
      <c r="K136" s="681">
        <v>74661.604000000007</v>
      </c>
      <c r="L136" s="681">
        <v>70996.024999999994</v>
      </c>
      <c r="M136" s="681">
        <v>79661.542000000001</v>
      </c>
      <c r="N136" s="672">
        <v>972812.17</v>
      </c>
      <c r="O136" s="673">
        <f>SUM(E136:M136)</f>
        <v>721596.81800000009</v>
      </c>
      <c r="P136" s="686"/>
      <c r="T136" s="682"/>
      <c r="U136" s="682"/>
      <c r="V136" s="682"/>
      <c r="W136" s="682"/>
      <c r="X136" s="682"/>
      <c r="Y136" s="682"/>
      <c r="Z136" s="682"/>
      <c r="AA136" s="682"/>
      <c r="AB136" s="682"/>
      <c r="AC136" s="682"/>
      <c r="AD136" s="682"/>
      <c r="AE136" s="682"/>
    </row>
    <row r="137" spans="1:31" ht="7.5" customHeight="1">
      <c r="A137" s="670">
        <v>2024</v>
      </c>
      <c r="B137" s="681">
        <v>71508.229000000007</v>
      </c>
      <c r="C137" s="681">
        <v>69008.514999999999</v>
      </c>
      <c r="D137" s="681">
        <v>78732.845000000001</v>
      </c>
      <c r="E137" s="681">
        <v>77183.695999999996</v>
      </c>
      <c r="F137" s="681">
        <v>79669.152000000002</v>
      </c>
      <c r="G137" s="681">
        <v>73121.565000000002</v>
      </c>
      <c r="H137" s="681">
        <v>73771.069000000003</v>
      </c>
      <c r="I137" s="681">
        <v>70823.504000000001</v>
      </c>
      <c r="J137" s="681">
        <v>65886.899999999994</v>
      </c>
      <c r="K137" s="681">
        <v>68105.376000000004</v>
      </c>
      <c r="L137" s="681">
        <v>66066.574999999997</v>
      </c>
      <c r="M137" s="671">
        <v>69966.975000000006</v>
      </c>
      <c r="N137" s="672">
        <v>863844.40100000007</v>
      </c>
      <c r="O137" s="673">
        <f>SUM(E137:M137)</f>
        <v>644594.81200000003</v>
      </c>
      <c r="P137" s="423"/>
      <c r="T137" s="682"/>
      <c r="U137" s="682"/>
      <c r="V137" s="682"/>
      <c r="W137" s="682"/>
      <c r="X137" s="682"/>
      <c r="Y137" s="682"/>
      <c r="Z137" s="682"/>
      <c r="AA137" s="682"/>
      <c r="AB137" s="682"/>
      <c r="AC137" s="682"/>
      <c r="AD137" s="682"/>
      <c r="AE137" s="682"/>
    </row>
    <row r="138" spans="1:31" ht="7.5" customHeight="1">
      <c r="A138" s="674" t="s">
        <v>1435</v>
      </c>
      <c r="B138" s="675">
        <v>-17.686663063944479</v>
      </c>
      <c r="C138" s="675">
        <v>-10.119515223647483</v>
      </c>
      <c r="D138" s="675">
        <v>-10.085441667694099</v>
      </c>
      <c r="E138" s="675">
        <v>-11.025239759530649</v>
      </c>
      <c r="F138" s="675">
        <v>-14.764155514073735</v>
      </c>
      <c r="G138" s="675">
        <v>-14.99152281800977</v>
      </c>
      <c r="H138" s="675">
        <v>-10.540226489170479</v>
      </c>
      <c r="I138" s="675">
        <v>-6.6947462677175906</v>
      </c>
      <c r="J138" s="675">
        <v>-8.0766697572440336</v>
      </c>
      <c r="K138" s="675">
        <v>-8.7812579006473044</v>
      </c>
      <c r="L138" s="675">
        <v>-6.9432760496098069</v>
      </c>
      <c r="M138" s="675">
        <v>-12.169695384505602</v>
      </c>
      <c r="N138" s="678">
        <v>-11.201316385669799</v>
      </c>
      <c r="O138" s="846">
        <f>((O137-O136)/O136)*100</f>
        <v>-10.671056756239748</v>
      </c>
      <c r="P138" s="685"/>
    </row>
    <row r="139" spans="1:31" ht="12" customHeight="1">
      <c r="A139" s="669" t="s">
        <v>1449</v>
      </c>
      <c r="B139" s="502"/>
      <c r="C139" s="502"/>
      <c r="D139" s="502"/>
      <c r="E139" s="502"/>
      <c r="F139" s="502"/>
      <c r="G139" s="502"/>
      <c r="H139" s="502"/>
      <c r="I139" s="502"/>
      <c r="J139" s="502"/>
      <c r="K139" s="502"/>
      <c r="L139" s="502"/>
      <c r="M139" s="502"/>
      <c r="N139" s="502"/>
      <c r="O139" s="843"/>
      <c r="P139" s="423"/>
      <c r="R139" s="683"/>
    </row>
    <row r="140" spans="1:31" ht="7.5" customHeight="1">
      <c r="A140" s="670">
        <v>2023</v>
      </c>
      <c r="B140" s="681">
        <v>2774395.6719999998</v>
      </c>
      <c r="C140" s="681">
        <v>2543432.372</v>
      </c>
      <c r="D140" s="681">
        <v>2839645.6329999999</v>
      </c>
      <c r="E140" s="681">
        <v>2776676.8369999998</v>
      </c>
      <c r="F140" s="681">
        <v>2895424.2500000005</v>
      </c>
      <c r="G140" s="681">
        <v>2762643.6539999996</v>
      </c>
      <c r="H140" s="681">
        <v>2808531.2420000006</v>
      </c>
      <c r="I140" s="681">
        <v>2701954.5330000003</v>
      </c>
      <c r="J140" s="681">
        <v>2556397.8340000003</v>
      </c>
      <c r="K140" s="681">
        <v>2610053.2589999996</v>
      </c>
      <c r="L140" s="681">
        <v>2504309.96</v>
      </c>
      <c r="M140" s="681">
        <v>2650239.5219999994</v>
      </c>
      <c r="N140" s="672">
        <v>32423704.767999995</v>
      </c>
      <c r="O140" s="673">
        <f>SUM(E140:M140)</f>
        <v>24266231.091000002</v>
      </c>
      <c r="P140" s="423"/>
      <c r="T140" s="682"/>
      <c r="U140" s="682"/>
      <c r="V140" s="682"/>
      <c r="W140" s="682"/>
      <c r="X140" s="682"/>
      <c r="Y140" s="682"/>
      <c r="Z140" s="682"/>
      <c r="AA140" s="682"/>
      <c r="AB140" s="682"/>
      <c r="AC140" s="682"/>
      <c r="AD140" s="682"/>
      <c r="AE140" s="682"/>
    </row>
    <row r="141" spans="1:31" ht="7.5" customHeight="1">
      <c r="A141" s="670">
        <v>2024</v>
      </c>
      <c r="B141" s="681">
        <v>2719615.997</v>
      </c>
      <c r="C141" s="681">
        <v>2626907.8280000002</v>
      </c>
      <c r="D141" s="681">
        <v>2845957.6350000002</v>
      </c>
      <c r="E141" s="681">
        <v>2780305.8859999999</v>
      </c>
      <c r="F141" s="681">
        <v>2897789.3020000001</v>
      </c>
      <c r="G141" s="681">
        <v>2761967.9339999999</v>
      </c>
      <c r="H141" s="681">
        <v>2773241.1549999998</v>
      </c>
      <c r="I141" s="681">
        <v>2668106.4430000004</v>
      </c>
      <c r="J141" s="681">
        <v>2513138.6170000006</v>
      </c>
      <c r="K141" s="681">
        <v>2549060.8200000003</v>
      </c>
      <c r="L141" s="681">
        <v>2457378.4240000001</v>
      </c>
      <c r="M141" s="681">
        <v>2604944.8800000004</v>
      </c>
      <c r="N141" s="672">
        <v>32198414.921000004</v>
      </c>
      <c r="O141" s="673">
        <f>SUM(E141:M141)</f>
        <v>24005933.460999995</v>
      </c>
      <c r="P141" s="423"/>
      <c r="T141" s="682"/>
      <c r="U141" s="682"/>
      <c r="V141" s="682"/>
      <c r="W141" s="682"/>
      <c r="X141" s="682"/>
      <c r="Y141" s="682"/>
      <c r="Z141" s="682"/>
      <c r="AA141" s="682"/>
      <c r="AB141" s="682"/>
      <c r="AC141" s="682"/>
      <c r="AD141" s="682"/>
      <c r="AE141" s="682"/>
    </row>
    <row r="142" spans="1:31" ht="7.5" customHeight="1">
      <c r="A142" s="840" t="s">
        <v>1435</v>
      </c>
      <c r="B142" s="687">
        <v>-1.9744723347449025</v>
      </c>
      <c r="C142" s="687">
        <v>3.2820002182468215</v>
      </c>
      <c r="D142" s="687">
        <v>0.22228132717150118</v>
      </c>
      <c r="E142" s="687">
        <v>0.13069756450020975</v>
      </c>
      <c r="F142" s="687">
        <v>8.1682399392747129E-2</v>
      </c>
      <c r="G142" s="687">
        <v>-2.4459180575874484E-2</v>
      </c>
      <c r="H142" s="687">
        <v>-1.2565317583887747</v>
      </c>
      <c r="I142" s="687">
        <v>-1.2527261131377401</v>
      </c>
      <c r="J142" s="687">
        <v>-1.6921942439730486</v>
      </c>
      <c r="K142" s="687">
        <v>-2.3368273727627979</v>
      </c>
      <c r="L142" s="687">
        <v>-1.8740306411591234</v>
      </c>
      <c r="M142" s="687">
        <v>-1.7090772975047059</v>
      </c>
      <c r="N142" s="688">
        <v>-0.69483067592676662</v>
      </c>
      <c r="O142" s="689">
        <f>((O141-O140)/O140)*100</f>
        <v>-1.0726743226991977</v>
      </c>
      <c r="P142" s="685"/>
    </row>
    <row r="143" spans="1:31" ht="10.5" customHeight="1">
      <c r="A143" s="847" t="s">
        <v>1514</v>
      </c>
      <c r="B143" s="847"/>
      <c r="C143" s="847"/>
      <c r="D143" s="847"/>
      <c r="E143" s="847"/>
      <c r="F143" s="847"/>
      <c r="G143" s="847"/>
      <c r="H143" s="847"/>
      <c r="I143" s="847"/>
      <c r="J143" s="847"/>
      <c r="K143" s="847"/>
      <c r="L143" s="847"/>
      <c r="M143" s="847"/>
      <c r="N143" s="847"/>
      <c r="O143" s="847"/>
      <c r="P143" s="423"/>
    </row>
    <row r="144" spans="1:31" ht="10.5" customHeight="1">
      <c r="A144" s="847" t="s">
        <v>1464</v>
      </c>
      <c r="B144" s="847"/>
      <c r="C144" s="847"/>
      <c r="D144" s="847"/>
      <c r="E144" s="847"/>
      <c r="F144" s="847"/>
      <c r="G144" s="847"/>
      <c r="H144" s="847"/>
      <c r="I144" s="847"/>
      <c r="J144" s="847"/>
      <c r="K144" s="847"/>
      <c r="L144" s="847"/>
      <c r="M144" s="847"/>
      <c r="N144" s="847"/>
      <c r="O144" s="847"/>
      <c r="P144" s="423"/>
    </row>
    <row r="145" spans="1:24" ht="10.5" customHeight="1">
      <c r="A145" s="847" t="s">
        <v>1515</v>
      </c>
      <c r="P145" s="423"/>
    </row>
    <row r="146" spans="1:24" ht="10.5" customHeight="1">
      <c r="A146" s="847" t="s">
        <v>1517</v>
      </c>
    </row>
    <row r="147" spans="1:24" ht="10.5" customHeight="1">
      <c r="A147" s="847" t="s">
        <v>1516</v>
      </c>
      <c r="B147" s="848"/>
      <c r="C147" s="848"/>
      <c r="D147" s="848"/>
      <c r="E147" s="848"/>
      <c r="F147" s="848"/>
      <c r="G147" s="848"/>
      <c r="H147" s="848"/>
      <c r="I147" s="848"/>
      <c r="J147" s="848"/>
      <c r="K147" s="848"/>
      <c r="L147" s="848"/>
      <c r="M147" s="848"/>
      <c r="N147" s="848"/>
      <c r="O147" s="848"/>
    </row>
    <row r="148" spans="1:24" ht="10.5" customHeight="1">
      <c r="A148" s="691" t="s">
        <v>457</v>
      </c>
      <c r="B148" s="692"/>
      <c r="C148" s="692"/>
      <c r="D148" s="692"/>
      <c r="E148" s="692"/>
      <c r="F148" s="692"/>
      <c r="G148" s="692"/>
      <c r="H148" s="692"/>
      <c r="I148" s="692"/>
      <c r="J148" s="692"/>
      <c r="K148" s="692"/>
      <c r="L148" s="692"/>
      <c r="M148" s="692"/>
      <c r="N148" s="692"/>
      <c r="O148" s="692"/>
    </row>
    <row r="149" spans="1:24" ht="10.5" customHeight="1">
      <c r="A149" s="130" t="s">
        <v>9</v>
      </c>
      <c r="B149" s="692"/>
      <c r="C149" s="692"/>
      <c r="D149" s="692"/>
      <c r="E149" s="692"/>
      <c r="F149" s="692"/>
      <c r="G149" s="692"/>
      <c r="H149" s="692"/>
      <c r="I149" s="692"/>
      <c r="J149" s="692"/>
      <c r="K149" s="692"/>
      <c r="L149" s="692"/>
      <c r="M149" s="692"/>
      <c r="N149" s="692"/>
      <c r="O149" s="692"/>
    </row>
    <row r="150" spans="1:24">
      <c r="A150" s="691"/>
    </row>
    <row r="159" spans="1:24" ht="17.25">
      <c r="V159" s="693"/>
    </row>
    <row r="160" spans="1:24" ht="17.25">
      <c r="V160" s="694"/>
      <c r="W160" s="693"/>
      <c r="X160" s="695"/>
    </row>
    <row r="161" spans="1:24" ht="17.25">
      <c r="E161" s="541" t="s">
        <v>1450</v>
      </c>
      <c r="U161" s="693"/>
      <c r="V161" s="693"/>
      <c r="W161" s="693"/>
      <c r="X161" s="696"/>
    </row>
    <row r="162" spans="1:24" ht="17.25">
      <c r="G162" s="697" t="s">
        <v>1451</v>
      </c>
      <c r="H162" s="698">
        <v>27500366.671</v>
      </c>
      <c r="I162" s="699">
        <v>0.95501159948550751</v>
      </c>
      <c r="U162" s="693"/>
      <c r="V162" s="693"/>
      <c r="W162" s="693"/>
      <c r="X162" s="696"/>
    </row>
    <row r="163" spans="1:24">
      <c r="G163" s="697" t="s">
        <v>1452</v>
      </c>
      <c r="H163" s="698">
        <v>1295479.04</v>
      </c>
      <c r="I163" s="699">
        <v>4.4988400514492537E-2</v>
      </c>
    </row>
    <row r="164" spans="1:24">
      <c r="G164" s="697" t="s">
        <v>1453</v>
      </c>
      <c r="H164" s="698">
        <v>28795845.710999999</v>
      </c>
    </row>
    <row r="165" spans="1:24">
      <c r="A165" s="795"/>
      <c r="B165" s="795"/>
      <c r="C165" s="795"/>
      <c r="D165" s="795"/>
      <c r="E165" s="795"/>
      <c r="F165" s="795"/>
      <c r="G165" s="795"/>
      <c r="H165" s="795"/>
      <c r="I165" s="795"/>
      <c r="J165" s="795"/>
      <c r="K165" s="795"/>
      <c r="L165" s="795"/>
      <c r="M165" s="795"/>
      <c r="N165" s="795"/>
      <c r="O165" s="795"/>
      <c r="P165" s="795"/>
    </row>
    <row r="166" spans="1:24">
      <c r="A166" s="795"/>
      <c r="B166" s="795"/>
      <c r="C166" s="795"/>
      <c r="D166" s="795"/>
      <c r="E166" s="795"/>
      <c r="F166" s="795"/>
      <c r="G166" s="795"/>
      <c r="H166" s="795"/>
      <c r="I166" s="795"/>
      <c r="J166" s="795"/>
      <c r="K166" s="795"/>
      <c r="L166" s="795"/>
      <c r="M166" s="795"/>
      <c r="N166" s="795"/>
      <c r="O166" s="795"/>
      <c r="P166" s="795"/>
    </row>
    <row r="167" spans="1:24">
      <c r="A167" s="795"/>
      <c r="B167" s="795"/>
      <c r="C167" s="795"/>
      <c r="D167" s="795"/>
      <c r="E167" s="795"/>
      <c r="F167" s="795"/>
      <c r="G167" s="795"/>
      <c r="H167" s="795"/>
      <c r="I167" s="795"/>
      <c r="J167" s="795"/>
      <c r="K167" s="795"/>
      <c r="L167" s="795"/>
      <c r="M167" s="795"/>
      <c r="N167" s="795"/>
      <c r="O167" s="795"/>
      <c r="P167" s="795"/>
    </row>
    <row r="168" spans="1:24">
      <c r="A168" s="795"/>
      <c r="B168" s="795"/>
      <c r="C168" s="795"/>
      <c r="D168" s="795"/>
      <c r="E168" s="795"/>
      <c r="F168" s="795"/>
      <c r="G168" s="795"/>
      <c r="H168" s="795"/>
      <c r="I168" s="795"/>
      <c r="J168" s="795"/>
      <c r="K168" s="795"/>
      <c r="L168" s="795"/>
      <c r="M168" s="795"/>
      <c r="N168" s="795"/>
      <c r="O168" s="795"/>
      <c r="P168" s="795"/>
    </row>
    <row r="169" spans="1:24">
      <c r="A169" s="795"/>
      <c r="B169" s="795"/>
      <c r="C169" s="795"/>
      <c r="D169" s="795"/>
      <c r="E169" s="795"/>
      <c r="F169" s="795"/>
      <c r="G169" s="795"/>
      <c r="H169" s="795"/>
      <c r="I169" s="795"/>
      <c r="J169" s="795"/>
      <c r="K169" s="795"/>
      <c r="L169" s="795"/>
      <c r="M169" s="795"/>
      <c r="N169" s="795"/>
      <c r="O169" s="795"/>
      <c r="P169" s="795"/>
    </row>
    <row r="170" spans="1:24">
      <c r="A170" s="795"/>
      <c r="B170" s="795"/>
      <c r="C170" s="795"/>
      <c r="D170" s="795"/>
      <c r="E170" s="795"/>
      <c r="F170" s="795"/>
      <c r="G170" s="795"/>
      <c r="H170" s="795"/>
      <c r="I170" s="795"/>
      <c r="J170" s="795"/>
      <c r="K170" s="795"/>
      <c r="L170" s="795"/>
      <c r="M170" s="795"/>
      <c r="N170" s="795"/>
      <c r="O170" s="795"/>
      <c r="P170" s="795"/>
    </row>
    <row r="171" spans="1:24">
      <c r="A171" s="795"/>
      <c r="B171" s="795"/>
      <c r="C171" s="795"/>
      <c r="D171" s="795"/>
      <c r="E171" s="795"/>
      <c r="F171" s="795"/>
      <c r="G171" s="795"/>
      <c r="H171" s="795"/>
      <c r="I171" s="795"/>
      <c r="J171" s="795"/>
      <c r="K171" s="795"/>
      <c r="L171" s="795"/>
      <c r="M171" s="795"/>
      <c r="N171" s="795"/>
      <c r="O171" s="795"/>
      <c r="P171" s="795"/>
    </row>
    <row r="172" spans="1:24">
      <c r="A172" s="795"/>
      <c r="B172" s="795"/>
      <c r="C172" s="795"/>
      <c r="D172" s="795"/>
      <c r="E172" s="795"/>
      <c r="F172" s="795"/>
      <c r="G172" s="795"/>
      <c r="H172" s="795"/>
      <c r="I172" s="795"/>
      <c r="J172" s="795"/>
      <c r="K172" s="795"/>
      <c r="L172" s="795"/>
      <c r="M172" s="795"/>
      <c r="N172" s="795"/>
      <c r="O172" s="795"/>
      <c r="P172" s="795"/>
    </row>
    <row r="173" spans="1:24">
      <c r="A173" s="795"/>
      <c r="B173" s="795"/>
      <c r="C173" s="795"/>
      <c r="D173" s="795"/>
      <c r="E173" s="795"/>
      <c r="F173" s="795"/>
      <c r="G173" s="795"/>
      <c r="H173" s="795"/>
      <c r="I173" s="795"/>
      <c r="J173" s="795"/>
      <c r="K173" s="795"/>
      <c r="L173" s="795"/>
      <c r="M173" s="795"/>
      <c r="N173" s="795"/>
      <c r="O173" s="795"/>
      <c r="P173" s="795"/>
    </row>
    <row r="174" spans="1:24">
      <c r="A174" s="795"/>
      <c r="B174" s="795"/>
      <c r="C174" s="795"/>
      <c r="D174" s="795"/>
      <c r="E174" s="795"/>
      <c r="F174" s="795"/>
      <c r="G174" s="795"/>
      <c r="H174" s="795"/>
      <c r="I174" s="795"/>
      <c r="J174" s="795"/>
      <c r="K174" s="795"/>
      <c r="L174" s="795"/>
      <c r="M174" s="795"/>
      <c r="N174" s="795"/>
      <c r="O174" s="795"/>
      <c r="P174" s="795"/>
    </row>
    <row r="175" spans="1:24">
      <c r="A175" s="795"/>
      <c r="B175" s="795"/>
      <c r="C175" s="795"/>
      <c r="D175" s="795"/>
      <c r="E175" s="795"/>
      <c r="F175" s="795"/>
      <c r="G175" s="795"/>
      <c r="H175" s="795"/>
      <c r="I175" s="795"/>
      <c r="J175" s="795"/>
      <c r="K175" s="795"/>
      <c r="L175" s="795"/>
      <c r="M175" s="795"/>
      <c r="N175" s="795"/>
      <c r="O175" s="795"/>
      <c r="P175" s="795"/>
    </row>
    <row r="176" spans="1:24">
      <c r="A176" s="795"/>
      <c r="B176" s="795"/>
      <c r="C176" s="795"/>
      <c r="D176" s="795"/>
      <c r="E176" s="795"/>
      <c r="F176" s="795"/>
      <c r="G176" s="795"/>
      <c r="H176" s="795"/>
      <c r="I176" s="795"/>
      <c r="J176" s="795"/>
      <c r="K176" s="795"/>
      <c r="L176" s="795"/>
      <c r="M176" s="795"/>
      <c r="N176" s="795"/>
      <c r="O176" s="795"/>
      <c r="P176" s="795"/>
    </row>
    <row r="177" spans="1:16">
      <c r="A177" s="795"/>
      <c r="B177" s="795"/>
      <c r="C177" s="795"/>
      <c r="D177" s="795"/>
      <c r="E177" s="795"/>
      <c r="F177" s="795"/>
      <c r="G177" s="795"/>
      <c r="H177" s="795"/>
      <c r="I177" s="795"/>
      <c r="J177" s="795"/>
      <c r="K177" s="795"/>
      <c r="L177" s="795"/>
      <c r="M177" s="795"/>
      <c r="N177" s="795"/>
      <c r="O177" s="795"/>
      <c r="P177" s="795"/>
    </row>
    <row r="178" spans="1:16">
      <c r="A178" s="795"/>
      <c r="B178" s="795"/>
      <c r="C178" s="795"/>
      <c r="D178" s="795"/>
      <c r="E178" s="795"/>
      <c r="F178" s="795"/>
      <c r="G178" s="795"/>
      <c r="H178" s="795"/>
      <c r="I178" s="795"/>
      <c r="J178" s="795"/>
      <c r="K178" s="795"/>
      <c r="L178" s="795"/>
      <c r="M178" s="795"/>
      <c r="N178" s="795"/>
      <c r="O178" s="795"/>
      <c r="P178" s="795"/>
    </row>
    <row r="179" spans="1:16">
      <c r="A179" s="795"/>
      <c r="B179" s="795"/>
      <c r="C179" s="795"/>
      <c r="D179" s="795"/>
      <c r="E179" s="795"/>
      <c r="F179" s="795"/>
      <c r="G179" s="795"/>
      <c r="H179" s="795"/>
      <c r="I179" s="795"/>
      <c r="J179" s="795"/>
      <c r="K179" s="795"/>
      <c r="L179" s="795"/>
      <c r="M179" s="795"/>
      <c r="N179" s="795"/>
      <c r="O179" s="795"/>
      <c r="P179" s="795"/>
    </row>
    <row r="180" spans="1:16">
      <c r="A180" s="795"/>
      <c r="B180" s="795"/>
      <c r="C180" s="795"/>
      <c r="D180" s="795"/>
      <c r="E180" s="795"/>
      <c r="F180" s="795"/>
      <c r="G180" s="795"/>
      <c r="H180" s="795"/>
      <c r="I180" s="795"/>
      <c r="J180" s="795"/>
      <c r="K180" s="795"/>
      <c r="L180" s="795"/>
      <c r="M180" s="795"/>
      <c r="N180" s="795"/>
      <c r="O180" s="795"/>
      <c r="P180" s="795"/>
    </row>
    <row r="181" spans="1:16">
      <c r="A181" s="795"/>
      <c r="B181" s="795"/>
      <c r="C181" s="795"/>
      <c r="D181" s="795"/>
      <c r="E181" s="795"/>
      <c r="F181" s="795"/>
      <c r="G181" s="795"/>
      <c r="H181" s="795"/>
      <c r="I181" s="795"/>
      <c r="J181" s="795"/>
      <c r="K181" s="795"/>
      <c r="L181" s="795"/>
      <c r="M181" s="795"/>
      <c r="N181" s="795"/>
      <c r="O181" s="795"/>
      <c r="P181" s="795"/>
    </row>
    <row r="182" spans="1:16">
      <c r="A182" s="795"/>
      <c r="B182" s="795"/>
      <c r="C182" s="795"/>
      <c r="D182" s="795"/>
      <c r="E182" s="795"/>
      <c r="F182" s="795"/>
      <c r="G182" s="795"/>
      <c r="H182" s="795"/>
      <c r="I182" s="795"/>
      <c r="J182" s="795"/>
      <c r="K182" s="795"/>
      <c r="L182" s="795"/>
      <c r="M182" s="795"/>
      <c r="N182" s="795"/>
      <c r="O182" s="795"/>
      <c r="P182" s="795"/>
    </row>
    <row r="183" spans="1:16">
      <c r="A183" s="795"/>
      <c r="B183" s="795"/>
      <c r="C183" s="795"/>
      <c r="D183" s="795"/>
      <c r="E183" s="795"/>
      <c r="F183" s="795"/>
      <c r="G183" s="795"/>
      <c r="H183" s="795"/>
      <c r="I183" s="795"/>
      <c r="J183" s="795"/>
      <c r="K183" s="795"/>
      <c r="L183" s="795"/>
      <c r="M183" s="795"/>
      <c r="N183" s="795"/>
      <c r="O183" s="795"/>
      <c r="P183" s="795"/>
    </row>
    <row r="184" spans="1:16">
      <c r="A184" s="795"/>
      <c r="B184" s="795"/>
      <c r="C184" s="795"/>
      <c r="D184" s="795"/>
      <c r="E184" s="795"/>
      <c r="F184" s="795"/>
      <c r="G184" s="795"/>
      <c r="H184" s="795"/>
      <c r="I184" s="795"/>
      <c r="J184" s="795"/>
      <c r="K184" s="795"/>
      <c r="L184" s="795"/>
      <c r="M184" s="795"/>
      <c r="N184" s="795"/>
      <c r="O184" s="795"/>
      <c r="P184" s="795"/>
    </row>
    <row r="185" spans="1:16">
      <c r="A185" s="795"/>
      <c r="B185" s="795"/>
      <c r="C185" s="795"/>
      <c r="D185" s="795"/>
      <c r="E185" s="795"/>
      <c r="F185" s="795"/>
      <c r="G185" s="2577" t="s">
        <v>1454</v>
      </c>
      <c r="H185" s="2577"/>
      <c r="I185" s="795"/>
      <c r="J185" s="795"/>
      <c r="K185" s="795"/>
      <c r="L185" s="795"/>
      <c r="M185" s="795"/>
      <c r="N185" s="795"/>
      <c r="O185" s="795"/>
      <c r="P185" s="795"/>
    </row>
    <row r="186" spans="1:16">
      <c r="A186" s="795"/>
      <c r="B186" s="795"/>
      <c r="C186" s="795"/>
      <c r="D186" s="795"/>
      <c r="E186" s="795"/>
      <c r="F186" s="849"/>
      <c r="G186" s="850">
        <v>2022</v>
      </c>
      <c r="H186" s="850">
        <v>2023</v>
      </c>
      <c r="I186" s="795"/>
      <c r="J186" s="795"/>
      <c r="K186" s="795"/>
      <c r="L186" s="795"/>
      <c r="M186" s="795"/>
      <c r="N186" s="795"/>
      <c r="O186" s="795"/>
      <c r="P186" s="795"/>
    </row>
    <row r="187" spans="1:16">
      <c r="A187" s="795"/>
      <c r="B187" s="795"/>
      <c r="C187" s="795"/>
      <c r="D187" s="795"/>
      <c r="E187" s="795"/>
      <c r="F187" s="849" t="s">
        <v>1455</v>
      </c>
      <c r="G187" s="851">
        <v>2708035.98</v>
      </c>
      <c r="H187" s="851">
        <v>2700756.7369999997</v>
      </c>
      <c r="I187" s="795"/>
      <c r="J187" s="795"/>
      <c r="K187" s="795"/>
      <c r="L187" s="795"/>
      <c r="M187" s="795"/>
      <c r="N187" s="795"/>
      <c r="O187" s="795"/>
      <c r="P187" s="795"/>
    </row>
    <row r="188" spans="1:16">
      <c r="A188" s="795"/>
      <c r="B188" s="795"/>
      <c r="C188" s="795"/>
      <c r="D188" s="795"/>
      <c r="E188" s="795"/>
      <c r="F188" s="849" t="s">
        <v>1456</v>
      </c>
      <c r="G188" s="851">
        <v>6467633.8629999999</v>
      </c>
      <c r="H188" s="851">
        <v>6586346.6749999998</v>
      </c>
      <c r="I188" s="795"/>
      <c r="J188" s="795"/>
      <c r="K188" s="795"/>
      <c r="L188" s="795"/>
      <c r="M188" s="795"/>
      <c r="N188" s="795"/>
      <c r="O188" s="795"/>
      <c r="P188" s="795"/>
    </row>
    <row r="189" spans="1:16">
      <c r="A189" s="795"/>
      <c r="B189" s="795"/>
      <c r="C189" s="795"/>
      <c r="D189" s="795"/>
      <c r="E189" s="795"/>
      <c r="F189" s="849" t="s">
        <v>190</v>
      </c>
      <c r="G189" s="851">
        <v>2978923.5449999995</v>
      </c>
      <c r="H189" s="851">
        <v>2994093.0420000004</v>
      </c>
      <c r="I189" s="795"/>
      <c r="J189" s="795"/>
      <c r="K189" s="795"/>
      <c r="L189" s="795"/>
      <c r="M189" s="795"/>
      <c r="N189" s="795"/>
      <c r="O189" s="795"/>
      <c r="P189" s="795"/>
    </row>
    <row r="190" spans="1:16">
      <c r="A190" s="795"/>
      <c r="B190" s="795"/>
      <c r="C190" s="795"/>
      <c r="D190" s="795"/>
      <c r="E190" s="795"/>
      <c r="F190" s="849" t="s">
        <v>1457</v>
      </c>
      <c r="G190" s="851">
        <v>1557028.324</v>
      </c>
      <c r="H190" s="851">
        <v>1588857.2210000001</v>
      </c>
      <c r="I190" s="795"/>
      <c r="J190" s="795"/>
      <c r="K190" s="795"/>
      <c r="L190" s="795"/>
      <c r="M190" s="795"/>
      <c r="N190" s="795"/>
      <c r="O190" s="795"/>
      <c r="P190" s="795"/>
    </row>
    <row r="191" spans="1:16">
      <c r="A191" s="795"/>
      <c r="B191" s="795"/>
      <c r="C191" s="795"/>
      <c r="D191" s="795"/>
      <c r="E191" s="795"/>
      <c r="F191" s="849" t="s">
        <v>186</v>
      </c>
      <c r="G191" s="851">
        <v>1897829.2890000003</v>
      </c>
      <c r="H191" s="851">
        <v>1931430.3120000002</v>
      </c>
      <c r="I191" s="795"/>
      <c r="J191" s="795"/>
      <c r="K191" s="795"/>
      <c r="L191" s="795"/>
      <c r="M191" s="795"/>
      <c r="N191" s="795"/>
      <c r="O191" s="795"/>
      <c r="P191" s="795"/>
    </row>
    <row r="192" spans="1:16">
      <c r="A192" s="795"/>
      <c r="B192" s="795"/>
      <c r="C192" s="795"/>
      <c r="D192" s="795"/>
      <c r="E192" s="795"/>
      <c r="F192" s="849" t="s">
        <v>187</v>
      </c>
      <c r="G192" s="851">
        <v>6313230.3190000001</v>
      </c>
      <c r="H192" s="851">
        <v>6469466.7129999995</v>
      </c>
      <c r="I192" s="795"/>
      <c r="J192" s="795"/>
      <c r="K192" s="795"/>
      <c r="L192" s="795"/>
      <c r="M192" s="795"/>
      <c r="N192" s="795"/>
      <c r="O192" s="795"/>
      <c r="P192" s="795"/>
    </row>
    <row r="193" spans="1:22">
      <c r="A193" s="795"/>
      <c r="B193" s="795"/>
      <c r="C193" s="795"/>
      <c r="D193" s="795"/>
      <c r="E193" s="795"/>
      <c r="F193" s="849" t="s">
        <v>1458</v>
      </c>
      <c r="G193" s="851">
        <v>1038013.16</v>
      </c>
      <c r="H193" s="851">
        <v>1028507.0530000001</v>
      </c>
      <c r="I193" s="795"/>
      <c r="J193" s="795"/>
      <c r="K193" s="795"/>
      <c r="L193" s="795"/>
      <c r="M193" s="795"/>
      <c r="N193" s="795"/>
      <c r="O193" s="795"/>
      <c r="P193" s="795"/>
    </row>
    <row r="194" spans="1:22">
      <c r="A194" s="795"/>
      <c r="B194" s="795"/>
      <c r="C194" s="795"/>
      <c r="D194" s="795"/>
      <c r="E194" s="795"/>
      <c r="F194" s="849" t="s">
        <v>189</v>
      </c>
      <c r="G194" s="851">
        <v>1245166.2720000001</v>
      </c>
      <c r="H194" s="851">
        <v>1277026.2860000001</v>
      </c>
      <c r="I194" s="795"/>
      <c r="J194" s="795"/>
      <c r="K194" s="795"/>
      <c r="L194" s="795"/>
      <c r="M194" s="795"/>
      <c r="N194" s="795"/>
      <c r="O194" s="795"/>
      <c r="P194" s="795"/>
    </row>
    <row r="195" spans="1:22">
      <c r="A195" s="795"/>
      <c r="B195" s="795"/>
      <c r="C195" s="795"/>
      <c r="D195" s="795"/>
      <c r="E195" s="795"/>
      <c r="F195" s="849" t="s">
        <v>191</v>
      </c>
      <c r="G195" s="851">
        <v>1430162.4909999999</v>
      </c>
      <c r="H195" s="851">
        <v>1446578.17</v>
      </c>
      <c r="I195" s="795"/>
      <c r="J195" s="795"/>
      <c r="K195" s="795"/>
      <c r="L195" s="795"/>
      <c r="M195" s="795"/>
      <c r="N195" s="795"/>
      <c r="O195" s="795"/>
      <c r="P195" s="795"/>
      <c r="T195" s="700"/>
      <c r="U195" s="682"/>
      <c r="V195" s="682"/>
    </row>
    <row r="196" spans="1:22">
      <c r="A196" s="795"/>
      <c r="B196" s="795"/>
      <c r="C196" s="795"/>
      <c r="D196" s="795"/>
      <c r="E196" s="795"/>
      <c r="F196" s="849" t="s">
        <v>192</v>
      </c>
      <c r="G196" s="851">
        <v>884521.32900000014</v>
      </c>
      <c r="H196" s="851">
        <v>870754.2570000001</v>
      </c>
      <c r="I196" s="795"/>
      <c r="J196" s="795"/>
      <c r="K196" s="795"/>
      <c r="L196" s="795"/>
      <c r="M196" s="795"/>
      <c r="N196" s="795"/>
      <c r="O196" s="795"/>
      <c r="P196" s="795"/>
      <c r="T196" s="700"/>
      <c r="U196" s="682"/>
      <c r="V196" s="682"/>
    </row>
    <row r="197" spans="1:22">
      <c r="A197" s="795"/>
      <c r="B197" s="795"/>
      <c r="C197" s="795"/>
      <c r="D197" s="795"/>
      <c r="E197" s="795"/>
      <c r="F197" s="849" t="s">
        <v>193</v>
      </c>
      <c r="G197" s="851">
        <v>715543.95299999998</v>
      </c>
      <c r="H197" s="851">
        <v>715665.54500000004</v>
      </c>
      <c r="I197" s="795"/>
      <c r="J197" s="795"/>
      <c r="K197" s="795"/>
      <c r="L197" s="795"/>
      <c r="M197" s="795"/>
      <c r="N197" s="795"/>
      <c r="O197" s="795"/>
      <c r="P197" s="795"/>
      <c r="T197" s="700"/>
      <c r="U197" s="682"/>
      <c r="V197" s="682"/>
    </row>
    <row r="198" spans="1:22">
      <c r="A198" s="795"/>
      <c r="B198" s="795"/>
      <c r="C198" s="795"/>
      <c r="D198" s="795"/>
      <c r="E198" s="795"/>
      <c r="F198" s="852" t="s">
        <v>118</v>
      </c>
      <c r="G198" s="853">
        <v>27236088.525000002</v>
      </c>
      <c r="H198" s="853">
        <v>27609482.011</v>
      </c>
      <c r="I198" s="795"/>
      <c r="J198" s="795"/>
      <c r="K198" s="795"/>
      <c r="L198" s="795"/>
      <c r="M198" s="795"/>
      <c r="N198" s="795"/>
      <c r="O198" s="795"/>
      <c r="P198" s="795"/>
      <c r="T198" s="700"/>
      <c r="U198" s="682"/>
      <c r="V198" s="682"/>
    </row>
    <row r="199" spans="1:22">
      <c r="A199" s="795"/>
      <c r="B199" s="795"/>
      <c r="C199" s="795"/>
      <c r="D199" s="795"/>
      <c r="E199" s="795"/>
      <c r="F199" s="795"/>
      <c r="G199" s="795"/>
      <c r="H199" s="795"/>
      <c r="I199" s="795"/>
      <c r="J199" s="795"/>
      <c r="K199" s="795"/>
      <c r="L199" s="795"/>
      <c r="M199" s="795"/>
      <c r="N199" s="795"/>
      <c r="O199" s="795"/>
      <c r="P199" s="795"/>
      <c r="T199" s="700"/>
      <c r="U199" s="682"/>
      <c r="V199" s="682"/>
    </row>
    <row r="200" spans="1:22">
      <c r="A200" s="795"/>
      <c r="B200" s="795"/>
      <c r="C200" s="795"/>
      <c r="D200" s="795"/>
      <c r="E200" s="795"/>
      <c r="F200" s="795"/>
      <c r="G200" s="795"/>
      <c r="H200" s="795"/>
      <c r="I200" s="795"/>
      <c r="J200" s="795"/>
      <c r="K200" s="795"/>
      <c r="L200" s="795"/>
      <c r="M200" s="795"/>
      <c r="N200" s="795"/>
      <c r="O200" s="795"/>
      <c r="P200" s="795"/>
      <c r="T200" s="700"/>
      <c r="U200" s="682"/>
      <c r="V200" s="682"/>
    </row>
    <row r="201" spans="1:22">
      <c r="A201" s="795"/>
      <c r="B201" s="795"/>
      <c r="C201" s="795"/>
      <c r="D201" s="795"/>
      <c r="E201" s="795"/>
      <c r="F201" s="795"/>
      <c r="G201" s="795"/>
      <c r="H201" s="795"/>
      <c r="I201" s="795"/>
      <c r="J201" s="795"/>
      <c r="K201" s="795"/>
      <c r="L201" s="795"/>
      <c r="M201" s="795"/>
      <c r="N201" s="795"/>
      <c r="O201" s="795"/>
      <c r="P201" s="795"/>
      <c r="T201" s="700"/>
      <c r="U201" s="682"/>
      <c r="V201" s="682"/>
    </row>
    <row r="202" spans="1:22">
      <c r="A202" s="795"/>
      <c r="B202" s="795"/>
      <c r="C202" s="795"/>
      <c r="D202" s="795"/>
      <c r="E202" s="795"/>
      <c r="F202" s="795"/>
      <c r="G202" s="795"/>
      <c r="H202" s="795"/>
      <c r="I202" s="795"/>
      <c r="J202" s="795"/>
      <c r="K202" s="795"/>
      <c r="L202" s="795"/>
      <c r="M202" s="795"/>
      <c r="N202" s="795"/>
      <c r="O202" s="795"/>
      <c r="P202" s="795"/>
      <c r="T202" s="700"/>
      <c r="U202" s="682"/>
      <c r="V202" s="682"/>
    </row>
    <row r="203" spans="1:22" ht="6" customHeight="1">
      <c r="A203" s="795"/>
      <c r="B203" s="795"/>
      <c r="C203" s="795"/>
      <c r="D203" s="795"/>
      <c r="E203" s="795"/>
      <c r="F203" s="795"/>
      <c r="G203" s="795"/>
      <c r="H203" s="795"/>
      <c r="I203" s="795"/>
      <c r="J203" s="795"/>
      <c r="K203" s="795"/>
      <c r="L203" s="795"/>
      <c r="M203" s="795"/>
      <c r="N203" s="795"/>
      <c r="O203" s="795"/>
      <c r="P203" s="795"/>
    </row>
    <row r="204" spans="1:22">
      <c r="A204" s="795"/>
      <c r="B204" s="795"/>
      <c r="C204" s="795"/>
      <c r="D204" s="795"/>
      <c r="E204" s="795"/>
      <c r="F204" s="795"/>
      <c r="G204" s="795"/>
      <c r="H204" s="795"/>
      <c r="I204" s="795"/>
      <c r="J204" s="795"/>
      <c r="K204" s="795"/>
      <c r="L204" s="795"/>
      <c r="M204" s="795"/>
      <c r="N204" s="795"/>
      <c r="O204" s="795"/>
      <c r="P204" s="795"/>
    </row>
    <row r="205" spans="1:22">
      <c r="A205" s="795"/>
      <c r="B205" s="795"/>
      <c r="C205" s="795"/>
      <c r="D205" s="795"/>
      <c r="E205" s="795"/>
      <c r="F205" s="795"/>
      <c r="G205" s="2577" t="s">
        <v>1459</v>
      </c>
      <c r="H205" s="2577"/>
      <c r="I205" s="795"/>
      <c r="J205" s="795"/>
      <c r="K205" s="795"/>
      <c r="L205" s="795"/>
      <c r="M205" s="795"/>
      <c r="N205" s="795"/>
      <c r="O205" s="795"/>
      <c r="P205" s="795"/>
    </row>
    <row r="206" spans="1:22">
      <c r="A206" s="795"/>
      <c r="B206" s="795"/>
      <c r="C206" s="795"/>
      <c r="D206" s="795"/>
      <c r="E206" s="795"/>
      <c r="F206" s="849"/>
      <c r="G206" s="850">
        <v>2022</v>
      </c>
      <c r="H206" s="850">
        <v>2023</v>
      </c>
      <c r="I206" s="795"/>
      <c r="J206" s="795"/>
      <c r="K206" s="795"/>
      <c r="L206" s="795"/>
      <c r="M206" s="795"/>
      <c r="N206" s="795"/>
      <c r="O206" s="795"/>
      <c r="P206" s="795"/>
    </row>
    <row r="207" spans="1:22">
      <c r="A207" s="795"/>
      <c r="B207" s="795"/>
      <c r="C207" s="795"/>
      <c r="D207" s="795"/>
      <c r="E207" s="795"/>
      <c r="F207" s="849" t="s">
        <v>1455</v>
      </c>
      <c r="G207" s="851">
        <v>42047.955000000002</v>
      </c>
      <c r="H207" s="851">
        <v>49394.773000000001</v>
      </c>
      <c r="I207" s="795"/>
      <c r="J207" s="795"/>
      <c r="K207" s="795"/>
      <c r="L207" s="795"/>
      <c r="M207" s="795"/>
      <c r="N207" s="795"/>
      <c r="O207" s="795"/>
      <c r="P207" s="795"/>
    </row>
    <row r="208" spans="1:22">
      <c r="A208" s="795"/>
      <c r="B208" s="795"/>
      <c r="C208" s="795"/>
      <c r="D208" s="795"/>
      <c r="E208" s="795"/>
      <c r="F208" s="849" t="s">
        <v>1456</v>
      </c>
      <c r="G208" s="851">
        <v>100987.81200000001</v>
      </c>
      <c r="H208" s="851">
        <v>113157.19099999999</v>
      </c>
      <c r="I208" s="795"/>
      <c r="J208" s="795"/>
      <c r="K208" s="795"/>
      <c r="L208" s="795"/>
      <c r="M208" s="795"/>
      <c r="N208" s="795"/>
      <c r="O208" s="795"/>
      <c r="P208" s="795"/>
    </row>
    <row r="209" spans="1:23">
      <c r="A209" s="795"/>
      <c r="B209" s="795"/>
      <c r="C209" s="795"/>
      <c r="D209" s="795"/>
      <c r="E209" s="795"/>
      <c r="F209" s="849" t="s">
        <v>190</v>
      </c>
      <c r="G209" s="851">
        <v>88872.148000000001</v>
      </c>
      <c r="H209" s="851">
        <v>88670.497999999992</v>
      </c>
      <c r="I209" s="795"/>
      <c r="J209" s="795"/>
      <c r="K209" s="795"/>
      <c r="L209" s="795"/>
      <c r="M209" s="795"/>
      <c r="N209" s="795"/>
      <c r="O209" s="795"/>
      <c r="P209" s="795"/>
    </row>
    <row r="210" spans="1:23">
      <c r="A210" s="795"/>
      <c r="B210" s="795"/>
      <c r="C210" s="795"/>
      <c r="D210" s="795"/>
      <c r="E210" s="795"/>
      <c r="F210" s="849" t="s">
        <v>1457</v>
      </c>
      <c r="G210" s="851">
        <v>93633.85500000001</v>
      </c>
      <c r="H210" s="851">
        <v>93276.180000000008</v>
      </c>
      <c r="I210" s="795"/>
      <c r="J210" s="795"/>
      <c r="K210" s="795"/>
      <c r="L210" s="795"/>
      <c r="M210" s="795"/>
      <c r="N210" s="795"/>
      <c r="O210" s="795"/>
      <c r="P210" s="795"/>
    </row>
    <row r="211" spans="1:23">
      <c r="A211" s="795"/>
      <c r="B211" s="795"/>
      <c r="C211" s="795"/>
      <c r="D211" s="795"/>
      <c r="E211" s="795"/>
      <c r="F211" s="849" t="s">
        <v>186</v>
      </c>
      <c r="G211" s="851">
        <v>167561.609</v>
      </c>
      <c r="H211" s="851">
        <v>173079.67799999999</v>
      </c>
      <c r="I211" s="795"/>
      <c r="J211" s="795"/>
      <c r="K211" s="795"/>
      <c r="L211" s="795"/>
      <c r="M211" s="795"/>
      <c r="N211" s="795"/>
      <c r="O211" s="795"/>
      <c r="P211" s="795"/>
    </row>
    <row r="212" spans="1:23">
      <c r="A212" s="795"/>
      <c r="B212" s="795"/>
      <c r="C212" s="795"/>
      <c r="D212" s="795"/>
      <c r="E212" s="795"/>
      <c r="F212" s="849" t="s">
        <v>187</v>
      </c>
      <c r="G212" s="851">
        <v>595616.15299999993</v>
      </c>
      <c r="H212" s="851">
        <v>623459.49200000009</v>
      </c>
      <c r="I212" s="795"/>
      <c r="J212" s="795"/>
      <c r="K212" s="795"/>
      <c r="L212" s="795"/>
      <c r="M212" s="795"/>
      <c r="N212" s="795"/>
      <c r="O212" s="795"/>
      <c r="P212" s="795"/>
    </row>
    <row r="213" spans="1:23">
      <c r="A213" s="795"/>
      <c r="B213" s="795"/>
      <c r="C213" s="795"/>
      <c r="D213" s="795"/>
      <c r="E213" s="795"/>
      <c r="F213" s="849" t="s">
        <v>1458</v>
      </c>
      <c r="G213" s="851">
        <v>36093.813999999998</v>
      </c>
      <c r="H213" s="851">
        <v>37123.134999999995</v>
      </c>
      <c r="I213" s="795"/>
      <c r="J213" s="795"/>
      <c r="K213" s="795"/>
      <c r="L213" s="795"/>
      <c r="M213" s="795"/>
      <c r="N213" s="795"/>
      <c r="O213" s="795"/>
      <c r="P213" s="795"/>
    </row>
    <row r="214" spans="1:23">
      <c r="A214" s="795"/>
      <c r="B214" s="795"/>
      <c r="C214" s="795"/>
      <c r="D214" s="795"/>
      <c r="E214" s="795"/>
      <c r="F214" s="849" t="s">
        <v>189</v>
      </c>
      <c r="G214" s="851">
        <v>23914.918999999998</v>
      </c>
      <c r="H214" s="851">
        <v>25370.655999999999</v>
      </c>
      <c r="I214" s="795"/>
      <c r="J214" s="795"/>
      <c r="K214" s="795"/>
      <c r="L214" s="795"/>
      <c r="M214" s="795"/>
      <c r="N214" s="795"/>
      <c r="O214" s="795"/>
      <c r="P214" s="795"/>
    </row>
    <row r="215" spans="1:23">
      <c r="A215" s="795"/>
      <c r="B215" s="795"/>
      <c r="C215" s="795"/>
      <c r="D215" s="795"/>
      <c r="E215" s="795"/>
      <c r="F215" s="849" t="s">
        <v>1443</v>
      </c>
      <c r="G215" s="851">
        <v>49894.656999999999</v>
      </c>
      <c r="H215" s="851">
        <v>57899.071999999993</v>
      </c>
      <c r="I215" s="795"/>
      <c r="J215" s="795"/>
      <c r="K215" s="795"/>
      <c r="L215" s="795"/>
      <c r="M215" s="795"/>
      <c r="N215" s="795"/>
      <c r="O215" s="795"/>
      <c r="P215" s="795"/>
    </row>
    <row r="216" spans="1:23">
      <c r="A216" s="795"/>
      <c r="B216" s="795"/>
      <c r="C216" s="795"/>
      <c r="D216" s="795"/>
      <c r="E216" s="795"/>
      <c r="F216" s="849" t="s">
        <v>193</v>
      </c>
      <c r="G216" s="851">
        <v>8583.8230000000021</v>
      </c>
      <c r="H216" s="851">
        <v>9382.1970000000001</v>
      </c>
      <c r="I216" s="795"/>
      <c r="J216" s="795"/>
      <c r="K216" s="795"/>
      <c r="L216" s="795"/>
      <c r="M216" s="795"/>
      <c r="N216" s="795"/>
      <c r="O216" s="795"/>
      <c r="P216" s="795"/>
      <c r="V216" s="682"/>
      <c r="W216" s="682"/>
    </row>
    <row r="217" spans="1:23">
      <c r="A217" s="795"/>
      <c r="B217" s="795"/>
      <c r="C217" s="795"/>
      <c r="D217" s="795"/>
      <c r="E217" s="795"/>
      <c r="F217" s="852" t="s">
        <v>118</v>
      </c>
      <c r="G217" s="853">
        <v>1207206.7449999999</v>
      </c>
      <c r="H217" s="853">
        <v>1270812.8719999997</v>
      </c>
      <c r="I217" s="795"/>
      <c r="J217" s="795"/>
      <c r="K217" s="795"/>
      <c r="L217" s="795"/>
      <c r="M217" s="795"/>
      <c r="N217" s="795"/>
      <c r="O217" s="795"/>
      <c r="P217" s="795"/>
    </row>
    <row r="218" spans="1:23">
      <c r="A218" s="795"/>
      <c r="B218" s="795"/>
      <c r="C218" s="795"/>
      <c r="D218" s="795"/>
      <c r="E218" s="795"/>
      <c r="F218" s="795"/>
      <c r="G218" s="795"/>
      <c r="H218" s="795"/>
      <c r="I218" s="795"/>
      <c r="J218" s="795"/>
      <c r="K218" s="795"/>
      <c r="L218" s="795"/>
      <c r="M218" s="795"/>
      <c r="N218" s="795"/>
      <c r="O218" s="795"/>
      <c r="P218" s="795"/>
    </row>
    <row r="219" spans="1:23">
      <c r="A219" s="795"/>
      <c r="B219" s="795"/>
      <c r="C219" s="795"/>
      <c r="D219" s="795"/>
      <c r="E219" s="795"/>
      <c r="F219" s="795"/>
      <c r="G219" s="795"/>
      <c r="H219" s="795"/>
      <c r="I219" s="795"/>
      <c r="J219" s="795"/>
      <c r="K219" s="795"/>
      <c r="L219" s="795"/>
      <c r="M219" s="795"/>
      <c r="N219" s="795"/>
      <c r="O219" s="795"/>
      <c r="P219" s="795"/>
    </row>
    <row r="220" spans="1:23">
      <c r="A220" s="795"/>
      <c r="B220" s="795"/>
      <c r="C220" s="795"/>
      <c r="D220" s="795"/>
      <c r="E220" s="795"/>
      <c r="F220" s="795"/>
      <c r="G220" s="795"/>
      <c r="H220" s="795"/>
      <c r="I220" s="795"/>
      <c r="J220" s="795"/>
      <c r="K220" s="795"/>
      <c r="L220" s="795"/>
      <c r="M220" s="795"/>
      <c r="N220" s="795"/>
      <c r="O220" s="795"/>
      <c r="P220" s="795"/>
    </row>
    <row r="221" spans="1:23">
      <c r="A221" s="795"/>
      <c r="B221" s="795"/>
      <c r="C221" s="795"/>
      <c r="D221" s="795"/>
      <c r="E221" s="795"/>
      <c r="F221" s="795"/>
      <c r="G221" s="795"/>
      <c r="H221" s="795"/>
      <c r="I221" s="795"/>
      <c r="J221" s="795"/>
      <c r="K221" s="795"/>
      <c r="L221" s="795"/>
      <c r="M221" s="795"/>
      <c r="N221" s="795"/>
      <c r="O221" s="795"/>
      <c r="P221" s="795"/>
    </row>
    <row r="222" spans="1:23">
      <c r="A222" s="795"/>
      <c r="B222" s="795"/>
      <c r="C222" s="795"/>
      <c r="D222" s="795"/>
      <c r="E222" s="795"/>
      <c r="F222" s="795"/>
      <c r="G222" s="795"/>
      <c r="H222" s="795"/>
      <c r="I222" s="795"/>
      <c r="J222" s="795"/>
      <c r="K222" s="795"/>
      <c r="L222" s="795"/>
      <c r="M222" s="795"/>
      <c r="N222" s="795"/>
      <c r="O222" s="795"/>
      <c r="P222" s="795"/>
    </row>
    <row r="223" spans="1:23">
      <c r="A223" s="795"/>
      <c r="B223" s="795"/>
      <c r="C223" s="795"/>
      <c r="D223" s="795"/>
      <c r="E223" s="795"/>
      <c r="F223" s="795"/>
      <c r="G223" s="795"/>
      <c r="H223" s="795"/>
      <c r="I223" s="795"/>
      <c r="J223" s="795"/>
      <c r="K223" s="795"/>
      <c r="L223" s="795"/>
      <c r="M223" s="795"/>
      <c r="N223" s="795"/>
      <c r="O223" s="795"/>
      <c r="P223" s="795"/>
    </row>
    <row r="224" spans="1:23">
      <c r="A224" s="795"/>
      <c r="B224" s="795"/>
      <c r="C224" s="795"/>
      <c r="D224" s="795"/>
      <c r="E224" s="795"/>
      <c r="F224" s="795"/>
      <c r="G224" s="795"/>
      <c r="H224" s="795"/>
      <c r="I224" s="795"/>
      <c r="J224" s="795"/>
      <c r="K224" s="795"/>
      <c r="L224" s="795"/>
      <c r="M224" s="795"/>
      <c r="N224" s="795"/>
      <c r="O224" s="795"/>
      <c r="P224" s="795"/>
    </row>
    <row r="225" spans="1:16">
      <c r="A225" s="795"/>
      <c r="B225" s="795"/>
      <c r="C225" s="795"/>
      <c r="D225" s="795"/>
      <c r="E225" s="795"/>
      <c r="F225" s="795"/>
      <c r="G225" s="795"/>
      <c r="H225" s="795"/>
      <c r="I225" s="795"/>
      <c r="J225" s="795"/>
      <c r="K225" s="795"/>
      <c r="L225" s="795"/>
      <c r="M225" s="795"/>
      <c r="N225" s="795"/>
      <c r="O225" s="795"/>
      <c r="P225" s="795"/>
    </row>
    <row r="226" spans="1:16">
      <c r="A226" s="795"/>
      <c r="B226" s="795"/>
      <c r="C226" s="795"/>
      <c r="D226" s="795"/>
      <c r="E226" s="795"/>
      <c r="F226" s="795"/>
      <c r="G226" s="795"/>
      <c r="H226" s="795"/>
      <c r="I226" s="795"/>
      <c r="J226" s="795"/>
      <c r="K226" s="795"/>
      <c r="L226" s="795"/>
      <c r="M226" s="795"/>
      <c r="N226" s="795"/>
      <c r="O226" s="795"/>
      <c r="P226" s="795"/>
    </row>
    <row r="227" spans="1:16">
      <c r="A227" s="795"/>
      <c r="B227" s="795"/>
      <c r="C227" s="795"/>
      <c r="D227" s="795"/>
      <c r="E227" s="795"/>
      <c r="F227" s="795"/>
      <c r="G227" s="795"/>
      <c r="H227" s="795"/>
      <c r="I227" s="795"/>
      <c r="J227" s="795"/>
      <c r="K227" s="795"/>
      <c r="L227" s="795"/>
      <c r="M227" s="795"/>
      <c r="N227" s="795"/>
      <c r="O227" s="795"/>
      <c r="P227" s="795"/>
    </row>
    <row r="228" spans="1:16">
      <c r="A228" s="795"/>
      <c r="B228" s="795"/>
      <c r="C228" s="795"/>
      <c r="D228" s="795"/>
      <c r="E228" s="795"/>
      <c r="F228" s="795"/>
      <c r="G228" s="795"/>
      <c r="H228" s="795"/>
      <c r="I228" s="795"/>
      <c r="J228" s="795"/>
      <c r="K228" s="795"/>
      <c r="L228" s="795"/>
      <c r="M228" s="795"/>
      <c r="N228" s="795"/>
      <c r="O228" s="795"/>
      <c r="P228" s="795"/>
    </row>
    <row r="229" spans="1:16">
      <c r="A229" s="795"/>
      <c r="B229" s="795"/>
      <c r="C229" s="795"/>
      <c r="D229" s="795"/>
      <c r="E229" s="795"/>
      <c r="F229" s="795"/>
      <c r="G229" s="795"/>
      <c r="H229" s="795"/>
      <c r="I229" s="795"/>
      <c r="J229" s="795"/>
      <c r="K229" s="795"/>
      <c r="L229" s="795"/>
      <c r="M229" s="795"/>
      <c r="N229" s="795"/>
      <c r="O229" s="795"/>
      <c r="P229" s="795"/>
    </row>
    <row r="230" spans="1:16">
      <c r="A230" s="795"/>
      <c r="B230" s="795"/>
      <c r="C230" s="795"/>
      <c r="D230" s="795"/>
      <c r="E230" s="795"/>
      <c r="F230" s="795"/>
      <c r="G230" s="795"/>
      <c r="H230" s="795"/>
      <c r="I230" s="795"/>
      <c r="J230" s="795"/>
      <c r="K230" s="795"/>
      <c r="L230" s="795"/>
      <c r="M230" s="795"/>
      <c r="N230" s="795"/>
      <c r="O230" s="795"/>
      <c r="P230" s="795"/>
    </row>
    <row r="231" spans="1:16">
      <c r="A231" s="795"/>
      <c r="B231" s="795"/>
      <c r="C231" s="795"/>
      <c r="D231" s="795"/>
      <c r="E231" s="795"/>
      <c r="F231" s="795"/>
      <c r="G231" s="795"/>
      <c r="H231" s="795"/>
      <c r="I231" s="795"/>
      <c r="J231" s="795"/>
      <c r="K231" s="795"/>
      <c r="L231" s="795"/>
      <c r="M231" s="795"/>
      <c r="N231" s="795"/>
      <c r="O231" s="795"/>
      <c r="P231" s="795"/>
    </row>
    <row r="232" spans="1:16">
      <c r="A232" s="795"/>
      <c r="B232" s="795"/>
      <c r="C232" s="795"/>
      <c r="D232" s="795"/>
      <c r="E232" s="795"/>
      <c r="F232" s="795"/>
      <c r="G232" s="795"/>
      <c r="H232" s="795"/>
      <c r="I232" s="795"/>
      <c r="J232" s="795"/>
      <c r="K232" s="795"/>
      <c r="L232" s="795"/>
      <c r="M232" s="795"/>
      <c r="N232" s="795"/>
      <c r="O232" s="795"/>
      <c r="P232" s="795"/>
    </row>
    <row r="233" spans="1:16">
      <c r="A233" s="795"/>
      <c r="B233" s="795"/>
      <c r="C233" s="795"/>
      <c r="D233" s="795"/>
      <c r="E233" s="795"/>
      <c r="F233" s="795"/>
      <c r="G233" s="795"/>
      <c r="H233" s="795"/>
      <c r="I233" s="795"/>
      <c r="J233" s="795"/>
      <c r="K233" s="795"/>
      <c r="L233" s="795"/>
      <c r="M233" s="795"/>
      <c r="N233" s="795"/>
      <c r="O233" s="795"/>
      <c r="P233" s="795"/>
    </row>
    <row r="234" spans="1:16">
      <c r="A234" s="795"/>
      <c r="B234" s="795"/>
      <c r="C234" s="795"/>
      <c r="D234" s="795"/>
      <c r="E234" s="795"/>
      <c r="F234" s="795"/>
      <c r="G234" s="795"/>
      <c r="H234" s="795"/>
      <c r="I234" s="795"/>
      <c r="J234" s="795"/>
      <c r="K234" s="795"/>
      <c r="L234" s="795"/>
      <c r="M234" s="795"/>
      <c r="N234" s="795"/>
      <c r="O234" s="795"/>
      <c r="P234" s="795"/>
    </row>
    <row r="235" spans="1:16">
      <c r="A235" s="795"/>
      <c r="B235" s="795"/>
      <c r="C235" s="795"/>
      <c r="D235" s="795"/>
      <c r="E235" s="795"/>
      <c r="F235" s="795"/>
      <c r="G235" s="795"/>
      <c r="H235" s="795"/>
      <c r="I235" s="795"/>
      <c r="J235" s="795"/>
      <c r="K235" s="795"/>
      <c r="L235" s="795"/>
      <c r="M235" s="795"/>
      <c r="N235" s="795"/>
      <c r="O235" s="795"/>
      <c r="P235" s="795"/>
    </row>
    <row r="236" spans="1:16">
      <c r="A236" s="795"/>
      <c r="B236" s="795"/>
      <c r="C236" s="795"/>
      <c r="D236" s="795"/>
      <c r="E236" s="795"/>
      <c r="F236" s="795"/>
      <c r="G236" s="795"/>
      <c r="H236" s="795"/>
      <c r="I236" s="795"/>
      <c r="J236" s="795"/>
      <c r="K236" s="795"/>
      <c r="L236" s="795"/>
      <c r="M236" s="795"/>
      <c r="N236" s="795"/>
      <c r="O236" s="795"/>
      <c r="P236" s="795"/>
    </row>
    <row r="237" spans="1:16">
      <c r="A237" s="795"/>
      <c r="B237" s="795"/>
      <c r="C237" s="795"/>
      <c r="D237" s="795"/>
      <c r="E237" s="795"/>
      <c r="F237" s="795"/>
      <c r="G237" s="795"/>
      <c r="H237" s="795"/>
      <c r="I237" s="795"/>
      <c r="J237" s="795"/>
      <c r="K237" s="795"/>
      <c r="L237" s="795"/>
      <c r="M237" s="795"/>
      <c r="N237" s="795"/>
      <c r="O237" s="795"/>
      <c r="P237" s="795"/>
    </row>
  </sheetData>
  <mergeCells count="17">
    <mergeCell ref="H6:H7"/>
    <mergeCell ref="G185:H185"/>
    <mergeCell ref="G205:H205"/>
    <mergeCell ref="A5:A7"/>
    <mergeCell ref="N5:N7"/>
    <mergeCell ref="O5:O7"/>
    <mergeCell ref="B6:B7"/>
    <mergeCell ref="C6:C7"/>
    <mergeCell ref="D6:D7"/>
    <mergeCell ref="E6:E7"/>
    <mergeCell ref="I6:I7"/>
    <mergeCell ref="J6:J7"/>
    <mergeCell ref="K6:K7"/>
    <mergeCell ref="L6:L7"/>
    <mergeCell ref="M6:M7"/>
    <mergeCell ref="F6:F7"/>
    <mergeCell ref="G6:G7"/>
  </mergeCells>
  <hyperlinks>
    <hyperlink ref="A149" location="Inhaltsverzeichnis!A1" display="Zurück zum Inhaltsverzeichnis"/>
  </hyperlinks>
  <pageMargins left="0.78740157480314965" right="0.78740157480314965" top="0.39370078740157483" bottom="0.19685039370078741" header="0.19685039370078741" footer="0.19685039370078741"/>
  <pageSetup paperSize="9" scale="55" orientation="portrait" horizontalDpi="300" verticalDpi="300" r:id="rId1"/>
  <headerFooter alignWithMargins="0">
    <oddFooter>&amp;L&amp;D / &amp;T&amp;R &amp;A</oddFooter>
  </headerFooter>
  <ignoredErrors>
    <ignoredError sqref="O10:O142" formulaRange="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18"/>
  <sheetViews>
    <sheetView showGridLines="0" showZeros="0" zoomScale="160" zoomScaleNormal="160" workbookViewId="0"/>
  </sheetViews>
  <sheetFormatPr baseColWidth="10" defaultColWidth="11.42578125" defaultRowHeight="16.5"/>
  <cols>
    <col min="1" max="1" width="6.7109375" style="135" customWidth="1"/>
    <col min="2" max="10" width="5.42578125" style="135" customWidth="1"/>
    <col min="11" max="11" width="5.5703125" style="135" customWidth="1"/>
    <col min="12" max="12" width="5.140625" style="135" customWidth="1"/>
    <col min="13" max="13" width="5.42578125" style="135" customWidth="1"/>
    <col min="14" max="14" width="6.140625" style="135" customWidth="1"/>
    <col min="15" max="15" width="6.28515625" style="135" customWidth="1"/>
    <col min="16" max="19" width="3.140625" style="135" customWidth="1"/>
    <col min="20" max="32" width="4.28515625" style="431" customWidth="1"/>
    <col min="33" max="35" width="11.42578125" style="423"/>
    <col min="36" max="16384" width="11.42578125" style="135"/>
  </cols>
  <sheetData>
    <row r="1" spans="1:35" s="423" customFormat="1" ht="115.5" customHeight="1">
      <c r="A1" s="701" t="s">
        <v>1460</v>
      </c>
      <c r="B1" s="663"/>
      <c r="C1" s="663"/>
      <c r="D1" s="663"/>
      <c r="E1" s="663"/>
      <c r="F1" s="663"/>
      <c r="G1" s="663"/>
      <c r="H1" s="663"/>
      <c r="I1" s="663"/>
      <c r="J1" s="663"/>
      <c r="K1" s="663"/>
      <c r="L1" s="663"/>
      <c r="M1" s="663"/>
      <c r="N1" s="663"/>
      <c r="O1" s="663"/>
      <c r="P1" s="135"/>
      <c r="Q1" s="135"/>
      <c r="R1" s="135"/>
      <c r="S1" s="135"/>
      <c r="T1" s="702"/>
      <c r="U1" s="702"/>
      <c r="V1" s="702"/>
      <c r="W1" s="702"/>
      <c r="X1" s="702"/>
      <c r="Y1" s="702"/>
      <c r="Z1" s="702"/>
      <c r="AA1" s="702"/>
      <c r="AB1" s="702"/>
      <c r="AC1" s="702"/>
      <c r="AD1" s="702"/>
      <c r="AE1" s="702"/>
      <c r="AF1" s="703"/>
    </row>
    <row r="2" spans="1:35" s="423" customFormat="1" ht="10.5" customHeight="1">
      <c r="A2" s="666" t="s">
        <v>1461</v>
      </c>
      <c r="B2" s="663"/>
      <c r="C2" s="663"/>
      <c r="D2" s="663"/>
      <c r="E2" s="663"/>
      <c r="F2" s="663"/>
      <c r="G2" s="663"/>
      <c r="H2" s="663"/>
      <c r="I2" s="663"/>
      <c r="J2" s="663"/>
      <c r="K2" s="663"/>
      <c r="L2" s="663"/>
      <c r="M2" s="663"/>
      <c r="N2" s="663"/>
      <c r="O2" s="663"/>
      <c r="P2" s="135"/>
      <c r="Q2" s="135"/>
      <c r="R2" s="135"/>
      <c r="S2" s="135"/>
      <c r="T2" s="664"/>
      <c r="U2" s="664"/>
      <c r="V2" s="664"/>
      <c r="W2" s="664"/>
      <c r="X2" s="664"/>
      <c r="Y2" s="664"/>
      <c r="Z2" s="664"/>
      <c r="AA2" s="664"/>
      <c r="AB2" s="664"/>
      <c r="AC2" s="664"/>
      <c r="AD2" s="664"/>
      <c r="AE2" s="664"/>
      <c r="AF2" s="704"/>
    </row>
    <row r="3" spans="1:35" s="423" customFormat="1" ht="10.5" customHeight="1">
      <c r="A3" s="666" t="s">
        <v>1462</v>
      </c>
      <c r="B3" s="663"/>
      <c r="C3" s="663"/>
      <c r="D3" s="663"/>
      <c r="E3" s="663"/>
      <c r="F3" s="663"/>
      <c r="G3" s="663"/>
      <c r="H3" s="663"/>
      <c r="I3" s="663"/>
      <c r="J3" s="663"/>
      <c r="K3" s="663"/>
      <c r="L3" s="663"/>
      <c r="M3" s="663"/>
      <c r="N3" s="663"/>
      <c r="O3" s="663"/>
      <c r="P3" s="135"/>
      <c r="Q3" s="135"/>
      <c r="R3" s="135"/>
      <c r="S3" s="135"/>
      <c r="T3" s="664"/>
      <c r="U3" s="664"/>
      <c r="V3" s="664"/>
      <c r="W3" s="664"/>
      <c r="X3" s="664"/>
      <c r="Y3" s="664"/>
      <c r="Z3" s="664"/>
      <c r="AA3" s="664"/>
      <c r="AB3" s="664"/>
      <c r="AC3" s="664"/>
      <c r="AD3" s="664"/>
      <c r="AE3" s="664"/>
      <c r="AF3" s="704"/>
    </row>
    <row r="4" spans="1:35" s="423" customFormat="1" ht="10.5" customHeight="1">
      <c r="A4" s="705" t="s">
        <v>1513</v>
      </c>
      <c r="B4" s="705"/>
      <c r="C4" s="705"/>
      <c r="D4" s="705"/>
      <c r="E4" s="705"/>
      <c r="F4" s="705"/>
      <c r="G4" s="705"/>
      <c r="H4" s="705"/>
      <c r="I4" s="705"/>
      <c r="J4" s="705"/>
      <c r="K4" s="705"/>
      <c r="L4" s="705"/>
      <c r="M4" s="705"/>
      <c r="N4" s="705"/>
      <c r="O4" s="705"/>
      <c r="P4" s="135"/>
      <c r="Q4" s="135"/>
      <c r="R4" s="135"/>
      <c r="S4" s="135"/>
      <c r="T4" s="431"/>
      <c r="U4" s="431"/>
      <c r="V4" s="431"/>
      <c r="W4" s="431"/>
      <c r="X4" s="431"/>
      <c r="Y4" s="431"/>
      <c r="Z4" s="431"/>
      <c r="AA4" s="431"/>
      <c r="AB4" s="431"/>
      <c r="AC4" s="431"/>
      <c r="AD4" s="431"/>
      <c r="AE4" s="431"/>
      <c r="AF4" s="431"/>
    </row>
    <row r="5" spans="1:35" s="423" customFormat="1" ht="10.5" customHeight="1">
      <c r="A5" s="705" t="s">
        <v>1426</v>
      </c>
      <c r="B5" s="705"/>
      <c r="C5" s="705"/>
      <c r="D5" s="705"/>
      <c r="E5" s="705"/>
      <c r="F5" s="705"/>
      <c r="G5" s="705"/>
      <c r="H5" s="705"/>
      <c r="I5" s="705"/>
      <c r="J5" s="705"/>
      <c r="K5" s="705"/>
      <c r="L5" s="705"/>
      <c r="M5" s="705"/>
      <c r="N5" s="705"/>
      <c r="O5" s="705"/>
      <c r="Q5" s="135"/>
      <c r="R5" s="135"/>
      <c r="S5" s="135"/>
      <c r="T5" s="431"/>
      <c r="U5" s="431"/>
      <c r="V5" s="431"/>
      <c r="W5" s="431"/>
      <c r="X5" s="431"/>
      <c r="Y5" s="431"/>
      <c r="Z5" s="431"/>
      <c r="AA5" s="431"/>
      <c r="AB5" s="431"/>
      <c r="AC5" s="431"/>
      <c r="AD5" s="431"/>
      <c r="AE5" s="431"/>
      <c r="AF5" s="431"/>
    </row>
    <row r="6" spans="1:35" s="423" customFormat="1" ht="24" customHeight="1">
      <c r="A6" s="549" t="s">
        <v>194</v>
      </c>
      <c r="B6" s="499" t="s">
        <v>99</v>
      </c>
      <c r="C6" s="706" t="s">
        <v>115</v>
      </c>
      <c r="D6" s="550" t="s">
        <v>1428</v>
      </c>
      <c r="E6" s="550" t="s">
        <v>1429</v>
      </c>
      <c r="F6" s="550" t="s">
        <v>95</v>
      </c>
      <c r="G6" s="550" t="s">
        <v>1430</v>
      </c>
      <c r="H6" s="550" t="s">
        <v>1431</v>
      </c>
      <c r="I6" s="550" t="s">
        <v>104</v>
      </c>
      <c r="J6" s="550" t="s">
        <v>1432</v>
      </c>
      <c r="K6" s="550" t="s">
        <v>102</v>
      </c>
      <c r="L6" s="550" t="s">
        <v>101</v>
      </c>
      <c r="M6" s="550" t="s">
        <v>100</v>
      </c>
      <c r="N6" s="706" t="s">
        <v>1518</v>
      </c>
      <c r="O6" s="707" t="s">
        <v>1427</v>
      </c>
      <c r="P6" s="135"/>
      <c r="Q6" s="135"/>
      <c r="R6" s="135"/>
      <c r="S6" s="135"/>
      <c r="T6" s="431"/>
      <c r="U6" s="431"/>
      <c r="V6" s="431"/>
      <c r="W6" s="431"/>
      <c r="X6" s="431"/>
      <c r="Y6" s="431"/>
      <c r="Z6" s="431"/>
      <c r="AA6" s="431"/>
      <c r="AB6" s="431"/>
      <c r="AC6" s="431"/>
      <c r="AD6" s="431"/>
      <c r="AE6" s="431"/>
      <c r="AF6" s="431"/>
    </row>
    <row r="7" spans="1:35" s="423" customFormat="1" ht="15.75" customHeight="1">
      <c r="A7" s="708">
        <v>2023</v>
      </c>
      <c r="B7" s="709">
        <v>1046.4480000000001</v>
      </c>
      <c r="C7" s="710">
        <v>943.91099999999994</v>
      </c>
      <c r="D7" s="710">
        <v>1205.32</v>
      </c>
      <c r="E7" s="710">
        <v>1249.0070000000001</v>
      </c>
      <c r="F7" s="710">
        <v>1187.7360000000001</v>
      </c>
      <c r="G7" s="710">
        <v>1200.847</v>
      </c>
      <c r="H7" s="710">
        <v>1232.4880000000001</v>
      </c>
      <c r="I7" s="710">
        <v>1136.1289999999999</v>
      </c>
      <c r="J7" s="710">
        <v>1051.239</v>
      </c>
      <c r="K7" s="710">
        <v>1070.827</v>
      </c>
      <c r="L7" s="710">
        <v>924.65700000000004</v>
      </c>
      <c r="M7" s="711">
        <v>850.93</v>
      </c>
      <c r="N7" s="712">
        <v>13099.538999999997</v>
      </c>
      <c r="O7" s="713"/>
      <c r="P7" s="135"/>
      <c r="Q7" s="135"/>
      <c r="R7" s="135"/>
      <c r="S7" s="135"/>
      <c r="T7" s="700"/>
      <c r="U7" s="700"/>
      <c r="V7" s="700"/>
      <c r="W7" s="700"/>
      <c r="X7" s="700"/>
      <c r="Y7" s="700"/>
      <c r="Z7" s="700"/>
      <c r="AA7" s="700"/>
      <c r="AB7" s="700"/>
      <c r="AC7" s="700"/>
      <c r="AD7" s="700"/>
      <c r="AE7" s="700"/>
      <c r="AF7" s="431"/>
      <c r="AH7" s="700"/>
    </row>
    <row r="8" spans="1:35" s="431" customFormat="1" ht="15.75" customHeight="1">
      <c r="A8" s="708" t="s">
        <v>311</v>
      </c>
      <c r="B8" s="709">
        <v>837.50300000000004</v>
      </c>
      <c r="C8" s="710">
        <v>813.97900000000004</v>
      </c>
      <c r="D8" s="710">
        <v>1010.931</v>
      </c>
      <c r="E8" s="710">
        <v>976.76099999999997</v>
      </c>
      <c r="F8" s="710">
        <v>1028.3040000000001</v>
      </c>
      <c r="G8" s="710">
        <v>1030.731</v>
      </c>
      <c r="H8" s="710">
        <v>1073.8579999999999</v>
      </c>
      <c r="I8" s="710">
        <v>1036.961</v>
      </c>
      <c r="J8" s="710">
        <v>855.39200000000005</v>
      </c>
      <c r="K8" s="710">
        <v>809.96699999999998</v>
      </c>
      <c r="L8" s="710">
        <v>702.52099999999996</v>
      </c>
      <c r="M8" s="712">
        <v>707.68399999999997</v>
      </c>
      <c r="N8" s="712">
        <v>10884.592000000001</v>
      </c>
      <c r="O8" s="713">
        <v>8222.1790000000001</v>
      </c>
      <c r="P8" s="135"/>
      <c r="Q8" s="714"/>
      <c r="R8" s="135"/>
      <c r="S8" s="135"/>
      <c r="T8" s="700"/>
      <c r="U8" s="700"/>
      <c r="V8" s="700"/>
      <c r="W8" s="700"/>
      <c r="X8" s="700"/>
      <c r="Y8" s="700"/>
      <c r="Z8" s="700"/>
      <c r="AA8" s="700"/>
      <c r="AB8" s="700"/>
      <c r="AC8" s="700"/>
      <c r="AD8" s="700"/>
      <c r="AE8" s="700"/>
      <c r="AG8" s="423"/>
      <c r="AH8" s="423"/>
      <c r="AI8" s="423"/>
    </row>
    <row r="9" spans="1:35" s="431" customFormat="1" ht="15.75" customHeight="1">
      <c r="A9" s="690" t="s">
        <v>1435</v>
      </c>
      <c r="B9" s="715">
        <v>-19.967069553384405</v>
      </c>
      <c r="C9" s="675">
        <v>-13.765280836858551</v>
      </c>
      <c r="D9" s="675">
        <v>-16.127584375933353</v>
      </c>
      <c r="E9" s="675">
        <v>-21.796995533251632</v>
      </c>
      <c r="F9" s="675">
        <v>-13.423184950190958</v>
      </c>
      <c r="G9" s="675">
        <v>-14.166334262399786</v>
      </c>
      <c r="H9" s="675">
        <v>-12.870713548529494</v>
      </c>
      <c r="I9" s="675">
        <v>-8.7285862784947739</v>
      </c>
      <c r="J9" s="675">
        <v>-18.630111706281824</v>
      </c>
      <c r="K9" s="675">
        <v>-24.360611004391941</v>
      </c>
      <c r="L9" s="675">
        <v>-24.023610917345579</v>
      </c>
      <c r="M9" s="678">
        <v>-16.834052154701325</v>
      </c>
      <c r="N9" s="678">
        <v>-16.90858739380063</v>
      </c>
      <c r="O9" s="713"/>
      <c r="P9" s="135"/>
      <c r="Q9" s="135"/>
      <c r="R9" s="135"/>
      <c r="S9" s="135"/>
      <c r="AG9" s="423"/>
      <c r="AH9" s="423"/>
      <c r="AI9" s="423"/>
    </row>
    <row r="10" spans="1:35" s="431" customFormat="1" ht="9.9499999999999993" customHeight="1">
      <c r="A10" s="716" t="s">
        <v>1463</v>
      </c>
      <c r="B10" s="134"/>
      <c r="C10" s="134"/>
      <c r="D10" s="134"/>
      <c r="E10" s="134"/>
      <c r="F10" s="134"/>
      <c r="G10" s="134"/>
      <c r="H10" s="134"/>
      <c r="I10" s="134"/>
      <c r="J10" s="134"/>
      <c r="K10" s="134"/>
      <c r="L10" s="134"/>
      <c r="M10" s="134"/>
      <c r="N10" s="134"/>
      <c r="O10" s="134"/>
      <c r="P10" s="135"/>
      <c r="Q10" s="135"/>
      <c r="R10" s="135"/>
      <c r="S10" s="135"/>
      <c r="AG10" s="423"/>
      <c r="AH10" s="423"/>
      <c r="AI10" s="423"/>
    </row>
    <row r="11" spans="1:35" s="431" customFormat="1" ht="9.9499999999999993" customHeight="1">
      <c r="A11" s="717" t="s">
        <v>1464</v>
      </c>
      <c r="B11" s="134"/>
      <c r="C11" s="134"/>
      <c r="D11" s="134"/>
      <c r="E11" s="134"/>
      <c r="F11" s="134"/>
      <c r="G11" s="134"/>
      <c r="H11" s="134"/>
      <c r="I11" s="134"/>
      <c r="J11" s="134"/>
      <c r="K11" s="134"/>
      <c r="L11" s="134"/>
      <c r="M11" s="134"/>
      <c r="N11" s="134"/>
      <c r="O11" s="135"/>
      <c r="P11" s="135"/>
      <c r="Q11" s="135"/>
      <c r="R11" s="135"/>
      <c r="S11" s="135"/>
      <c r="AG11" s="423"/>
      <c r="AH11" s="423"/>
      <c r="AI11" s="423"/>
    </row>
    <row r="12" spans="1:35" s="431" customFormat="1" ht="10.5" customHeight="1">
      <c r="A12" s="716" t="s">
        <v>1465</v>
      </c>
      <c r="B12" s="134"/>
      <c r="C12" s="134"/>
      <c r="D12" s="134"/>
      <c r="E12" s="134"/>
      <c r="F12" s="134"/>
      <c r="G12" s="135"/>
      <c r="H12" s="135"/>
      <c r="I12" s="135"/>
      <c r="J12" s="135"/>
      <c r="K12" s="135"/>
      <c r="L12" s="135"/>
      <c r="M12" s="135"/>
      <c r="N12" s="135"/>
      <c r="P12" s="135"/>
      <c r="Q12" s="135"/>
      <c r="R12" s="135"/>
      <c r="S12" s="135"/>
      <c r="AG12" s="423"/>
      <c r="AH12" s="423"/>
      <c r="AI12" s="423"/>
    </row>
    <row r="13" spans="1:35" s="431" customFormat="1">
      <c r="A13" s="691" t="s">
        <v>457</v>
      </c>
      <c r="B13" s="135"/>
      <c r="C13" s="135"/>
      <c r="D13" s="135"/>
      <c r="E13" s="135"/>
      <c r="F13" s="135"/>
      <c r="G13" s="135"/>
      <c r="H13" s="135"/>
      <c r="I13" s="135"/>
      <c r="J13" s="135"/>
      <c r="K13" s="135"/>
      <c r="L13" s="135"/>
      <c r="M13" s="135"/>
      <c r="N13" s="135"/>
      <c r="O13" s="135"/>
      <c r="P13" s="135"/>
      <c r="Q13" s="135"/>
      <c r="R13" s="135"/>
      <c r="S13" s="135"/>
      <c r="AG13" s="423"/>
      <c r="AH13" s="423"/>
      <c r="AI13" s="423"/>
    </row>
    <row r="14" spans="1:35" s="431" customFormat="1">
      <c r="A14" s="130" t="s">
        <v>9</v>
      </c>
      <c r="B14" s="135"/>
      <c r="C14" s="135"/>
      <c r="D14" s="135"/>
      <c r="E14" s="135"/>
      <c r="F14" s="135"/>
      <c r="G14" s="135"/>
      <c r="H14" s="135"/>
      <c r="I14" s="135"/>
      <c r="J14" s="135"/>
      <c r="K14" s="135"/>
      <c r="L14" s="718"/>
      <c r="M14" s="135"/>
      <c r="N14" s="135"/>
      <c r="O14" s="135"/>
      <c r="P14" s="135"/>
      <c r="Q14" s="135"/>
      <c r="R14" s="135"/>
      <c r="S14" s="135"/>
      <c r="AG14" s="423"/>
      <c r="AH14" s="423"/>
      <c r="AI14" s="423"/>
    </row>
    <row r="15" spans="1:35" s="431" customFormat="1" ht="17.25">
      <c r="A15" s="135"/>
      <c r="B15" s="135"/>
      <c r="C15" s="135"/>
      <c r="D15" s="135"/>
      <c r="E15" s="135"/>
      <c r="F15" s="541"/>
      <c r="G15" s="135"/>
      <c r="H15" s="135"/>
      <c r="I15" s="135"/>
      <c r="J15" s="135"/>
      <c r="K15" s="135"/>
      <c r="L15" s="135"/>
      <c r="M15" s="135"/>
      <c r="N15" s="719"/>
      <c r="O15" s="135"/>
      <c r="P15" s="135"/>
      <c r="Q15" s="135"/>
      <c r="R15" s="135"/>
      <c r="S15" s="135"/>
      <c r="AG15" s="423"/>
      <c r="AH15" s="423"/>
      <c r="AI15" s="423"/>
    </row>
    <row r="16" spans="1:35" s="431" customFormat="1">
      <c r="A16" s="541"/>
      <c r="B16" s="135"/>
      <c r="C16" s="135"/>
      <c r="D16" s="135"/>
      <c r="E16" s="135"/>
      <c r="F16" s="135"/>
      <c r="G16" s="135"/>
      <c r="H16" s="135"/>
      <c r="I16" s="135"/>
      <c r="J16" s="541"/>
      <c r="K16" s="541"/>
      <c r="L16" s="541"/>
      <c r="M16" s="541"/>
      <c r="N16" s="541"/>
      <c r="O16" s="541"/>
      <c r="P16" s="135"/>
      <c r="Q16" s="135"/>
      <c r="R16" s="135"/>
      <c r="S16" s="135"/>
      <c r="AG16" s="423"/>
      <c r="AH16" s="423"/>
      <c r="AI16" s="423"/>
    </row>
    <row r="17" spans="1:35" s="431" customFormat="1">
      <c r="A17" s="720"/>
      <c r="B17" s="137"/>
      <c r="C17" s="137"/>
      <c r="D17" s="137"/>
      <c r="E17" s="137"/>
      <c r="F17" s="137"/>
      <c r="G17" s="137"/>
      <c r="H17" s="137"/>
      <c r="I17" s="137"/>
      <c r="J17" s="137"/>
      <c r="K17" s="137"/>
      <c r="L17" s="137"/>
      <c r="M17" s="137"/>
      <c r="N17" s="137"/>
      <c r="O17" s="137"/>
      <c r="P17" s="135"/>
      <c r="Q17" s="135"/>
      <c r="R17" s="135"/>
      <c r="S17" s="135"/>
      <c r="AG17" s="423"/>
      <c r="AH17" s="423"/>
      <c r="AI17" s="423"/>
    </row>
    <row r="18" spans="1:35" s="431" customFormat="1">
      <c r="A18" s="721"/>
      <c r="B18" s="722"/>
      <c r="C18" s="722"/>
      <c r="D18" s="722"/>
      <c r="E18" s="722"/>
      <c r="F18" s="722"/>
      <c r="G18" s="722"/>
      <c r="H18" s="722"/>
      <c r="I18" s="722"/>
      <c r="J18" s="722"/>
      <c r="K18" s="722"/>
      <c r="L18" s="722"/>
      <c r="M18" s="722"/>
      <c r="N18" s="541"/>
      <c r="O18" s="541"/>
      <c r="P18" s="135"/>
      <c r="Q18" s="135"/>
      <c r="R18" s="135"/>
      <c r="S18" s="135"/>
      <c r="AG18" s="423"/>
      <c r="AH18" s="423"/>
      <c r="AI18" s="423"/>
    </row>
  </sheetData>
  <hyperlinks>
    <hyperlink ref="A14"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Q42"/>
  <sheetViews>
    <sheetView showGridLines="0" showZeros="0" zoomScale="190" zoomScaleNormal="190" workbookViewId="0"/>
  </sheetViews>
  <sheetFormatPr baseColWidth="10" defaultRowHeight="16.5"/>
  <cols>
    <col min="1" max="1" width="5.5703125" style="75" customWidth="1"/>
    <col min="2" max="7" width="11.5703125" style="75" customWidth="1"/>
    <col min="8" max="16384" width="11.42578125" style="75"/>
  </cols>
  <sheetData>
    <row r="1" spans="1:17" ht="28.5" customHeight="1">
      <c r="A1" s="1137" t="s">
        <v>1666</v>
      </c>
      <c r="B1" s="1138"/>
      <c r="C1" s="1138"/>
      <c r="D1" s="1138"/>
      <c r="E1" s="1138"/>
      <c r="F1" s="1138"/>
      <c r="G1" s="1138"/>
      <c r="H1" s="75" t="s">
        <v>135</v>
      </c>
    </row>
    <row r="2" spans="1:17" ht="10.5" customHeight="1">
      <c r="A2" s="1139" t="s">
        <v>1667</v>
      </c>
      <c r="B2" s="1138"/>
      <c r="C2" s="1138"/>
      <c r="D2" s="1138"/>
      <c r="E2" s="1138"/>
      <c r="F2" s="1138"/>
      <c r="G2" s="1138"/>
    </row>
    <row r="3" spans="1:17" ht="10.5" customHeight="1">
      <c r="A3" s="1139" t="s">
        <v>1668</v>
      </c>
      <c r="B3" s="1138"/>
      <c r="C3" s="1138"/>
      <c r="D3" s="1138"/>
      <c r="E3" s="1138"/>
      <c r="F3" s="1138"/>
      <c r="G3" s="1138"/>
    </row>
    <row r="4" spans="1:17" ht="10.5" customHeight="1">
      <c r="A4" s="1139" t="s">
        <v>1513</v>
      </c>
      <c r="B4" s="1138"/>
      <c r="C4" s="1138"/>
      <c r="D4" s="1138"/>
      <c r="E4" s="1138"/>
      <c r="F4" s="1138"/>
      <c r="G4" s="1138"/>
    </row>
    <row r="5" spans="1:17" ht="14.25" customHeight="1">
      <c r="A5" s="2587"/>
      <c r="B5" s="1140" t="s">
        <v>1669</v>
      </c>
      <c r="C5" s="1141"/>
      <c r="D5" s="1140" t="s">
        <v>1670</v>
      </c>
      <c r="E5" s="1142"/>
      <c r="F5" s="1140" t="s">
        <v>93</v>
      </c>
      <c r="G5" s="1143"/>
    </row>
    <row r="6" spans="1:17" ht="12" customHeight="1">
      <c r="A6" s="2588"/>
      <c r="B6" s="1144">
        <v>2023</v>
      </c>
      <c r="C6" s="1145">
        <v>2024</v>
      </c>
      <c r="D6" s="1144">
        <v>2023</v>
      </c>
      <c r="E6" s="1145">
        <v>2024</v>
      </c>
      <c r="F6" s="1144">
        <v>2023</v>
      </c>
      <c r="G6" s="1146">
        <v>2024</v>
      </c>
    </row>
    <row r="7" spans="1:17" ht="8.1" customHeight="1">
      <c r="A7" s="1147" t="s">
        <v>99</v>
      </c>
      <c r="B7" s="636">
        <v>267.78399999999999</v>
      </c>
      <c r="C7" s="636">
        <v>349.78199999999998</v>
      </c>
      <c r="D7" s="636">
        <v>65.960999999999999</v>
      </c>
      <c r="E7" s="636">
        <v>282.55599999999998</v>
      </c>
      <c r="F7" s="636">
        <v>333.745</v>
      </c>
      <c r="G7" s="1148">
        <v>632.33799999999997</v>
      </c>
      <c r="I7" s="1149"/>
      <c r="O7" s="1150"/>
      <c r="P7" s="1151"/>
      <c r="Q7" s="1150"/>
    </row>
    <row r="8" spans="1:17" ht="8.1" customHeight="1">
      <c r="A8" s="1147" t="s">
        <v>115</v>
      </c>
      <c r="B8" s="636">
        <v>288.56200000000001</v>
      </c>
      <c r="C8" s="636">
        <v>372.15300000000002</v>
      </c>
      <c r="D8" s="636">
        <v>77.042000000000002</v>
      </c>
      <c r="E8" s="1152" t="s">
        <v>114</v>
      </c>
      <c r="F8" s="636">
        <v>365.60400000000004</v>
      </c>
      <c r="G8" s="1153" t="s">
        <v>114</v>
      </c>
      <c r="I8" s="1149"/>
      <c r="O8" s="1150"/>
      <c r="P8" s="1151"/>
      <c r="Q8" s="1150"/>
    </row>
    <row r="9" spans="1:17" ht="8.1" customHeight="1">
      <c r="A9" s="1147" t="s">
        <v>97</v>
      </c>
      <c r="B9" s="636">
        <v>305.05200000000002</v>
      </c>
      <c r="C9" s="636">
        <v>336.75700000000001</v>
      </c>
      <c r="D9" s="636">
        <v>91.013000000000005</v>
      </c>
      <c r="E9" s="636">
        <v>183.76300000000001</v>
      </c>
      <c r="F9" s="636">
        <v>396.06500000000005</v>
      </c>
      <c r="G9" s="1148">
        <v>520.52</v>
      </c>
      <c r="I9" s="1149"/>
      <c r="O9" s="1150"/>
      <c r="P9" s="1151"/>
      <c r="Q9" s="1150"/>
    </row>
    <row r="10" spans="1:17" ht="8.1" customHeight="1">
      <c r="A10" s="1147" t="s">
        <v>96</v>
      </c>
      <c r="B10" s="636">
        <v>246.77099999999999</v>
      </c>
      <c r="C10" s="636">
        <v>365.24900000000002</v>
      </c>
      <c r="D10" s="636">
        <v>86.14</v>
      </c>
      <c r="E10" s="636">
        <v>355.40199999999999</v>
      </c>
      <c r="F10" s="636">
        <v>332.911</v>
      </c>
      <c r="G10" s="1148">
        <v>720.65100000000007</v>
      </c>
      <c r="I10" s="1149"/>
    </row>
    <row r="11" spans="1:17" ht="8.1" customHeight="1">
      <c r="A11" s="1147" t="s">
        <v>95</v>
      </c>
      <c r="B11" s="636">
        <v>251.91900000000001</v>
      </c>
      <c r="C11" s="636">
        <v>282.15300000000002</v>
      </c>
      <c r="D11" s="636">
        <v>81.436999999999998</v>
      </c>
      <c r="E11" s="636">
        <v>204.62100000000001</v>
      </c>
      <c r="F11" s="636">
        <v>333.35599999999999</v>
      </c>
      <c r="G11" s="1148">
        <v>486.774</v>
      </c>
      <c r="I11" s="1149"/>
    </row>
    <row r="12" spans="1:17" ht="8.1" customHeight="1">
      <c r="A12" s="1147" t="s">
        <v>94</v>
      </c>
      <c r="B12" s="636">
        <v>313.34699999999998</v>
      </c>
      <c r="C12" s="636">
        <v>365.46100000000001</v>
      </c>
      <c r="D12" s="636">
        <v>107.73699999999999</v>
      </c>
      <c r="E12" s="636">
        <v>223.23500000000001</v>
      </c>
      <c r="F12" s="636">
        <v>421.08399999999995</v>
      </c>
      <c r="G12" s="1148">
        <v>588.69600000000003</v>
      </c>
      <c r="I12" s="1149"/>
    </row>
    <row r="13" spans="1:17" ht="8.1" customHeight="1">
      <c r="A13" s="1147" t="s">
        <v>105</v>
      </c>
      <c r="B13" s="636">
        <v>259.78899999999999</v>
      </c>
      <c r="C13" s="636">
        <v>394.09300000000002</v>
      </c>
      <c r="D13" s="636">
        <v>165.37899999999999</v>
      </c>
      <c r="E13" s="636">
        <v>208.52699999999999</v>
      </c>
      <c r="F13" s="636">
        <v>425.16800000000001</v>
      </c>
      <c r="G13" s="1148">
        <v>602.62</v>
      </c>
      <c r="H13" s="1149"/>
      <c r="I13" s="1149"/>
    </row>
    <row r="14" spans="1:17" ht="8.1" customHeight="1">
      <c r="A14" s="1147" t="s">
        <v>104</v>
      </c>
      <c r="B14" s="636">
        <v>415.98899999999998</v>
      </c>
      <c r="C14" s="636">
        <v>414.66500000000002</v>
      </c>
      <c r="D14" s="1152" t="s">
        <v>114</v>
      </c>
      <c r="E14" s="636">
        <v>126.991</v>
      </c>
      <c r="F14" s="1152" t="s">
        <v>114</v>
      </c>
      <c r="G14" s="1148">
        <v>541.65600000000006</v>
      </c>
      <c r="H14" s="1149"/>
      <c r="I14" s="1149"/>
    </row>
    <row r="15" spans="1:17" ht="8.1" customHeight="1">
      <c r="A15" s="1147" t="s">
        <v>108</v>
      </c>
      <c r="B15" s="636">
        <v>323.654</v>
      </c>
      <c r="C15" s="636">
        <v>372.25200000000001</v>
      </c>
      <c r="D15" s="1152" t="s">
        <v>114</v>
      </c>
      <c r="E15" s="636">
        <v>175.352</v>
      </c>
      <c r="F15" s="1152" t="s">
        <v>114</v>
      </c>
      <c r="G15" s="1148">
        <v>547.60400000000004</v>
      </c>
      <c r="H15" s="1149"/>
      <c r="I15" s="1149"/>
    </row>
    <row r="16" spans="1:17" ht="8.1" customHeight="1">
      <c r="A16" s="1147" t="s">
        <v>102</v>
      </c>
      <c r="B16" s="636">
        <v>292.202</v>
      </c>
      <c r="C16" s="636">
        <v>443.03800000000001</v>
      </c>
      <c r="D16" s="636">
        <v>173.892</v>
      </c>
      <c r="E16" s="636">
        <v>230.31</v>
      </c>
      <c r="F16" s="636">
        <v>466.09399999999999</v>
      </c>
      <c r="G16" s="1148">
        <v>673.34799999999996</v>
      </c>
      <c r="H16" s="1149"/>
      <c r="I16" s="1149"/>
    </row>
    <row r="17" spans="1:12" ht="8.1" customHeight="1">
      <c r="A17" s="1147" t="s">
        <v>101</v>
      </c>
      <c r="B17" s="636">
        <v>376.36399999999998</v>
      </c>
      <c r="C17" s="636">
        <v>422.69499999999999</v>
      </c>
      <c r="D17" s="1152" t="s">
        <v>114</v>
      </c>
      <c r="E17" s="636">
        <v>266.56099999999998</v>
      </c>
      <c r="F17" s="1152" t="s">
        <v>114</v>
      </c>
      <c r="G17" s="1148">
        <v>689.25599999999997</v>
      </c>
      <c r="H17" s="1149"/>
      <c r="I17" s="1149"/>
    </row>
    <row r="18" spans="1:12" ht="8.1" customHeight="1">
      <c r="A18" s="1154" t="s">
        <v>1671</v>
      </c>
      <c r="B18" s="1155">
        <v>364.48400000000004</v>
      </c>
      <c r="C18" s="1155">
        <v>372.78099999999995</v>
      </c>
      <c r="D18" s="1155">
        <v>347.05700000000002</v>
      </c>
      <c r="E18" s="1155">
        <v>229.45000000000002</v>
      </c>
      <c r="F18" s="1155">
        <v>711.54099999999994</v>
      </c>
      <c r="G18" s="1155">
        <v>602.23099999999999</v>
      </c>
      <c r="H18" s="1149"/>
      <c r="I18" s="1149"/>
    </row>
    <row r="19" spans="1:12" ht="8.1" customHeight="1">
      <c r="A19" s="716" t="s">
        <v>1672</v>
      </c>
      <c r="B19" s="1156"/>
      <c r="C19" s="1157"/>
      <c r="D19" s="1150"/>
      <c r="E19" s="427"/>
      <c r="F19" s="1150"/>
      <c r="G19" s="1150"/>
      <c r="H19" s="1149"/>
      <c r="I19" s="1149"/>
    </row>
    <row r="20" spans="1:12" ht="8.1" customHeight="1">
      <c r="A20" s="1158" t="s">
        <v>1673</v>
      </c>
      <c r="B20" s="1156"/>
      <c r="C20" s="1157"/>
      <c r="D20" s="1150"/>
      <c r="E20" s="427"/>
      <c r="F20" s="1150"/>
      <c r="G20" s="1150"/>
      <c r="H20" s="1149"/>
      <c r="I20" s="1149"/>
    </row>
    <row r="21" spans="1:12" ht="8.1" customHeight="1">
      <c r="A21" s="1158" t="s">
        <v>1674</v>
      </c>
      <c r="B21" s="1156"/>
      <c r="C21" s="1157"/>
      <c r="D21" s="1150"/>
      <c r="E21" s="427"/>
      <c r="F21" s="1150"/>
      <c r="G21" s="1150"/>
      <c r="H21" s="1149"/>
      <c r="I21" s="1149"/>
    </row>
    <row r="22" spans="1:12" ht="8.1" customHeight="1">
      <c r="A22" s="716" t="s">
        <v>1675</v>
      </c>
      <c r="B22" s="1156"/>
      <c r="C22" s="1157"/>
      <c r="D22" s="1150"/>
      <c r="E22" s="427"/>
      <c r="F22" s="1150"/>
      <c r="G22" s="1150"/>
      <c r="H22" s="1149"/>
      <c r="I22" s="1149"/>
    </row>
    <row r="23" spans="1:12" ht="9.9499999999999993" customHeight="1">
      <c r="A23" s="716" t="s">
        <v>1676</v>
      </c>
      <c r="B23" s="1159"/>
      <c r="C23" s="1159"/>
      <c r="D23" s="1159"/>
      <c r="E23" s="1159"/>
      <c r="F23" s="1159"/>
    </row>
    <row r="24" spans="1:12" ht="8.1" customHeight="1">
      <c r="A24" s="716" t="s">
        <v>474</v>
      </c>
      <c r="B24" s="1160"/>
      <c r="C24" s="1160"/>
      <c r="D24" s="1160"/>
      <c r="E24" s="1160"/>
      <c r="F24" s="1160"/>
    </row>
    <row r="25" spans="1:12">
      <c r="A25" s="130" t="s">
        <v>9</v>
      </c>
      <c r="J25" s="1161"/>
      <c r="K25" s="1161"/>
      <c r="L25" s="1161"/>
    </row>
    <row r="26" spans="1:12">
      <c r="J26" s="1161"/>
      <c r="K26" s="1161"/>
      <c r="L26" s="1161"/>
    </row>
    <row r="27" spans="1:12">
      <c r="J27" s="1161"/>
      <c r="K27" s="1161"/>
      <c r="L27" s="1161"/>
    </row>
    <row r="28" spans="1:12">
      <c r="C28" s="1162"/>
      <c r="J28" s="1161"/>
      <c r="K28" s="1161"/>
      <c r="L28" s="1161"/>
    </row>
    <row r="29" spans="1:12">
      <c r="J29" s="1161"/>
      <c r="K29" s="1161"/>
      <c r="L29" s="1161"/>
    </row>
    <row r="30" spans="1:12">
      <c r="J30" s="1161"/>
      <c r="K30" s="1161"/>
      <c r="L30" s="1161"/>
    </row>
    <row r="31" spans="1:12">
      <c r="J31" s="1161"/>
      <c r="K31" s="1161"/>
      <c r="L31" s="1161"/>
    </row>
    <row r="32" spans="1:12">
      <c r="J32" s="1161"/>
      <c r="K32" s="1161"/>
      <c r="L32" s="1161"/>
    </row>
    <row r="33" spans="3:12">
      <c r="J33" s="1161"/>
      <c r="K33" s="1161"/>
      <c r="L33" s="1161"/>
    </row>
    <row r="34" spans="3:12">
      <c r="J34" s="1161"/>
      <c r="K34" s="1161"/>
      <c r="L34" s="1161"/>
    </row>
    <row r="35" spans="3:12">
      <c r="J35" s="1161"/>
      <c r="K35" s="1161"/>
      <c r="L35" s="1161"/>
    </row>
    <row r="36" spans="3:12">
      <c r="J36" s="1161"/>
      <c r="K36" s="1161"/>
      <c r="L36" s="1161"/>
    </row>
    <row r="37" spans="3:12">
      <c r="J37" s="1161"/>
      <c r="K37" s="1161"/>
      <c r="L37" s="1161"/>
    </row>
    <row r="38" spans="3:12" ht="17.25">
      <c r="C38" s="1163"/>
      <c r="D38" s="1164">
        <v>2024</v>
      </c>
      <c r="E38" s="1164">
        <v>2023</v>
      </c>
      <c r="F38" s="1165"/>
      <c r="I38" s="1161"/>
      <c r="J38" s="1161"/>
      <c r="K38" s="1161"/>
      <c r="L38" s="1161"/>
    </row>
    <row r="39" spans="3:12">
      <c r="C39" s="1161"/>
      <c r="D39" s="1165"/>
      <c r="E39" s="1165"/>
      <c r="F39" s="1165"/>
      <c r="I39" s="1161"/>
      <c r="J39" s="1161"/>
      <c r="K39" s="1161"/>
      <c r="L39" s="1161"/>
    </row>
    <row r="40" spans="3:12">
      <c r="C40" s="1161"/>
      <c r="I40" s="1161"/>
      <c r="J40" s="1161"/>
      <c r="K40" s="1161"/>
      <c r="L40" s="1161"/>
    </row>
    <row r="41" spans="3:12">
      <c r="C41" s="1161"/>
      <c r="I41" s="1161"/>
    </row>
    <row r="42" spans="3:12">
      <c r="C42" s="1161"/>
      <c r="D42" s="1161"/>
      <c r="I42" s="1161"/>
    </row>
  </sheetData>
  <mergeCells count="1">
    <mergeCell ref="A5:A6"/>
  </mergeCells>
  <hyperlinks>
    <hyperlink ref="A25"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M17"/>
  <sheetViews>
    <sheetView showGridLines="0" zoomScale="190" zoomScaleNormal="190" workbookViewId="0"/>
  </sheetViews>
  <sheetFormatPr baseColWidth="10" defaultRowHeight="16.5"/>
  <cols>
    <col min="1" max="1" width="16.140625" style="75" customWidth="1"/>
    <col min="2" max="10" width="6" style="75" customWidth="1"/>
    <col min="11" max="11" width="5.28515625" style="75" customWidth="1"/>
    <col min="12" max="12" width="5.42578125" style="75" customWidth="1"/>
    <col min="13" max="13" width="5.85546875" style="75" customWidth="1"/>
    <col min="14" max="16384" width="11.42578125" style="75"/>
  </cols>
  <sheetData>
    <row r="1" spans="1:13" ht="34.5" customHeight="1">
      <c r="A1" s="612" t="s">
        <v>1863</v>
      </c>
      <c r="B1" s="1439"/>
      <c r="C1" s="1439"/>
      <c r="D1" s="1439"/>
      <c r="E1" s="1439"/>
      <c r="F1" s="1439"/>
      <c r="G1" s="1439"/>
      <c r="H1" s="1439"/>
      <c r="I1" s="1439"/>
      <c r="J1" s="1439"/>
      <c r="K1" s="1440"/>
      <c r="L1" s="1440"/>
      <c r="M1" s="1440"/>
    </row>
    <row r="2" spans="1:13" ht="9" customHeight="1">
      <c r="A2" s="79" t="s">
        <v>476</v>
      </c>
      <c r="B2" s="79"/>
      <c r="C2" s="79"/>
      <c r="D2" s="79"/>
      <c r="E2" s="79"/>
      <c r="F2" s="79"/>
      <c r="G2" s="79"/>
      <c r="H2" s="79"/>
      <c r="I2" s="79"/>
      <c r="J2" s="79"/>
      <c r="K2" s="1441"/>
      <c r="L2" s="1441"/>
      <c r="M2" s="1441"/>
    </row>
    <row r="3" spans="1:13" ht="12" customHeight="1">
      <c r="A3" s="1442"/>
      <c r="B3" s="1412" t="s">
        <v>477</v>
      </c>
      <c r="C3" s="1411"/>
      <c r="D3" s="1411"/>
      <c r="E3" s="1411"/>
      <c r="F3" s="1411"/>
      <c r="G3" s="1411"/>
      <c r="H3" s="1411"/>
      <c r="I3" s="1411"/>
      <c r="J3" s="1413"/>
      <c r="K3" s="619"/>
      <c r="L3" s="619"/>
      <c r="M3" s="619"/>
    </row>
    <row r="4" spans="1:13" ht="12" customHeight="1">
      <c r="A4" s="1443"/>
      <c r="B4" s="1444" t="s">
        <v>478</v>
      </c>
      <c r="C4" s="1445"/>
      <c r="D4" s="1446"/>
      <c r="E4" s="1447" t="s">
        <v>479</v>
      </c>
      <c r="F4" s="1448"/>
      <c r="G4" s="1449"/>
      <c r="H4" s="1444" t="s">
        <v>480</v>
      </c>
      <c r="I4" s="1445"/>
      <c r="J4" s="1450"/>
      <c r="K4" s="1451"/>
      <c r="L4" s="1452"/>
      <c r="M4" s="1452"/>
    </row>
    <row r="5" spans="1:13" ht="12" customHeight="1">
      <c r="A5" s="1453"/>
      <c r="B5" s="1454">
        <v>2022</v>
      </c>
      <c r="C5" s="1455">
        <v>2023</v>
      </c>
      <c r="D5" s="1455">
        <v>2024</v>
      </c>
      <c r="E5" s="1454">
        <v>2022</v>
      </c>
      <c r="F5" s="1455">
        <v>2023</v>
      </c>
      <c r="G5" s="1455">
        <v>2024</v>
      </c>
      <c r="H5" s="1454">
        <v>2022</v>
      </c>
      <c r="I5" s="1455">
        <v>2023</v>
      </c>
      <c r="J5" s="1171">
        <v>2024</v>
      </c>
      <c r="K5" s="1456"/>
      <c r="L5" s="1456"/>
      <c r="M5" s="1456"/>
    </row>
    <row r="6" spans="1:13" ht="8.1" customHeight="1">
      <c r="A6" s="1457" t="s">
        <v>481</v>
      </c>
      <c r="B6" s="1458">
        <v>71.5</v>
      </c>
      <c r="C6" s="1459">
        <v>74.400000000000006</v>
      </c>
      <c r="D6" s="1460">
        <v>73.2</v>
      </c>
      <c r="E6" s="1459">
        <v>26.5</v>
      </c>
      <c r="F6" s="1459">
        <v>24.1</v>
      </c>
      <c r="G6" s="1460">
        <v>25.8</v>
      </c>
      <c r="H6" s="1461">
        <v>2</v>
      </c>
      <c r="I6" s="1459">
        <v>1.6</v>
      </c>
      <c r="J6" s="1462">
        <v>0.9</v>
      </c>
      <c r="K6" s="1463"/>
      <c r="L6" s="1463"/>
      <c r="M6" s="1463"/>
    </row>
    <row r="7" spans="1:13" ht="8.1" customHeight="1">
      <c r="A7" s="1457" t="s">
        <v>482</v>
      </c>
      <c r="B7" s="1458">
        <v>67</v>
      </c>
      <c r="C7" s="1459">
        <v>70.3</v>
      </c>
      <c r="D7" s="1460">
        <v>67.900000000000006</v>
      </c>
      <c r="E7" s="1459">
        <v>30.6</v>
      </c>
      <c r="F7" s="1459">
        <v>27.2</v>
      </c>
      <c r="G7" s="1460">
        <v>28.4</v>
      </c>
      <c r="H7" s="1461">
        <v>2.5</v>
      </c>
      <c r="I7" s="1459">
        <v>2.4</v>
      </c>
      <c r="J7" s="1462">
        <v>3.7</v>
      </c>
      <c r="K7" s="1463"/>
      <c r="L7" s="1463"/>
      <c r="M7" s="1463"/>
    </row>
    <row r="8" spans="1:13" ht="8.1" customHeight="1">
      <c r="A8" s="1457" t="s">
        <v>483</v>
      </c>
      <c r="B8" s="1458">
        <v>61.6</v>
      </c>
      <c r="C8" s="1459">
        <v>69.8</v>
      </c>
      <c r="D8" s="1460">
        <v>59.1</v>
      </c>
      <c r="E8" s="1459">
        <v>29.6</v>
      </c>
      <c r="F8" s="1459">
        <v>27.6</v>
      </c>
      <c r="G8" s="1460">
        <v>34</v>
      </c>
      <c r="H8" s="1461">
        <v>8.9</v>
      </c>
      <c r="I8" s="1459">
        <v>2.6</v>
      </c>
      <c r="J8" s="1462">
        <v>6.9</v>
      </c>
      <c r="K8" s="1463"/>
      <c r="L8" s="1463"/>
      <c r="M8" s="1463"/>
    </row>
    <row r="9" spans="1:13" ht="8.1" customHeight="1">
      <c r="A9" s="1457" t="s">
        <v>484</v>
      </c>
      <c r="B9" s="1458">
        <v>8.5</v>
      </c>
      <c r="C9" s="1459">
        <v>9.8000000000000007</v>
      </c>
      <c r="D9" s="1460">
        <v>11.7</v>
      </c>
      <c r="E9" s="1459">
        <v>82.4</v>
      </c>
      <c r="F9" s="1459">
        <v>89.1</v>
      </c>
      <c r="G9" s="1460">
        <v>86.7</v>
      </c>
      <c r="H9" s="1461">
        <v>9.1</v>
      </c>
      <c r="I9" s="1459">
        <v>1.1000000000000001</v>
      </c>
      <c r="J9" s="1462">
        <v>1.6</v>
      </c>
      <c r="K9" s="1463"/>
      <c r="L9" s="1463"/>
      <c r="M9" s="1463"/>
    </row>
    <row r="10" spans="1:13" ht="8.1" customHeight="1">
      <c r="A10" s="1457" t="s">
        <v>485</v>
      </c>
      <c r="B10" s="1458">
        <v>85.5</v>
      </c>
      <c r="C10" s="1459">
        <v>86.5</v>
      </c>
      <c r="D10" s="1460">
        <v>85.5</v>
      </c>
      <c r="E10" s="1459">
        <v>11.8</v>
      </c>
      <c r="F10" s="1459">
        <v>9.9</v>
      </c>
      <c r="G10" s="1460">
        <v>10.9</v>
      </c>
      <c r="H10" s="1461">
        <v>2.7</v>
      </c>
      <c r="I10" s="1459">
        <v>3.6</v>
      </c>
      <c r="J10" s="1462">
        <v>3.6</v>
      </c>
      <c r="K10" s="1463"/>
      <c r="L10" s="1463"/>
      <c r="M10" s="1463"/>
    </row>
    <row r="11" spans="1:13" ht="8.1" customHeight="1">
      <c r="A11" s="1464" t="s">
        <v>486</v>
      </c>
      <c r="B11" s="1465">
        <v>40.6</v>
      </c>
      <c r="C11" s="1466">
        <v>43.3</v>
      </c>
      <c r="D11" s="1467">
        <v>48.1</v>
      </c>
      <c r="E11" s="1466">
        <v>58.5</v>
      </c>
      <c r="F11" s="1466">
        <v>52.5</v>
      </c>
      <c r="G11" s="1467">
        <v>46.1</v>
      </c>
      <c r="H11" s="1468">
        <v>0.9</v>
      </c>
      <c r="I11" s="1466">
        <v>4.2</v>
      </c>
      <c r="J11" s="1469">
        <v>5.8</v>
      </c>
      <c r="K11" s="1463"/>
      <c r="L11" s="1463"/>
      <c r="M11" s="1463"/>
    </row>
    <row r="12" spans="1:13" ht="11.25" customHeight="1">
      <c r="A12" s="1470" t="s">
        <v>487</v>
      </c>
      <c r="B12" s="1471">
        <v>70.900000000000006</v>
      </c>
      <c r="C12" s="1471">
        <v>73.900000000000006</v>
      </c>
      <c r="D12" s="1472">
        <v>72.599999999999994</v>
      </c>
      <c r="E12" s="1471">
        <v>26.7</v>
      </c>
      <c r="F12" s="1471">
        <v>24.3</v>
      </c>
      <c r="G12" s="1472">
        <v>26.1</v>
      </c>
      <c r="H12" s="1473">
        <v>2.2999999999999998</v>
      </c>
      <c r="I12" s="1471">
        <v>1.7</v>
      </c>
      <c r="J12" s="1474">
        <v>1.3</v>
      </c>
      <c r="K12" s="1463"/>
      <c r="L12" s="1475"/>
      <c r="M12" s="1463"/>
    </row>
    <row r="13" spans="1:13" ht="11.25" customHeight="1">
      <c r="A13" s="1476" t="s">
        <v>1862</v>
      </c>
      <c r="B13" s="1477" t="s">
        <v>114</v>
      </c>
      <c r="C13" s="1477" t="s">
        <v>114</v>
      </c>
      <c r="D13" s="1478">
        <v>72</v>
      </c>
      <c r="E13" s="1477" t="s">
        <v>114</v>
      </c>
      <c r="F13" s="1477" t="s">
        <v>114</v>
      </c>
      <c r="G13" s="1478">
        <v>27</v>
      </c>
      <c r="H13" s="1479" t="s">
        <v>114</v>
      </c>
      <c r="I13" s="1477" t="s">
        <v>114</v>
      </c>
      <c r="J13" s="1480">
        <v>2</v>
      </c>
      <c r="K13" s="1463"/>
      <c r="L13" s="1463"/>
      <c r="M13" s="1463"/>
    </row>
    <row r="14" spans="1:13" ht="7.5" customHeight="1">
      <c r="A14" s="620" t="s">
        <v>488</v>
      </c>
      <c r="B14" s="619"/>
      <c r="C14" s="619"/>
      <c r="D14" s="1481"/>
      <c r="E14" s="619"/>
      <c r="F14" s="619"/>
      <c r="G14" s="1481"/>
      <c r="H14" s="619"/>
      <c r="I14" s="619"/>
      <c r="J14" s="1481"/>
      <c r="K14" s="619"/>
      <c r="L14" s="619"/>
    </row>
    <row r="15" spans="1:13" ht="9.9499999999999993" customHeight="1">
      <c r="A15" s="620" t="s">
        <v>489</v>
      </c>
      <c r="B15" s="619"/>
      <c r="C15" s="619"/>
      <c r="D15" s="619"/>
      <c r="E15" s="619"/>
      <c r="F15" s="619"/>
      <c r="G15" s="619"/>
      <c r="H15" s="619"/>
      <c r="I15" s="619"/>
      <c r="K15" s="619"/>
      <c r="L15" s="619"/>
    </row>
    <row r="16" spans="1:13">
      <c r="A16" s="130" t="s">
        <v>9</v>
      </c>
      <c r="B16" s="619"/>
      <c r="C16" s="619"/>
      <c r="D16" s="619"/>
      <c r="E16" s="619"/>
      <c r="F16" s="619"/>
      <c r="G16" s="619"/>
      <c r="H16" s="619"/>
      <c r="I16" s="619"/>
      <c r="J16" s="619"/>
      <c r="K16" s="619"/>
      <c r="L16" s="619"/>
      <c r="M16" s="619"/>
    </row>
    <row r="17" spans="2:2">
      <c r="B17" s="1482"/>
    </row>
  </sheetData>
  <hyperlinks>
    <hyperlink ref="A16"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69"/>
  <sheetViews>
    <sheetView showGridLines="0" zoomScale="115" zoomScaleNormal="115" workbookViewId="0"/>
  </sheetViews>
  <sheetFormatPr baseColWidth="10" defaultRowHeight="16.5"/>
  <cols>
    <col min="1" max="1" width="42.42578125" style="1075" customWidth="1"/>
    <col min="2" max="4" width="8.42578125" style="1075" customWidth="1"/>
    <col min="5" max="7" width="8.42578125" style="1101" customWidth="1"/>
    <col min="8" max="8" width="8.42578125" style="1075" customWidth="1"/>
    <col min="9" max="12" width="8.42578125" style="1101" customWidth="1"/>
    <col min="13" max="14" width="8.42578125" style="1075" customWidth="1"/>
    <col min="15" max="15" width="9.42578125" style="1075" customWidth="1"/>
    <col min="16" max="20" width="11.42578125" style="1075"/>
    <col min="21" max="16384" width="11.42578125" style="1076"/>
  </cols>
  <sheetData>
    <row r="1" spans="1:20" ht="36">
      <c r="A1" s="1073" t="s">
        <v>1645</v>
      </c>
      <c r="B1" s="1074"/>
      <c r="C1" s="1074"/>
      <c r="D1" s="1074"/>
      <c r="E1" s="1074"/>
      <c r="F1" s="1074"/>
      <c r="G1" s="1074"/>
      <c r="H1" s="1074"/>
      <c r="I1" s="1074"/>
      <c r="J1" s="1074"/>
      <c r="K1" s="1074"/>
      <c r="L1" s="1074"/>
      <c r="M1" s="1074"/>
      <c r="N1" s="1074"/>
    </row>
    <row r="2" spans="1:20">
      <c r="A2" s="1077">
        <v>2024</v>
      </c>
      <c r="B2" s="1074"/>
      <c r="C2" s="1074"/>
      <c r="D2" s="1074"/>
      <c r="E2" s="1074"/>
      <c r="F2" s="1074"/>
      <c r="G2" s="1074"/>
      <c r="H2" s="1074"/>
      <c r="I2" s="1074"/>
      <c r="J2" s="1074"/>
      <c r="K2" s="1074"/>
      <c r="L2" s="1074"/>
      <c r="M2" s="1074"/>
      <c r="N2" s="1074"/>
    </row>
    <row r="3" spans="1:20">
      <c r="A3" s="1078" t="s">
        <v>118</v>
      </c>
      <c r="B3" s="1074"/>
      <c r="C3" s="1074"/>
      <c r="D3" s="1074"/>
      <c r="E3" s="1074"/>
      <c r="F3" s="1074"/>
      <c r="G3" s="1074"/>
      <c r="H3" s="1074"/>
      <c r="I3" s="1074"/>
      <c r="J3" s="1074"/>
      <c r="K3" s="1074"/>
      <c r="L3" s="1074"/>
      <c r="M3" s="1074"/>
      <c r="N3" s="1074"/>
    </row>
    <row r="4" spans="1:20">
      <c r="A4" s="1078" t="s">
        <v>1646</v>
      </c>
      <c r="B4" s="1074"/>
      <c r="C4" s="1074"/>
      <c r="D4" s="1074"/>
      <c r="E4" s="1074"/>
      <c r="F4" s="1074"/>
      <c r="G4" s="1074"/>
      <c r="H4" s="1074"/>
      <c r="I4" s="1074"/>
      <c r="J4" s="1074"/>
      <c r="K4" s="1074"/>
      <c r="L4" s="1074"/>
      <c r="M4" s="1074"/>
      <c r="N4" s="1074"/>
    </row>
    <row r="5" spans="1:20">
      <c r="A5" s="1168" t="s">
        <v>1513</v>
      </c>
      <c r="B5" s="1074"/>
      <c r="C5" s="1074"/>
      <c r="D5" s="1074"/>
      <c r="E5" s="1074"/>
      <c r="F5" s="1074"/>
      <c r="G5" s="1074"/>
      <c r="H5" s="1074"/>
      <c r="I5" s="1074"/>
      <c r="J5" s="1074"/>
      <c r="K5" s="1074"/>
      <c r="L5" s="1074"/>
      <c r="M5" s="1074"/>
      <c r="N5" s="1074"/>
    </row>
    <row r="6" spans="1:20" ht="32.25" customHeight="1">
      <c r="A6" s="1169"/>
      <c r="B6" s="1166" t="s">
        <v>99</v>
      </c>
      <c r="C6" s="1166" t="s">
        <v>129</v>
      </c>
      <c r="D6" s="1166" t="s">
        <v>97</v>
      </c>
      <c r="E6" s="1167" t="s">
        <v>1560</v>
      </c>
      <c r="F6" s="1167" t="s">
        <v>1561</v>
      </c>
      <c r="G6" s="1167" t="s">
        <v>94</v>
      </c>
      <c r="H6" s="1166" t="s">
        <v>105</v>
      </c>
      <c r="I6" s="1167" t="s">
        <v>104</v>
      </c>
      <c r="J6" s="1167" t="s">
        <v>103</v>
      </c>
      <c r="K6" s="1167" t="s">
        <v>102</v>
      </c>
      <c r="L6" s="1167" t="s">
        <v>101</v>
      </c>
      <c r="M6" s="1079" t="s">
        <v>1647</v>
      </c>
      <c r="N6" s="1080" t="s">
        <v>1563</v>
      </c>
      <c r="T6" s="1081"/>
    </row>
    <row r="7" spans="1:20">
      <c r="A7" s="1170" t="s">
        <v>195</v>
      </c>
      <c r="B7" s="1082" t="s">
        <v>1648</v>
      </c>
      <c r="C7" s="1083"/>
      <c r="D7" s="1083"/>
      <c r="E7" s="1084"/>
      <c r="F7" s="1084"/>
      <c r="G7" s="1084"/>
      <c r="H7" s="1083"/>
      <c r="I7" s="1084"/>
      <c r="J7" s="1084"/>
      <c r="K7" s="1084"/>
      <c r="L7" s="1084"/>
      <c r="M7" s="1085"/>
      <c r="N7" s="1086"/>
      <c r="T7" s="1087"/>
    </row>
    <row r="8" spans="1:20">
      <c r="A8" s="1088"/>
      <c r="B8" s="1089" t="s">
        <v>1649</v>
      </c>
      <c r="C8" s="1083"/>
      <c r="D8" s="1083"/>
      <c r="E8" s="1084"/>
      <c r="F8" s="1084"/>
      <c r="G8" s="1084"/>
      <c r="H8" s="1083"/>
      <c r="I8" s="1084"/>
      <c r="J8" s="1084"/>
      <c r="K8" s="1084"/>
      <c r="L8" s="1084"/>
      <c r="M8" s="1090"/>
      <c r="N8" s="1091"/>
      <c r="T8" s="1087"/>
    </row>
    <row r="9" spans="1:20" ht="17.25">
      <c r="A9" s="1092" t="s">
        <v>1650</v>
      </c>
      <c r="B9" s="1093"/>
      <c r="C9" s="1094"/>
      <c r="D9" s="1094"/>
      <c r="E9" s="1095"/>
      <c r="F9" s="1095"/>
      <c r="G9" s="1095"/>
      <c r="H9" s="1094"/>
      <c r="I9" s="1095"/>
      <c r="J9" s="1095"/>
      <c r="K9" s="1095"/>
      <c r="L9" s="1095"/>
      <c r="M9" s="1094"/>
      <c r="N9" s="1096"/>
      <c r="T9" s="1097"/>
    </row>
    <row r="10" spans="1:20">
      <c r="A10" s="1098" t="s">
        <v>1651</v>
      </c>
      <c r="B10" s="1099">
        <v>57.381999999999998</v>
      </c>
      <c r="C10" s="1099">
        <v>56.195999999999998</v>
      </c>
      <c r="D10" s="1099">
        <v>59.69</v>
      </c>
      <c r="E10" s="1099">
        <v>66.795000000000002</v>
      </c>
      <c r="F10" s="1099">
        <v>57.25</v>
      </c>
      <c r="G10" s="1099">
        <v>56.697000000000003</v>
      </c>
      <c r="H10" s="1099">
        <v>59.405000000000001</v>
      </c>
      <c r="I10" s="1099">
        <v>52.32</v>
      </c>
      <c r="J10" s="1099">
        <v>46.95</v>
      </c>
      <c r="K10" s="1099">
        <v>55.173000000000002</v>
      </c>
      <c r="L10" s="1099">
        <v>54.265000000000001</v>
      </c>
      <c r="M10" s="1099">
        <v>67.286000000000001</v>
      </c>
      <c r="N10" s="1100">
        <v>689.40899999999988</v>
      </c>
      <c r="Q10" s="1101"/>
      <c r="T10" s="1102"/>
    </row>
    <row r="11" spans="1:20">
      <c r="A11" s="1103" t="s">
        <v>1652</v>
      </c>
      <c r="B11" s="1104">
        <v>38.381999999999998</v>
      </c>
      <c r="C11" s="1104">
        <v>37.512</v>
      </c>
      <c r="D11" s="1104">
        <v>38.805</v>
      </c>
      <c r="E11" s="1104">
        <v>44.523000000000003</v>
      </c>
      <c r="F11" s="1104">
        <v>36.927</v>
      </c>
      <c r="G11" s="1104">
        <v>38.905000000000001</v>
      </c>
      <c r="H11" s="1104">
        <v>43.283999999999999</v>
      </c>
      <c r="I11" s="1104">
        <v>35.572000000000003</v>
      </c>
      <c r="J11" s="1104">
        <v>30.06</v>
      </c>
      <c r="K11" s="1104">
        <v>38.457999999999998</v>
      </c>
      <c r="L11" s="1104">
        <v>39.786000000000001</v>
      </c>
      <c r="M11" s="1104">
        <v>36.533999999999999</v>
      </c>
      <c r="N11" s="1105">
        <v>458.74799999999999</v>
      </c>
      <c r="Q11" s="1101"/>
      <c r="T11" s="1106"/>
    </row>
    <row r="12" spans="1:20">
      <c r="A12" s="1107" t="s">
        <v>1653</v>
      </c>
      <c r="B12" s="1099">
        <v>29.012</v>
      </c>
      <c r="C12" s="1099">
        <v>30.207000000000001</v>
      </c>
      <c r="D12" s="1099">
        <v>27.632000000000001</v>
      </c>
      <c r="E12" s="1099">
        <v>25.422000000000001</v>
      </c>
      <c r="F12" s="1099">
        <v>25.434999999999999</v>
      </c>
      <c r="G12" s="1099">
        <v>29.760999999999999</v>
      </c>
      <c r="H12" s="1099">
        <v>29.794</v>
      </c>
      <c r="I12" s="1099">
        <v>28.722999999999999</v>
      </c>
      <c r="J12" s="1099">
        <v>25.276</v>
      </c>
      <c r="K12" s="1099">
        <v>31.702999999999999</v>
      </c>
      <c r="L12" s="1099">
        <v>30.347000000000001</v>
      </c>
      <c r="M12" s="1099">
        <v>23.35</v>
      </c>
      <c r="N12" s="1100">
        <v>336.66199999999998</v>
      </c>
      <c r="Q12" s="1101"/>
      <c r="R12" s="1101"/>
      <c r="S12" s="1101"/>
      <c r="T12" s="1108"/>
    </row>
    <row r="13" spans="1:20">
      <c r="A13" s="1109" t="s">
        <v>1652</v>
      </c>
      <c r="B13" s="1104">
        <v>21.001000000000001</v>
      </c>
      <c r="C13" s="1104">
        <v>22.175999999999998</v>
      </c>
      <c r="D13" s="1104">
        <v>20.684000000000001</v>
      </c>
      <c r="E13" s="1104">
        <v>18.259</v>
      </c>
      <c r="F13" s="1104">
        <v>18.425999999999998</v>
      </c>
      <c r="G13" s="1104">
        <v>22.359000000000002</v>
      </c>
      <c r="H13" s="1104">
        <v>21.398</v>
      </c>
      <c r="I13" s="1104">
        <v>19.899999999999999</v>
      </c>
      <c r="J13" s="1104">
        <v>18.241</v>
      </c>
      <c r="K13" s="1104">
        <v>22.314</v>
      </c>
      <c r="L13" s="1104">
        <v>20.846</v>
      </c>
      <c r="M13" s="1104">
        <v>15.923</v>
      </c>
      <c r="N13" s="1105">
        <v>241.52700000000002</v>
      </c>
      <c r="Q13" s="1101"/>
      <c r="T13" s="1110"/>
    </row>
    <row r="14" spans="1:20">
      <c r="A14" s="1111" t="s">
        <v>1654</v>
      </c>
      <c r="B14" s="1112">
        <v>83.460999999999999</v>
      </c>
      <c r="C14" s="1112">
        <v>78.587999999999994</v>
      </c>
      <c r="D14" s="1112">
        <v>68.995000000000005</v>
      </c>
      <c r="E14" s="1112">
        <v>72.325000000000003</v>
      </c>
      <c r="F14" s="1112">
        <v>75.152000000000001</v>
      </c>
      <c r="G14" s="1112">
        <v>65.539000000000001</v>
      </c>
      <c r="H14" s="1112">
        <v>79.546999999999997</v>
      </c>
      <c r="I14" s="1112">
        <v>69.59</v>
      </c>
      <c r="J14" s="1112">
        <v>62.33</v>
      </c>
      <c r="K14" s="1112">
        <v>79.572000000000003</v>
      </c>
      <c r="L14" s="1112">
        <v>65.471999999999994</v>
      </c>
      <c r="M14" s="1112">
        <v>79.766999999999996</v>
      </c>
      <c r="N14" s="1113">
        <v>880.33799999999997</v>
      </c>
      <c r="Q14" s="1101"/>
      <c r="T14" s="1114"/>
    </row>
    <row r="15" spans="1:20">
      <c r="A15" s="1115" t="s">
        <v>1652</v>
      </c>
      <c r="B15" s="1116">
        <v>47.66</v>
      </c>
      <c r="C15" s="1116">
        <v>42.844000000000001</v>
      </c>
      <c r="D15" s="1116">
        <v>40.195999999999998</v>
      </c>
      <c r="E15" s="1116">
        <v>38.670999999999999</v>
      </c>
      <c r="F15" s="1116">
        <v>43.255000000000003</v>
      </c>
      <c r="G15" s="1116">
        <v>34.011000000000003</v>
      </c>
      <c r="H15" s="1116">
        <v>50.204999999999998</v>
      </c>
      <c r="I15" s="1116">
        <v>37.323</v>
      </c>
      <c r="J15" s="1116">
        <v>30.669</v>
      </c>
      <c r="K15" s="1116">
        <v>43.161000000000001</v>
      </c>
      <c r="L15" s="1116">
        <v>34.503</v>
      </c>
      <c r="M15" s="1117">
        <v>33.845999999999997</v>
      </c>
      <c r="N15" s="1118">
        <v>476.34399999999994</v>
      </c>
      <c r="Q15" s="1101"/>
      <c r="T15" s="1119"/>
    </row>
    <row r="16" spans="1:20" ht="14.25" customHeight="1">
      <c r="A16" s="1120" t="s">
        <v>1655</v>
      </c>
      <c r="B16" s="1121"/>
      <c r="C16" s="1121"/>
      <c r="D16" s="1121"/>
      <c r="E16" s="1122"/>
      <c r="F16" s="1122"/>
      <c r="G16" s="1122"/>
      <c r="H16" s="1121"/>
      <c r="I16" s="1122"/>
      <c r="J16" s="1122"/>
      <c r="K16" s="1122"/>
      <c r="L16" s="1122"/>
      <c r="M16" s="1121"/>
      <c r="N16" s="1121"/>
      <c r="T16" s="1121"/>
    </row>
    <row r="17" spans="1:20" ht="14.25" customHeight="1">
      <c r="A17" s="1120" t="s">
        <v>456</v>
      </c>
      <c r="B17" s="1121"/>
      <c r="C17" s="1121"/>
      <c r="D17" s="1121"/>
      <c r="E17" s="1122"/>
      <c r="F17" s="1122"/>
      <c r="G17" s="1122"/>
      <c r="H17" s="1121"/>
      <c r="I17" s="1122"/>
      <c r="J17" s="1122"/>
      <c r="K17" s="1122"/>
      <c r="L17" s="1122"/>
      <c r="M17" s="1121"/>
      <c r="T17" s="1121"/>
    </row>
    <row r="18" spans="1:20" ht="14.25" customHeight="1">
      <c r="A18" s="1120" t="s">
        <v>1656</v>
      </c>
      <c r="B18" s="1121"/>
      <c r="C18" s="1121"/>
      <c r="D18" s="1121"/>
      <c r="E18" s="1122"/>
      <c r="F18" s="1122"/>
      <c r="G18" s="1122"/>
      <c r="H18" s="1121"/>
      <c r="I18" s="1122"/>
      <c r="J18" s="1122"/>
      <c r="K18" s="1122"/>
      <c r="L18" s="1122"/>
      <c r="M18" s="1121"/>
      <c r="R18" s="1076"/>
      <c r="T18" s="1121"/>
    </row>
    <row r="19" spans="1:20" ht="14.25" customHeight="1">
      <c r="A19" s="1120" t="s">
        <v>1657</v>
      </c>
      <c r="B19" s="1123"/>
      <c r="C19" s="1123"/>
      <c r="D19" s="1123"/>
      <c r="E19" s="1124"/>
      <c r="F19" s="1124"/>
      <c r="G19" s="1124"/>
      <c r="H19" s="1123"/>
      <c r="I19" s="1124"/>
      <c r="J19" s="1124"/>
      <c r="K19" s="1124"/>
      <c r="L19" s="1124"/>
      <c r="M19" s="1123"/>
      <c r="O19" s="1125"/>
      <c r="T19" s="1121"/>
    </row>
    <row r="20" spans="1:20" ht="14.25" customHeight="1">
      <c r="A20" s="1126" t="s">
        <v>457</v>
      </c>
      <c r="B20" s="1127"/>
      <c r="C20" s="1127"/>
      <c r="D20" s="1127"/>
      <c r="E20" s="1128"/>
      <c r="F20" s="1128"/>
      <c r="G20" s="1128"/>
      <c r="H20" s="1127"/>
      <c r="I20" s="1128"/>
      <c r="J20" s="1128"/>
      <c r="K20" s="1128"/>
      <c r="L20" s="1128"/>
      <c r="M20" s="1127"/>
      <c r="N20" s="1127"/>
      <c r="O20" s="1129"/>
      <c r="P20" s="1129"/>
      <c r="Q20" s="1129"/>
      <c r="T20" s="1121"/>
    </row>
    <row r="21" spans="1:20" ht="14.25" customHeight="1">
      <c r="A21" s="130" t="s">
        <v>9</v>
      </c>
      <c r="B21" s="1123"/>
      <c r="C21" s="1123"/>
      <c r="D21" s="1123"/>
      <c r="E21" s="1124"/>
      <c r="F21" s="1124"/>
      <c r="G21" s="1124"/>
      <c r="H21" s="1123"/>
      <c r="I21" s="1124"/>
      <c r="J21" s="1124"/>
      <c r="K21" s="1124"/>
      <c r="L21" s="1124"/>
      <c r="M21" s="1123"/>
      <c r="N21" s="1127"/>
      <c r="O21" s="1129"/>
      <c r="P21" s="1129"/>
      <c r="Q21" s="1129"/>
      <c r="T21" s="1121"/>
    </row>
    <row r="22" spans="1:20">
      <c r="A22" s="1123"/>
      <c r="B22" s="1127"/>
      <c r="C22" s="1127"/>
      <c r="D22" s="1127"/>
      <c r="E22" s="1128"/>
      <c r="F22" s="1128"/>
      <c r="G22" s="1128"/>
      <c r="H22" s="1127"/>
      <c r="I22" s="1128"/>
      <c r="J22" s="1128"/>
      <c r="K22" s="1128"/>
      <c r="L22" s="1128"/>
      <c r="M22" s="1127"/>
      <c r="N22" s="1127"/>
      <c r="O22" s="1129"/>
      <c r="P22" s="1076"/>
      <c r="Q22" s="1129"/>
      <c r="T22" s="1121"/>
    </row>
    <row r="23" spans="1:20" ht="17.25">
      <c r="A23" s="1123"/>
      <c r="B23" s="1130"/>
      <c r="C23" s="1130"/>
      <c r="D23" s="1130"/>
      <c r="E23" s="1131"/>
      <c r="F23" s="1131"/>
      <c r="G23" s="1131"/>
      <c r="H23" s="1130"/>
      <c r="I23" s="1131"/>
      <c r="J23" s="1131"/>
      <c r="K23" s="1131"/>
      <c r="L23" s="1131"/>
      <c r="M23" s="1130"/>
      <c r="N23" s="1132"/>
      <c r="O23" s="1129"/>
      <c r="P23" s="1133"/>
      <c r="Q23" s="1129"/>
      <c r="T23" s="1123"/>
    </row>
    <row r="24" spans="1:20">
      <c r="A24" s="1123"/>
      <c r="B24" s="1130"/>
      <c r="C24" s="1130"/>
      <c r="D24" s="1130"/>
      <c r="E24" s="1131"/>
      <c r="F24" s="1131"/>
      <c r="G24" s="1131"/>
      <c r="H24" s="1130"/>
      <c r="I24" s="1131"/>
      <c r="J24" s="1131"/>
      <c r="K24" s="1131"/>
      <c r="L24" s="1131"/>
      <c r="M24" s="1130"/>
      <c r="N24" s="1132"/>
      <c r="O24" s="1129"/>
      <c r="P24" s="1125"/>
      <c r="Q24" s="1129"/>
      <c r="T24" s="1123"/>
    </row>
    <row r="25" spans="1:20">
      <c r="A25" s="1123" t="s">
        <v>1658</v>
      </c>
      <c r="B25" s="1131">
        <v>169.85500000000002</v>
      </c>
      <c r="C25" s="1131">
        <v>164.99099999999999</v>
      </c>
      <c r="D25" s="1131">
        <v>156.31700000000001</v>
      </c>
      <c r="E25" s="1131">
        <v>164.542</v>
      </c>
      <c r="F25" s="1131">
        <v>157.83699999999999</v>
      </c>
      <c r="G25" s="1131">
        <v>151.99700000000001</v>
      </c>
      <c r="H25" s="1131">
        <v>168.74599999999998</v>
      </c>
      <c r="I25" s="1131">
        <v>150.63300000000001</v>
      </c>
      <c r="J25" s="1131">
        <v>134.55599999999998</v>
      </c>
      <c r="K25" s="1131">
        <v>166.44800000000001</v>
      </c>
      <c r="L25" s="1131">
        <v>150.084</v>
      </c>
      <c r="M25" s="1131">
        <v>170.40299999999999</v>
      </c>
      <c r="N25" s="1132"/>
      <c r="O25" s="1129"/>
      <c r="P25" s="1125"/>
      <c r="Q25" s="1129"/>
      <c r="T25" s="1123"/>
    </row>
    <row r="26" spans="1:20">
      <c r="A26" s="1123" t="s">
        <v>1659</v>
      </c>
      <c r="B26" s="1131">
        <v>167.92399999999998</v>
      </c>
      <c r="C26" s="1131">
        <v>178.78500000000003</v>
      </c>
      <c r="D26" s="1131">
        <v>186.965</v>
      </c>
      <c r="E26" s="1131">
        <v>169.03399999999999</v>
      </c>
      <c r="F26" s="1131">
        <v>198.91500000000002</v>
      </c>
      <c r="G26" s="1131">
        <v>203.29899999999998</v>
      </c>
      <c r="H26" s="1131">
        <v>180.851</v>
      </c>
      <c r="I26" s="1131">
        <v>151.06900000000002</v>
      </c>
      <c r="J26" s="1131">
        <v>156.511</v>
      </c>
      <c r="K26" s="1131">
        <v>179.03100000000001</v>
      </c>
      <c r="L26" s="1131">
        <v>171.33100000000002</v>
      </c>
      <c r="M26" s="1131">
        <v>172.05599999999998</v>
      </c>
      <c r="N26" s="1132"/>
      <c r="O26" s="1129"/>
      <c r="P26" s="1125"/>
      <c r="Q26" s="1129"/>
      <c r="T26" s="1123"/>
    </row>
    <row r="27" spans="1:20">
      <c r="A27" s="1123" t="s">
        <v>1660</v>
      </c>
      <c r="B27" s="1131" t="e">
        <v>#REF!</v>
      </c>
      <c r="C27" s="1131" t="e">
        <v>#REF!</v>
      </c>
      <c r="D27" s="1131" t="e">
        <v>#REF!</v>
      </c>
      <c r="E27" s="1131" t="e">
        <v>#REF!</v>
      </c>
      <c r="F27" s="1131" t="e">
        <v>#REF!</v>
      </c>
      <c r="G27" s="1131" t="e">
        <v>#REF!</v>
      </c>
      <c r="H27" s="1131" t="e">
        <v>#REF!</v>
      </c>
      <c r="I27" s="1131" t="e">
        <v>#REF!</v>
      </c>
      <c r="J27" s="1131" t="e">
        <v>#REF!</v>
      </c>
      <c r="K27" s="1131" t="e">
        <v>#REF!</v>
      </c>
      <c r="L27" s="1131" t="e">
        <v>#REF!</v>
      </c>
      <c r="M27" s="1131" t="e">
        <v>#REF!</v>
      </c>
      <c r="N27" s="1132"/>
      <c r="O27" s="1129"/>
      <c r="P27" s="1125"/>
      <c r="Q27" s="1129"/>
      <c r="T27" s="1123"/>
    </row>
    <row r="28" spans="1:20">
      <c r="A28" s="1123" t="s">
        <v>1661</v>
      </c>
      <c r="B28" s="1131" t="s">
        <v>114</v>
      </c>
      <c r="C28" s="1131" t="s">
        <v>114</v>
      </c>
      <c r="D28" s="1131" t="s">
        <v>114</v>
      </c>
      <c r="E28" s="1131" t="s">
        <v>114</v>
      </c>
      <c r="F28" s="1131" t="s">
        <v>114</v>
      </c>
      <c r="G28" s="1131" t="s">
        <v>114</v>
      </c>
      <c r="H28" s="1131" t="s">
        <v>114</v>
      </c>
      <c r="I28" s="1131" t="s">
        <v>114</v>
      </c>
      <c r="J28" s="1131" t="s">
        <v>114</v>
      </c>
      <c r="K28" s="1131" t="s">
        <v>114</v>
      </c>
      <c r="L28" s="1131" t="s">
        <v>114</v>
      </c>
      <c r="M28" s="1131" t="s">
        <v>114</v>
      </c>
      <c r="N28" s="1132"/>
      <c r="O28" s="1129"/>
      <c r="P28" s="1125"/>
      <c r="Q28" s="1129"/>
      <c r="T28" s="1123"/>
    </row>
    <row r="29" spans="1:20">
      <c r="A29" s="1123" t="s">
        <v>1662</v>
      </c>
      <c r="B29" s="1131" t="s">
        <v>114</v>
      </c>
      <c r="C29" s="1131" t="s">
        <v>114</v>
      </c>
      <c r="D29" s="1131" t="s">
        <v>114</v>
      </c>
      <c r="E29" s="1131" t="s">
        <v>114</v>
      </c>
      <c r="F29" s="1131" t="s">
        <v>114</v>
      </c>
      <c r="G29" s="1131" t="s">
        <v>114</v>
      </c>
      <c r="H29" s="1131" t="s">
        <v>114</v>
      </c>
      <c r="I29" s="1131" t="s">
        <v>114</v>
      </c>
      <c r="J29" s="1131" t="s">
        <v>114</v>
      </c>
      <c r="K29" s="1131" t="s">
        <v>114</v>
      </c>
      <c r="L29" s="1131" t="s">
        <v>114</v>
      </c>
      <c r="M29" s="1131" t="s">
        <v>114</v>
      </c>
      <c r="N29" s="1132"/>
      <c r="O29" s="1129"/>
      <c r="P29" s="1125"/>
      <c r="Q29" s="1129"/>
      <c r="T29" s="1123"/>
    </row>
    <row r="30" spans="1:20">
      <c r="A30" s="1123" t="s">
        <v>1663</v>
      </c>
      <c r="B30" s="1131" t="s">
        <v>114</v>
      </c>
      <c r="C30" s="1131" t="s">
        <v>114</v>
      </c>
      <c r="D30" s="1131" t="s">
        <v>114</v>
      </c>
      <c r="E30" s="1131" t="s">
        <v>114</v>
      </c>
      <c r="F30" s="1131" t="s">
        <v>114</v>
      </c>
      <c r="G30" s="1131" t="s">
        <v>114</v>
      </c>
      <c r="H30" s="1131" t="s">
        <v>114</v>
      </c>
      <c r="I30" s="1131" t="s">
        <v>114</v>
      </c>
      <c r="J30" s="1131" t="s">
        <v>114</v>
      </c>
      <c r="K30" s="1131" t="s">
        <v>114</v>
      </c>
      <c r="L30" s="1131" t="s">
        <v>114</v>
      </c>
      <c r="M30" s="1131" t="s">
        <v>114</v>
      </c>
      <c r="N30" s="1132"/>
      <c r="O30" s="1129"/>
      <c r="P30" s="1125"/>
      <c r="Q30" s="1129"/>
      <c r="T30" s="1123"/>
    </row>
    <row r="31" spans="1:20">
      <c r="A31" s="1123" t="s">
        <v>1664</v>
      </c>
      <c r="B31" s="1131" t="e">
        <v>#REF!</v>
      </c>
      <c r="C31" s="1131" t="e">
        <v>#REF!</v>
      </c>
      <c r="D31" s="1131" t="e">
        <v>#REF!</v>
      </c>
      <c r="E31" s="1131" t="e">
        <v>#REF!</v>
      </c>
      <c r="F31" s="1131" t="e">
        <v>#REF!</v>
      </c>
      <c r="G31" s="1131" t="e">
        <v>#REF!</v>
      </c>
      <c r="H31" s="1131" t="e">
        <v>#REF!</v>
      </c>
      <c r="I31" s="1131" t="e">
        <v>#REF!</v>
      </c>
      <c r="J31" s="1131" t="e">
        <v>#REF!</v>
      </c>
      <c r="K31" s="1131" t="e">
        <v>#REF!</v>
      </c>
      <c r="L31" s="1131" t="e">
        <v>#REF!</v>
      </c>
      <c r="M31" s="1131" t="e">
        <v>#REF!</v>
      </c>
      <c r="N31" s="1132"/>
      <c r="O31" s="1129"/>
      <c r="P31" s="1125"/>
      <c r="Q31" s="1129"/>
      <c r="T31" s="1123"/>
    </row>
    <row r="32" spans="1:20">
      <c r="A32" s="1123" t="s">
        <v>1665</v>
      </c>
      <c r="B32" s="1131" t="s">
        <v>114</v>
      </c>
      <c r="C32" s="1131" t="s">
        <v>114</v>
      </c>
      <c r="D32" s="1131" t="s">
        <v>114</v>
      </c>
      <c r="E32" s="1131" t="s">
        <v>114</v>
      </c>
      <c r="F32" s="1131" t="s">
        <v>114</v>
      </c>
      <c r="G32" s="1131" t="s">
        <v>114</v>
      </c>
      <c r="H32" s="1131" t="s">
        <v>114</v>
      </c>
      <c r="I32" s="1131" t="s">
        <v>114</v>
      </c>
      <c r="J32" s="1131" t="s">
        <v>114</v>
      </c>
      <c r="K32" s="1131" t="s">
        <v>114</v>
      </c>
      <c r="L32" s="1131" t="s">
        <v>114</v>
      </c>
      <c r="M32" s="1131" t="s">
        <v>114</v>
      </c>
      <c r="N32" s="1132"/>
      <c r="O32" s="1129"/>
      <c r="P32" s="1125"/>
      <c r="Q32" s="1129"/>
      <c r="T32" s="1123"/>
    </row>
    <row r="33" spans="1:20">
      <c r="A33" s="1123"/>
      <c r="B33" s="1130"/>
      <c r="C33" s="1130"/>
      <c r="D33" s="1130"/>
      <c r="E33" s="1131"/>
      <c r="F33" s="1131"/>
      <c r="G33" s="1131"/>
      <c r="H33" s="1130"/>
      <c r="I33" s="1131"/>
      <c r="J33" s="1131"/>
      <c r="K33" s="1131"/>
      <c r="L33" s="1131"/>
      <c r="M33" s="1130"/>
      <c r="N33" s="1132"/>
      <c r="O33" s="1129"/>
      <c r="P33" s="1125"/>
      <c r="Q33" s="1129"/>
      <c r="T33" s="1123"/>
    </row>
    <row r="34" spans="1:20">
      <c r="A34" s="1123"/>
      <c r="B34" s="1130"/>
      <c r="C34" s="1130"/>
      <c r="D34" s="1130"/>
      <c r="E34" s="1131"/>
      <c r="F34" s="1131"/>
      <c r="G34" s="1131"/>
      <c r="H34" s="1130"/>
      <c r="I34" s="1131"/>
      <c r="J34" s="1131"/>
      <c r="K34" s="1131"/>
      <c r="L34" s="1131"/>
      <c r="M34" s="1130"/>
      <c r="N34" s="1132"/>
      <c r="O34" s="1129"/>
      <c r="P34" s="1125"/>
      <c r="Q34" s="1129"/>
      <c r="T34" s="1121"/>
    </row>
    <row r="35" spans="1:20">
      <c r="A35" s="1123"/>
      <c r="B35" s="1123"/>
      <c r="C35" s="1123"/>
      <c r="D35" s="1123"/>
      <c r="E35" s="1124"/>
      <c r="F35" s="1124"/>
      <c r="G35" s="1124"/>
      <c r="H35" s="1123"/>
      <c r="I35" s="1124"/>
      <c r="J35" s="1124"/>
      <c r="K35" s="1124"/>
      <c r="L35" s="1124"/>
      <c r="M35" s="1123"/>
      <c r="N35" s="1123"/>
      <c r="O35" s="1129"/>
      <c r="P35" s="1125"/>
      <c r="Q35" s="1129"/>
      <c r="T35" s="1121"/>
    </row>
    <row r="36" spans="1:20">
      <c r="A36" s="1123"/>
      <c r="B36" s="1127"/>
      <c r="C36" s="1129"/>
      <c r="D36" s="1127"/>
      <c r="E36" s="1128"/>
      <c r="F36" s="1128"/>
      <c r="G36" s="1128"/>
      <c r="H36" s="1127"/>
      <c r="I36" s="1128"/>
      <c r="J36" s="1128"/>
      <c r="K36" s="1128"/>
      <c r="L36" s="1128"/>
      <c r="M36" s="1127"/>
      <c r="N36" s="1127"/>
      <c r="O36" s="1129"/>
      <c r="P36" s="1129"/>
      <c r="Q36" s="1129"/>
      <c r="T36" s="1121"/>
    </row>
    <row r="37" spans="1:20">
      <c r="A37" s="1123"/>
      <c r="B37" s="1129"/>
      <c r="C37" s="1129"/>
      <c r="D37" s="1129"/>
      <c r="E37" s="1134"/>
      <c r="F37" s="1134"/>
      <c r="G37" s="1134"/>
      <c r="H37" s="1129"/>
      <c r="I37" s="1134"/>
      <c r="J37" s="1134"/>
      <c r="K37" s="1134"/>
      <c r="L37" s="1134"/>
      <c r="M37" s="1129"/>
      <c r="N37" s="1129"/>
      <c r="O37" s="1129"/>
      <c r="P37" s="1129"/>
      <c r="Q37" s="1129"/>
      <c r="T37" s="1121"/>
    </row>
    <row r="38" spans="1:20">
      <c r="A38" s="1123"/>
      <c r="B38" s="1129"/>
      <c r="C38" s="1129"/>
      <c r="D38" s="1129"/>
      <c r="E38" s="1134"/>
      <c r="F38" s="1134"/>
      <c r="G38" s="1134"/>
      <c r="H38" s="1129"/>
      <c r="I38" s="1134"/>
      <c r="J38" s="1134"/>
      <c r="K38" s="1134"/>
      <c r="L38" s="1134"/>
      <c r="M38" s="1129"/>
      <c r="N38" s="1129"/>
      <c r="O38" s="1129"/>
      <c r="P38" s="1129"/>
      <c r="Q38" s="1129"/>
      <c r="T38" s="1121"/>
    </row>
    <row r="39" spans="1:20">
      <c r="A39" s="1129"/>
      <c r="B39" s="1129"/>
      <c r="C39" s="1129"/>
      <c r="D39" s="1129"/>
      <c r="E39" s="1134"/>
      <c r="F39" s="1134"/>
      <c r="G39" s="1134"/>
      <c r="H39" s="1129"/>
      <c r="I39" s="1134"/>
      <c r="J39" s="1134"/>
      <c r="K39" s="1134"/>
      <c r="L39" s="1134"/>
      <c r="M39" s="1129"/>
      <c r="N39" s="1129"/>
      <c r="O39" s="1129"/>
      <c r="P39" s="1129"/>
      <c r="Q39" s="1129"/>
    </row>
    <row r="40" spans="1:20">
      <c r="A40" s="1129"/>
      <c r="B40" s="1129"/>
      <c r="C40" s="1129"/>
      <c r="D40" s="1129"/>
      <c r="E40" s="1134"/>
      <c r="F40" s="1134"/>
      <c r="G40" s="1134"/>
      <c r="H40" s="1129"/>
      <c r="I40" s="1134"/>
      <c r="J40" s="1134"/>
      <c r="K40" s="1134"/>
      <c r="L40" s="1134"/>
      <c r="M40" s="1129"/>
      <c r="N40" s="1129"/>
      <c r="O40" s="1129"/>
      <c r="P40" s="1125"/>
    </row>
    <row r="41" spans="1:20">
      <c r="A41" s="1129"/>
      <c r="B41" s="1129"/>
      <c r="C41" s="1129"/>
      <c r="D41" s="1129"/>
      <c r="E41" s="1134"/>
      <c r="F41" s="1134"/>
      <c r="G41" s="1134"/>
      <c r="H41" s="1129"/>
      <c r="I41" s="1134"/>
      <c r="J41" s="1134"/>
      <c r="K41" s="1134"/>
      <c r="L41" s="1134"/>
      <c r="M41" s="1129"/>
      <c r="N41" s="1129"/>
      <c r="O41" s="1129"/>
      <c r="P41" s="1125"/>
    </row>
    <row r="42" spans="1:20">
      <c r="A42" s="1129"/>
      <c r="B42" s="1129"/>
      <c r="C42" s="1129"/>
      <c r="D42" s="1129"/>
      <c r="E42" s="1134"/>
      <c r="F42" s="1134"/>
      <c r="G42" s="1134"/>
      <c r="H42" s="1129"/>
      <c r="I42" s="1134"/>
      <c r="J42" s="1134"/>
      <c r="K42" s="1134"/>
      <c r="L42" s="1134"/>
      <c r="M42" s="1129"/>
      <c r="N42" s="1129"/>
      <c r="O42" s="1129"/>
      <c r="P42" s="1125"/>
    </row>
    <row r="43" spans="1:20">
      <c r="A43" s="1129"/>
      <c r="B43" s="1129"/>
      <c r="C43" s="1129"/>
      <c r="D43" s="1129"/>
      <c r="E43" s="1134"/>
      <c r="F43" s="1134"/>
      <c r="G43" s="1134"/>
      <c r="H43" s="1129"/>
      <c r="I43" s="1134"/>
      <c r="J43" s="1134"/>
      <c r="K43" s="1134"/>
      <c r="L43" s="1134"/>
      <c r="M43" s="1129"/>
      <c r="N43" s="1129"/>
      <c r="O43" s="1129"/>
      <c r="P43" s="1125"/>
    </row>
    <row r="44" spans="1:20">
      <c r="A44" s="1129"/>
      <c r="B44" s="1129"/>
      <c r="C44" s="1129"/>
      <c r="D44" s="1129"/>
      <c r="E44" s="1134"/>
      <c r="F44" s="1134"/>
      <c r="G44" s="1134"/>
      <c r="H44" s="1129"/>
      <c r="I44" s="1134"/>
      <c r="J44" s="1134"/>
      <c r="K44" s="1134"/>
      <c r="L44" s="1134"/>
      <c r="M44" s="1129"/>
      <c r="N44" s="1129"/>
      <c r="O44" s="1129"/>
      <c r="P44" s="1129"/>
    </row>
    <row r="45" spans="1:20">
      <c r="A45" s="1129"/>
      <c r="B45" s="1129"/>
      <c r="C45" s="1129"/>
      <c r="D45" s="1129"/>
      <c r="E45" s="1134"/>
      <c r="F45" s="1134"/>
      <c r="G45" s="1134"/>
      <c r="H45" s="1129"/>
      <c r="I45" s="1134"/>
      <c r="J45" s="1134"/>
      <c r="K45" s="1134"/>
      <c r="L45" s="1134"/>
      <c r="M45" s="1129"/>
      <c r="N45" s="1129"/>
      <c r="O45" s="1129"/>
      <c r="P45" s="1129"/>
    </row>
    <row r="46" spans="1:20">
      <c r="A46" s="1129"/>
      <c r="B46" s="1129"/>
      <c r="C46" s="1129"/>
      <c r="D46" s="1129"/>
      <c r="E46" s="1134"/>
      <c r="F46" s="1134"/>
      <c r="G46" s="1134"/>
      <c r="H46" s="1129"/>
      <c r="I46" s="1134"/>
      <c r="J46" s="1134"/>
      <c r="K46" s="1134"/>
      <c r="L46" s="1134"/>
      <c r="M46" s="1129"/>
      <c r="N46" s="1129"/>
      <c r="O46" s="1129"/>
      <c r="P46" s="1129"/>
    </row>
    <row r="47" spans="1:20">
      <c r="A47" s="1129"/>
      <c r="B47" s="1129"/>
      <c r="C47" s="1129"/>
      <c r="D47" s="1129"/>
      <c r="E47" s="1134"/>
      <c r="F47" s="1134"/>
      <c r="G47" s="1134"/>
      <c r="H47" s="1129"/>
      <c r="I47" s="1134"/>
      <c r="J47" s="1134"/>
      <c r="K47" s="1134"/>
      <c r="L47" s="1134"/>
      <c r="M47" s="1129"/>
      <c r="N47" s="1129"/>
      <c r="O47" s="1129"/>
      <c r="P47" s="1129"/>
    </row>
    <row r="48" spans="1:20">
      <c r="A48" s="1129"/>
      <c r="B48" s="1129"/>
      <c r="C48" s="1129"/>
      <c r="D48" s="1129"/>
      <c r="E48" s="1134"/>
      <c r="F48" s="1134"/>
      <c r="G48" s="1134"/>
      <c r="H48" s="1129"/>
      <c r="I48" s="1134"/>
      <c r="J48" s="1134"/>
      <c r="K48" s="1134"/>
      <c r="L48" s="1134"/>
      <c r="M48" s="1129"/>
      <c r="N48" s="1129"/>
      <c r="O48" s="1129"/>
      <c r="P48" s="1129"/>
    </row>
    <row r="49" spans="1:20">
      <c r="A49" s="1129"/>
      <c r="B49" s="1129"/>
      <c r="C49" s="1129"/>
      <c r="D49" s="1129"/>
      <c r="E49" s="1134"/>
      <c r="F49" s="1134"/>
      <c r="G49" s="1134"/>
      <c r="H49" s="1129"/>
      <c r="I49" s="1134"/>
      <c r="J49" s="1134"/>
      <c r="K49" s="1134"/>
      <c r="L49" s="1134"/>
      <c r="M49" s="1129"/>
      <c r="N49" s="1129"/>
      <c r="O49" s="1129"/>
      <c r="P49" s="1129"/>
    </row>
    <row r="50" spans="1:20">
      <c r="A50" s="1129"/>
      <c r="B50" s="1129"/>
      <c r="C50" s="1129"/>
      <c r="D50" s="1129"/>
      <c r="E50" s="1134"/>
      <c r="F50" s="1134"/>
      <c r="G50" s="1134"/>
      <c r="H50" s="1129"/>
      <c r="I50" s="1134"/>
      <c r="J50" s="1134"/>
      <c r="K50" s="1134"/>
      <c r="L50" s="1134"/>
      <c r="M50" s="1129"/>
      <c r="N50" s="1129"/>
      <c r="O50" s="1129"/>
      <c r="P50" s="1129"/>
    </row>
    <row r="51" spans="1:20">
      <c r="A51" s="1129"/>
      <c r="B51" s="1129"/>
      <c r="C51" s="1129"/>
      <c r="D51" s="1129"/>
      <c r="E51" s="1134"/>
      <c r="F51" s="1134"/>
      <c r="G51" s="1134"/>
      <c r="H51" s="1129"/>
      <c r="I51" s="1134"/>
      <c r="J51" s="1134"/>
      <c r="K51" s="1134"/>
      <c r="L51" s="1134"/>
      <c r="M51" s="1129"/>
      <c r="N51" s="1129"/>
      <c r="O51" s="1129"/>
      <c r="P51" s="1129"/>
    </row>
    <row r="52" spans="1:20">
      <c r="A52" s="1129"/>
      <c r="B52" s="1129"/>
      <c r="C52" s="1129"/>
      <c r="D52" s="1129"/>
      <c r="E52" s="1134"/>
      <c r="F52" s="1134"/>
      <c r="G52" s="1134"/>
      <c r="H52" s="1129"/>
      <c r="I52" s="1134"/>
      <c r="J52" s="1134"/>
      <c r="K52" s="1134"/>
      <c r="L52" s="1134"/>
      <c r="M52" s="1129"/>
      <c r="N52" s="1129"/>
      <c r="O52" s="1129"/>
      <c r="P52" s="1129"/>
    </row>
    <row r="53" spans="1:20">
      <c r="A53" s="1129"/>
      <c r="B53" s="1129"/>
      <c r="C53" s="1129"/>
      <c r="D53" s="1129"/>
      <c r="E53" s="1134"/>
      <c r="F53" s="1134"/>
      <c r="G53" s="1134"/>
      <c r="H53" s="1129"/>
      <c r="I53" s="1134"/>
      <c r="J53" s="1134"/>
      <c r="K53" s="1134"/>
      <c r="L53" s="1134"/>
      <c r="M53" s="1129"/>
      <c r="N53" s="1129"/>
      <c r="O53" s="1129"/>
      <c r="P53" s="1129"/>
    </row>
    <row r="62" spans="1:20">
      <c r="A62" s="1121"/>
      <c r="B62" s="1122"/>
      <c r="C62" s="1122"/>
      <c r="D62" s="1122"/>
      <c r="E62" s="1122"/>
      <c r="F62" s="1122"/>
      <c r="G62" s="1122"/>
      <c r="H62" s="1122"/>
      <c r="I62" s="1122"/>
      <c r="J62" s="1122"/>
      <c r="K62" s="1122"/>
      <c r="L62" s="1122"/>
      <c r="M62" s="1122"/>
      <c r="T62" s="1121"/>
    </row>
    <row r="63" spans="1:20">
      <c r="A63" s="1121"/>
      <c r="B63" s="1122"/>
      <c r="C63" s="1122"/>
      <c r="D63" s="1122"/>
      <c r="E63" s="1122"/>
      <c r="F63" s="1122"/>
      <c r="G63" s="1122"/>
      <c r="H63" s="1122"/>
      <c r="I63" s="1122"/>
      <c r="J63" s="1122"/>
      <c r="K63" s="1122"/>
      <c r="L63" s="1122"/>
      <c r="M63" s="1122"/>
      <c r="T63" s="1121"/>
    </row>
    <row r="64" spans="1:20">
      <c r="A64" s="1121"/>
      <c r="B64" s="1122"/>
      <c r="C64" s="1122"/>
      <c r="D64" s="1122"/>
      <c r="E64" s="1122"/>
      <c r="F64" s="1122"/>
      <c r="G64" s="1122"/>
      <c r="H64" s="1122"/>
      <c r="I64" s="1122"/>
      <c r="J64" s="1122"/>
      <c r="K64" s="1122"/>
      <c r="L64" s="1122"/>
      <c r="M64" s="1122"/>
      <c r="T64" s="1121"/>
    </row>
    <row r="65" spans="1:20">
      <c r="A65" s="1121"/>
      <c r="B65" s="1122"/>
      <c r="C65" s="1122"/>
      <c r="D65" s="1122"/>
      <c r="E65" s="1122"/>
      <c r="F65" s="1122"/>
      <c r="G65" s="1122"/>
      <c r="H65" s="1122"/>
      <c r="I65" s="1122"/>
      <c r="J65" s="1122"/>
      <c r="K65" s="1122"/>
      <c r="L65" s="1122"/>
      <c r="M65" s="1122"/>
      <c r="T65" s="1121"/>
    </row>
    <row r="66" spans="1:20">
      <c r="A66" s="1121"/>
      <c r="B66" s="1122"/>
      <c r="C66" s="1122"/>
      <c r="D66" s="1122"/>
      <c r="E66" s="1122"/>
      <c r="F66" s="1122"/>
      <c r="G66" s="1122"/>
      <c r="H66" s="1122"/>
      <c r="I66" s="1122"/>
      <c r="J66" s="1122"/>
      <c r="K66" s="1122"/>
      <c r="L66" s="1122"/>
      <c r="M66" s="1122"/>
      <c r="T66" s="1121"/>
    </row>
    <row r="67" spans="1:20">
      <c r="A67" s="1121"/>
      <c r="B67" s="1135"/>
      <c r="C67" s="1135"/>
      <c r="D67" s="1135"/>
      <c r="E67" s="1122"/>
      <c r="F67" s="1122"/>
      <c r="G67" s="1122"/>
      <c r="H67" s="1122"/>
      <c r="I67" s="1122"/>
      <c r="J67" s="1122"/>
      <c r="K67" s="1122"/>
      <c r="L67" s="1122"/>
      <c r="M67" s="1122"/>
      <c r="N67" s="1136"/>
      <c r="T67" s="1121"/>
    </row>
    <row r="68" spans="1:20">
      <c r="A68" s="1121"/>
      <c r="B68" s="1122"/>
      <c r="C68" s="1122"/>
      <c r="D68" s="1122"/>
      <c r="E68" s="1122"/>
      <c r="F68" s="1122"/>
      <c r="G68" s="1122"/>
      <c r="H68" s="1122"/>
      <c r="I68" s="1122"/>
      <c r="J68" s="1122"/>
      <c r="K68" s="1122"/>
      <c r="L68" s="1122"/>
      <c r="M68" s="1122"/>
      <c r="T68" s="1121"/>
    </row>
    <row r="69" spans="1:20">
      <c r="A69" s="1121"/>
      <c r="B69" s="1122"/>
      <c r="C69" s="1122"/>
      <c r="D69" s="1122"/>
      <c r="E69" s="1122"/>
      <c r="F69" s="1122"/>
      <c r="G69" s="1122"/>
      <c r="H69" s="1122"/>
      <c r="I69" s="1122"/>
      <c r="J69" s="1122"/>
      <c r="K69" s="1122"/>
      <c r="L69" s="1122"/>
      <c r="M69" s="1122"/>
      <c r="T69" s="1121"/>
    </row>
  </sheetData>
  <hyperlinks>
    <hyperlink ref="A21" location="Inhaltsverzeichnis!A1" display="Zurück zum Inhaltsverzeichnis"/>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54"/>
  <sheetViews>
    <sheetView showGridLines="0" zoomScale="160" zoomScaleNormal="160" workbookViewId="0"/>
  </sheetViews>
  <sheetFormatPr baseColWidth="10" defaultColWidth="8" defaultRowHeight="9"/>
  <cols>
    <col min="1" max="1" width="15.85546875" style="247" customWidth="1"/>
    <col min="2" max="2" width="5" style="247" customWidth="1"/>
    <col min="3" max="3" width="6.140625" style="247" customWidth="1"/>
    <col min="4" max="15" width="5.140625" style="247" customWidth="1"/>
    <col min="16" max="16384" width="8" style="247"/>
  </cols>
  <sheetData>
    <row r="1" spans="1:18" s="238" customFormat="1" ht="15.75" customHeight="1">
      <c r="A1" s="240" t="s">
        <v>290</v>
      </c>
      <c r="B1" s="239"/>
      <c r="C1" s="239"/>
      <c r="D1" s="239"/>
      <c r="E1" s="239"/>
      <c r="F1" s="239"/>
      <c r="G1" s="239"/>
      <c r="H1" s="239"/>
      <c r="I1" s="239"/>
      <c r="J1" s="239"/>
      <c r="K1" s="239"/>
      <c r="L1" s="239"/>
      <c r="M1" s="239"/>
      <c r="N1" s="239"/>
      <c r="O1" s="239"/>
      <c r="P1" s="241"/>
    </row>
    <row r="2" spans="1:18" s="238" customFormat="1" ht="15.75" customHeight="1">
      <c r="A2" s="242" t="s">
        <v>358</v>
      </c>
      <c r="B2" s="239"/>
      <c r="C2" s="239"/>
      <c r="D2" s="239"/>
      <c r="E2" s="239"/>
      <c r="F2" s="239"/>
      <c r="G2" s="239"/>
      <c r="H2" s="239"/>
      <c r="I2" s="239"/>
      <c r="J2" s="239"/>
      <c r="K2" s="239"/>
      <c r="L2" s="239"/>
      <c r="M2" s="239"/>
      <c r="N2" s="239"/>
      <c r="O2" s="239"/>
      <c r="P2" s="241"/>
    </row>
    <row r="3" spans="1:18" s="243" customFormat="1" ht="15.75" customHeight="1">
      <c r="A3" s="244" t="s">
        <v>359</v>
      </c>
      <c r="B3" s="245"/>
      <c r="C3" s="245"/>
      <c r="D3" s="245"/>
      <c r="E3" s="246"/>
      <c r="F3" s="245"/>
      <c r="G3" s="245"/>
      <c r="H3" s="245"/>
      <c r="I3" s="245"/>
      <c r="J3" s="245"/>
      <c r="K3" s="245"/>
      <c r="L3" s="245"/>
      <c r="M3" s="245"/>
      <c r="N3" s="245"/>
      <c r="O3" s="245"/>
      <c r="P3" s="247"/>
    </row>
    <row r="4" spans="1:18" ht="12" customHeight="1">
      <c r="A4" s="1566"/>
      <c r="B4" s="248" t="s">
        <v>360</v>
      </c>
      <c r="C4" s="249" t="s">
        <v>361</v>
      </c>
      <c r="D4" s="250" t="s">
        <v>218</v>
      </c>
      <c r="E4" s="249" t="s">
        <v>108</v>
      </c>
      <c r="F4" s="249" t="s">
        <v>102</v>
      </c>
      <c r="G4" s="1561" t="s">
        <v>101</v>
      </c>
      <c r="H4" s="251" t="s">
        <v>100</v>
      </c>
      <c r="I4" s="1563" t="s">
        <v>361</v>
      </c>
      <c r="J4" s="252" t="s">
        <v>218</v>
      </c>
      <c r="K4" s="252" t="s">
        <v>108</v>
      </c>
      <c r="L4" s="252" t="s">
        <v>102</v>
      </c>
      <c r="M4" s="253" t="s">
        <v>101</v>
      </c>
      <c r="N4" s="254" t="s">
        <v>132</v>
      </c>
      <c r="O4" s="255"/>
      <c r="P4" s="247" t="s">
        <v>135</v>
      </c>
    </row>
    <row r="5" spans="1:18" ht="12" customHeight="1">
      <c r="A5" s="1567"/>
      <c r="B5" s="256" t="s">
        <v>362</v>
      </c>
      <c r="C5" s="257"/>
      <c r="D5" s="258"/>
      <c r="E5" s="259"/>
      <c r="F5" s="260"/>
      <c r="G5" s="1562"/>
      <c r="H5" s="261"/>
      <c r="I5" s="262" t="s">
        <v>363</v>
      </c>
      <c r="J5" s="263">
        <v>2024</v>
      </c>
      <c r="K5" s="2589">
        <v>2024</v>
      </c>
      <c r="L5" s="2590"/>
      <c r="M5" s="2590"/>
      <c r="N5" s="2590"/>
      <c r="O5" s="2591"/>
    </row>
    <row r="6" spans="1:18" ht="9.9499999999999993" customHeight="1">
      <c r="A6" s="1564" t="s">
        <v>121</v>
      </c>
      <c r="B6" s="1565" t="s">
        <v>364</v>
      </c>
      <c r="C6" s="265"/>
      <c r="D6" s="266"/>
      <c r="E6" s="267"/>
      <c r="F6" s="268"/>
      <c r="G6" s="269"/>
      <c r="H6" s="270"/>
      <c r="I6" s="271" t="s">
        <v>221</v>
      </c>
      <c r="J6" s="271"/>
      <c r="K6" s="271"/>
      <c r="L6" s="271"/>
      <c r="M6" s="271"/>
      <c r="N6" s="271"/>
      <c r="O6" s="272"/>
    </row>
    <row r="7" spans="1:18" ht="16.899999999999999" customHeight="1">
      <c r="A7" s="1567"/>
      <c r="B7" s="273" t="s">
        <v>365</v>
      </c>
      <c r="C7" s="274" t="s">
        <v>363</v>
      </c>
      <c r="D7" s="275" t="s">
        <v>366</v>
      </c>
      <c r="E7" s="1558">
        <v>2024</v>
      </c>
      <c r="F7" s="1559"/>
      <c r="G7" s="1559"/>
      <c r="H7" s="1560"/>
      <c r="I7" s="276" t="s">
        <v>220</v>
      </c>
      <c r="J7" s="276"/>
      <c r="K7" s="276"/>
      <c r="L7" s="276"/>
      <c r="M7" s="276"/>
      <c r="N7" s="264"/>
      <c r="O7" s="277" t="s">
        <v>219</v>
      </c>
    </row>
    <row r="8" spans="1:18" ht="8.1" customHeight="1">
      <c r="A8" s="1568" t="s">
        <v>1866</v>
      </c>
      <c r="B8" s="1557">
        <v>1000</v>
      </c>
      <c r="C8" s="1553">
        <v>139.80000000000001</v>
      </c>
      <c r="D8" s="1554">
        <v>139.80000000000001</v>
      </c>
      <c r="E8" s="1554">
        <v>136.80000000000001</v>
      </c>
      <c r="F8" s="1554">
        <v>139.1</v>
      </c>
      <c r="G8" s="1554">
        <v>141</v>
      </c>
      <c r="H8" s="1554">
        <v>142.9</v>
      </c>
      <c r="I8" s="1555">
        <v>-5.22</v>
      </c>
      <c r="J8" s="1555">
        <v>-1.0620000000000001</v>
      </c>
      <c r="K8" s="1556">
        <v>-0.14599999999999999</v>
      </c>
      <c r="L8" s="1556">
        <v>3.0369999999999999</v>
      </c>
      <c r="M8" s="1556">
        <v>4.1360000000000001</v>
      </c>
      <c r="N8" s="1555">
        <v>4.0789999999999997</v>
      </c>
      <c r="O8" s="1569">
        <v>1.3480000000000001</v>
      </c>
    </row>
    <row r="9" spans="1:18" ht="8.1" customHeight="1">
      <c r="A9" s="1568" t="s">
        <v>367</v>
      </c>
      <c r="B9" s="1552">
        <v>393.59</v>
      </c>
      <c r="C9" s="1553">
        <v>145.5</v>
      </c>
      <c r="D9" s="1554">
        <v>138.80000000000001</v>
      </c>
      <c r="E9" s="1554">
        <v>130.6</v>
      </c>
      <c r="F9" s="1554">
        <v>131.80000000000001</v>
      </c>
      <c r="G9" s="1554">
        <v>133.69999999999999</v>
      </c>
      <c r="H9" s="1554">
        <v>135.69999999999999</v>
      </c>
      <c r="I9" s="1555">
        <v>-1.222</v>
      </c>
      <c r="J9" s="1555">
        <v>-3.6779999999999999</v>
      </c>
      <c r="K9" s="1556">
        <v>-7.0460000000000003</v>
      </c>
      <c r="L9" s="1556">
        <v>-4.5620000000000003</v>
      </c>
      <c r="M9" s="1556">
        <v>-3.9510000000000001</v>
      </c>
      <c r="N9" s="1555">
        <v>-4.4370000000000003</v>
      </c>
      <c r="O9" s="1569">
        <v>1.496</v>
      </c>
      <c r="Q9" s="292"/>
      <c r="R9" s="292"/>
    </row>
    <row r="10" spans="1:18" ht="8.1" customHeight="1">
      <c r="A10" s="1570" t="s">
        <v>368</v>
      </c>
      <c r="B10" s="291">
        <v>110.56</v>
      </c>
      <c r="C10" s="282">
        <v>121.4</v>
      </c>
      <c r="D10" s="280">
        <v>112.6</v>
      </c>
      <c r="E10" s="280">
        <v>114.7</v>
      </c>
      <c r="F10" s="280">
        <v>118.2</v>
      </c>
      <c r="G10" s="280">
        <v>116.8</v>
      </c>
      <c r="H10" s="280">
        <v>122.3</v>
      </c>
      <c r="I10" s="283">
        <v>-29.948</v>
      </c>
      <c r="J10" s="283">
        <v>-14.242000000000001</v>
      </c>
      <c r="K10" s="284">
        <v>-7.7229999999999999</v>
      </c>
      <c r="L10" s="284">
        <v>-4.0579999999999998</v>
      </c>
      <c r="M10" s="284">
        <v>-3.8679999999999999</v>
      </c>
      <c r="N10" s="283">
        <v>1.917</v>
      </c>
      <c r="O10" s="285">
        <v>4.7089999999999996</v>
      </c>
    </row>
    <row r="11" spans="1:18" ht="8.1" customHeight="1">
      <c r="A11" s="1570" t="s">
        <v>369</v>
      </c>
      <c r="B11" s="291">
        <v>57.04</v>
      </c>
      <c r="C11" s="282">
        <v>119.9</v>
      </c>
      <c r="D11" s="280">
        <v>112.6</v>
      </c>
      <c r="E11" s="280">
        <v>115</v>
      </c>
      <c r="F11" s="280">
        <v>118</v>
      </c>
      <c r="G11" s="280">
        <v>116.4</v>
      </c>
      <c r="H11" s="280">
        <v>122.4</v>
      </c>
      <c r="I11" s="283">
        <v>-30.087</v>
      </c>
      <c r="J11" s="283">
        <v>-14.826000000000001</v>
      </c>
      <c r="K11" s="284">
        <v>-7.407</v>
      </c>
      <c r="L11" s="284">
        <v>-3.83</v>
      </c>
      <c r="M11" s="284">
        <v>-3.722</v>
      </c>
      <c r="N11" s="283">
        <v>3.2040000000000002</v>
      </c>
      <c r="O11" s="285">
        <v>5.1550000000000002</v>
      </c>
    </row>
    <row r="12" spans="1:18" ht="8.1" customHeight="1">
      <c r="A12" s="1570" t="s">
        <v>370</v>
      </c>
      <c r="B12" s="291">
        <v>2.38</v>
      </c>
      <c r="C12" s="282">
        <v>131</v>
      </c>
      <c r="D12" s="280">
        <v>114.7</v>
      </c>
      <c r="E12" s="280">
        <v>117.1</v>
      </c>
      <c r="F12" s="280">
        <v>119.6</v>
      </c>
      <c r="G12" s="280">
        <v>115.6</v>
      </c>
      <c r="H12" s="280">
        <v>122.4</v>
      </c>
      <c r="I12" s="283">
        <v>-29.456</v>
      </c>
      <c r="J12" s="283">
        <v>-15.662000000000001</v>
      </c>
      <c r="K12" s="284">
        <v>-11.821999999999999</v>
      </c>
      <c r="L12" s="284">
        <v>-8.423</v>
      </c>
      <c r="M12" s="284">
        <v>-10.94</v>
      </c>
      <c r="N12" s="283">
        <v>-3.5459999999999998</v>
      </c>
      <c r="O12" s="285">
        <v>5.8819999999999997</v>
      </c>
    </row>
    <row r="13" spans="1:18" ht="8.1" customHeight="1">
      <c r="A13" s="1570" t="s">
        <v>371</v>
      </c>
      <c r="B13" s="291">
        <v>16.920000000000002</v>
      </c>
      <c r="C13" s="282">
        <v>110.2</v>
      </c>
      <c r="D13" s="280">
        <v>106.4</v>
      </c>
      <c r="E13" s="280">
        <v>108.7</v>
      </c>
      <c r="F13" s="280">
        <v>113.4</v>
      </c>
      <c r="G13" s="280">
        <v>113</v>
      </c>
      <c r="H13" s="280">
        <v>119.1</v>
      </c>
      <c r="I13" s="283">
        <v>-33.212000000000003</v>
      </c>
      <c r="J13" s="283">
        <v>-13.566000000000001</v>
      </c>
      <c r="K13" s="284">
        <v>-2.7730000000000001</v>
      </c>
      <c r="L13" s="284">
        <v>1.1599999999999999</v>
      </c>
      <c r="M13" s="284">
        <v>1.986</v>
      </c>
      <c r="N13" s="283">
        <v>7.6849999999999996</v>
      </c>
      <c r="O13" s="285">
        <v>5.3979999999999997</v>
      </c>
    </row>
    <row r="14" spans="1:18" ht="8.1" customHeight="1">
      <c r="A14" s="1570" t="s">
        <v>372</v>
      </c>
      <c r="B14" s="291">
        <v>16.11</v>
      </c>
      <c r="C14" s="282">
        <v>119</v>
      </c>
      <c r="D14" s="280">
        <v>107.8</v>
      </c>
      <c r="E14" s="280">
        <v>112.3</v>
      </c>
      <c r="F14" s="280">
        <v>117.3</v>
      </c>
      <c r="G14" s="280">
        <v>116.7</v>
      </c>
      <c r="H14" s="280">
        <v>122.5</v>
      </c>
      <c r="I14" s="283">
        <v>-32.347999999999999</v>
      </c>
      <c r="J14" s="283">
        <v>-14.24</v>
      </c>
      <c r="K14" s="284">
        <v>-4.75</v>
      </c>
      <c r="L14" s="284">
        <v>-0.50900000000000001</v>
      </c>
      <c r="M14" s="284">
        <v>-0.68100000000000005</v>
      </c>
      <c r="N14" s="283">
        <v>5.6029999999999998</v>
      </c>
      <c r="O14" s="285">
        <v>4.97</v>
      </c>
    </row>
    <row r="15" spans="1:18" ht="8.1" customHeight="1">
      <c r="A15" s="1571" t="s">
        <v>373</v>
      </c>
      <c r="B15" s="293">
        <v>4.99</v>
      </c>
      <c r="C15" s="282">
        <v>175.7</v>
      </c>
      <c r="D15" s="280">
        <v>136.9</v>
      </c>
      <c r="E15" s="280">
        <v>130.30000000000001</v>
      </c>
      <c r="F15" s="280">
        <v>132</v>
      </c>
      <c r="G15" s="280">
        <v>127.9</v>
      </c>
      <c r="H15" s="280">
        <v>129.80000000000001</v>
      </c>
      <c r="I15" s="283">
        <v>-11.885999999999999</v>
      </c>
      <c r="J15" s="283">
        <v>-22.611999999999998</v>
      </c>
      <c r="K15" s="284">
        <v>-28.797999999999998</v>
      </c>
      <c r="L15" s="284">
        <v>-27.869</v>
      </c>
      <c r="M15" s="284">
        <v>-27.943999999999999</v>
      </c>
      <c r="N15" s="283">
        <v>-25.402000000000001</v>
      </c>
      <c r="O15" s="285">
        <v>1.486</v>
      </c>
    </row>
    <row r="16" spans="1:18" ht="8.1" customHeight="1">
      <c r="A16" s="279" t="s">
        <v>374</v>
      </c>
      <c r="B16" s="293">
        <v>4.88</v>
      </c>
      <c r="C16" s="282">
        <v>114.1</v>
      </c>
      <c r="D16" s="280">
        <v>116</v>
      </c>
      <c r="E16" s="280">
        <v>116.5</v>
      </c>
      <c r="F16" s="280">
        <v>117.2</v>
      </c>
      <c r="G16" s="280">
        <v>116.2</v>
      </c>
      <c r="H16" s="280">
        <v>119.1</v>
      </c>
      <c r="I16" s="283">
        <v>-33.893000000000001</v>
      </c>
      <c r="J16" s="283">
        <v>-2.4390000000000001</v>
      </c>
      <c r="K16" s="284">
        <v>-5.2850000000000001</v>
      </c>
      <c r="L16" s="284">
        <v>2.0910000000000002</v>
      </c>
      <c r="M16" s="284">
        <v>3.4729999999999999</v>
      </c>
      <c r="N16" s="283">
        <v>4.8419999999999996</v>
      </c>
      <c r="O16" s="285">
        <v>2.496</v>
      </c>
    </row>
    <row r="17" spans="1:17" ht="8.1" customHeight="1">
      <c r="A17" s="1570" t="s">
        <v>375</v>
      </c>
      <c r="B17" s="295">
        <v>47.71</v>
      </c>
      <c r="C17" s="282">
        <v>140.9</v>
      </c>
      <c r="D17" s="280">
        <v>142.9</v>
      </c>
      <c r="E17" s="280">
        <v>142.9</v>
      </c>
      <c r="F17" s="280">
        <v>146.30000000000001</v>
      </c>
      <c r="G17" s="280">
        <v>149.9</v>
      </c>
      <c r="H17" s="280">
        <v>150.4</v>
      </c>
      <c r="I17" s="283">
        <v>-7.9080000000000004</v>
      </c>
      <c r="J17" s="283">
        <v>0.28100000000000003</v>
      </c>
      <c r="K17" s="284">
        <v>10.007999999999999</v>
      </c>
      <c r="L17" s="284">
        <v>6.0140000000000002</v>
      </c>
      <c r="M17" s="284">
        <v>7.4550000000000001</v>
      </c>
      <c r="N17" s="283">
        <v>8.1240000000000006</v>
      </c>
      <c r="O17" s="285">
        <v>0.33400000000000002</v>
      </c>
      <c r="Q17" s="247" t="s">
        <v>135</v>
      </c>
    </row>
    <row r="18" spans="1:17" ht="8.1" customHeight="1">
      <c r="A18" s="1570" t="s">
        <v>376</v>
      </c>
      <c r="B18" s="291">
        <v>22.32</v>
      </c>
      <c r="C18" s="282">
        <v>116.4</v>
      </c>
      <c r="D18" s="280">
        <v>118.9</v>
      </c>
      <c r="E18" s="280">
        <v>119</v>
      </c>
      <c r="F18" s="280">
        <v>126.3</v>
      </c>
      <c r="G18" s="280">
        <v>133.6</v>
      </c>
      <c r="H18" s="280">
        <v>134.69999999999999</v>
      </c>
      <c r="I18" s="283">
        <v>-28.72</v>
      </c>
      <c r="J18" s="283">
        <v>-0.41899999999999998</v>
      </c>
      <c r="K18" s="284">
        <v>7.0140000000000002</v>
      </c>
      <c r="L18" s="284">
        <v>16.297999999999998</v>
      </c>
      <c r="M18" s="284">
        <v>19.498999999999999</v>
      </c>
      <c r="N18" s="283">
        <v>21.57</v>
      </c>
      <c r="O18" s="285">
        <v>0.82299999999999995</v>
      </c>
    </row>
    <row r="19" spans="1:17" ht="8.1" customHeight="1">
      <c r="A19" s="1570" t="s">
        <v>377</v>
      </c>
      <c r="B19" s="291">
        <v>17.190000000000001</v>
      </c>
      <c r="C19" s="282">
        <v>189.9</v>
      </c>
      <c r="D19" s="280">
        <v>193.5</v>
      </c>
      <c r="E19" s="280">
        <v>193.5</v>
      </c>
      <c r="F19" s="280">
        <v>193.5</v>
      </c>
      <c r="G19" s="280">
        <v>193.5</v>
      </c>
      <c r="H19" s="280">
        <v>193.5</v>
      </c>
      <c r="I19" s="283">
        <v>20.419</v>
      </c>
      <c r="J19" s="283">
        <v>1.8959999999999999</v>
      </c>
      <c r="K19" s="284">
        <v>16.989000000000001</v>
      </c>
      <c r="L19" s="284">
        <v>0</v>
      </c>
      <c r="M19" s="284">
        <v>0</v>
      </c>
      <c r="N19" s="283">
        <v>0</v>
      </c>
      <c r="O19" s="285">
        <v>0</v>
      </c>
      <c r="Q19" s="284" t="s">
        <v>114</v>
      </c>
    </row>
    <row r="20" spans="1:17" ht="8.1" customHeight="1">
      <c r="A20" s="1570" t="s">
        <v>378</v>
      </c>
      <c r="B20" s="291">
        <v>43.17</v>
      </c>
      <c r="C20" s="282">
        <v>265.10000000000002</v>
      </c>
      <c r="D20" s="280">
        <v>214.3</v>
      </c>
      <c r="E20" s="280">
        <v>143.69999999999999</v>
      </c>
      <c r="F20" s="280">
        <v>134.9</v>
      </c>
      <c r="G20" s="280">
        <v>154.30000000000001</v>
      </c>
      <c r="H20" s="280">
        <v>158.9</v>
      </c>
      <c r="I20" s="283">
        <v>42.527000000000001</v>
      </c>
      <c r="J20" s="283">
        <v>-10.26</v>
      </c>
      <c r="K20" s="284">
        <v>-41.155000000000001</v>
      </c>
      <c r="L20" s="284">
        <v>-38.261000000000003</v>
      </c>
      <c r="M20" s="284">
        <v>-31.725999999999999</v>
      </c>
      <c r="N20" s="283">
        <v>-32.527000000000001</v>
      </c>
      <c r="O20" s="285">
        <v>2.9809999999999999</v>
      </c>
    </row>
    <row r="21" spans="1:17" ht="16.5" customHeight="1">
      <c r="A21" s="1576" t="s">
        <v>1867</v>
      </c>
      <c r="B21" s="291">
        <v>133.77000000000001</v>
      </c>
      <c r="C21" s="282">
        <v>143.30000000000001</v>
      </c>
      <c r="D21" s="280">
        <v>145.30000000000001</v>
      </c>
      <c r="E21" s="280">
        <v>140.9</v>
      </c>
      <c r="F21" s="280">
        <v>142.5</v>
      </c>
      <c r="G21" s="280">
        <v>141.30000000000001</v>
      </c>
      <c r="H21" s="280">
        <v>141.6</v>
      </c>
      <c r="I21" s="283">
        <v>8.6430000000000007</v>
      </c>
      <c r="J21" s="283">
        <v>3.2690000000000001</v>
      </c>
      <c r="K21" s="284">
        <v>2.3980000000000001</v>
      </c>
      <c r="L21" s="284">
        <v>4.5490000000000004</v>
      </c>
      <c r="M21" s="284">
        <v>2.391</v>
      </c>
      <c r="N21" s="283">
        <v>-2.0070000000000001</v>
      </c>
      <c r="O21" s="285">
        <v>0.21199999999999999</v>
      </c>
    </row>
    <row r="22" spans="1:17" ht="8.1" customHeight="1">
      <c r="A22" s="1570" t="s">
        <v>379</v>
      </c>
      <c r="B22" s="291">
        <v>74.599999999999994</v>
      </c>
      <c r="C22" s="282">
        <v>134.80000000000001</v>
      </c>
      <c r="D22" s="280">
        <v>133.80000000000001</v>
      </c>
      <c r="E22" s="280">
        <v>126.8</v>
      </c>
      <c r="F22" s="280">
        <v>126.8</v>
      </c>
      <c r="G22" s="280">
        <v>125.5</v>
      </c>
      <c r="H22" s="280">
        <v>125.2</v>
      </c>
      <c r="I22" s="283">
        <v>6.5609999999999999</v>
      </c>
      <c r="J22" s="283">
        <v>-0.74199999999999999</v>
      </c>
      <c r="K22" s="284">
        <v>-2.3860000000000001</v>
      </c>
      <c r="L22" s="284">
        <v>-0.39300000000000002</v>
      </c>
      <c r="M22" s="284">
        <v>-1.8</v>
      </c>
      <c r="N22" s="283">
        <v>-9.0120000000000005</v>
      </c>
      <c r="O22" s="285">
        <v>-0.23899999999999999</v>
      </c>
    </row>
    <row r="23" spans="1:17" ht="8.1" customHeight="1">
      <c r="A23" s="1570" t="s">
        <v>380</v>
      </c>
      <c r="B23" s="291">
        <v>3.19</v>
      </c>
      <c r="C23" s="282">
        <v>112.6</v>
      </c>
      <c r="D23" s="280">
        <v>119.7</v>
      </c>
      <c r="E23" s="280">
        <v>103.5</v>
      </c>
      <c r="F23" s="280">
        <v>126.4</v>
      </c>
      <c r="G23" s="280">
        <v>155.4</v>
      </c>
      <c r="H23" s="280">
        <v>186</v>
      </c>
      <c r="I23" s="283">
        <v>17.292000000000002</v>
      </c>
      <c r="J23" s="283">
        <v>10.526</v>
      </c>
      <c r="K23" s="284">
        <v>-5.6520000000000001</v>
      </c>
      <c r="L23" s="284">
        <v>23.196999999999999</v>
      </c>
      <c r="M23" s="284">
        <v>20.093</v>
      </c>
      <c r="N23" s="283">
        <v>25.420999999999999</v>
      </c>
      <c r="O23" s="285">
        <v>19.690999999999999</v>
      </c>
    </row>
    <row r="24" spans="1:17" s="296" customFormat="1" ht="8.1" customHeight="1">
      <c r="A24" s="1570" t="s">
        <v>381</v>
      </c>
      <c r="B24" s="291">
        <v>5.98</v>
      </c>
      <c r="C24" s="282">
        <v>134.19999999999999</v>
      </c>
      <c r="D24" s="280">
        <v>135.30000000000001</v>
      </c>
      <c r="E24" s="280">
        <v>134.80000000000001</v>
      </c>
      <c r="F24" s="280">
        <v>132.6</v>
      </c>
      <c r="G24" s="280">
        <v>135.4</v>
      </c>
      <c r="H24" s="280">
        <v>136</v>
      </c>
      <c r="I24" s="283">
        <v>6.6769999999999996</v>
      </c>
      <c r="J24" s="283">
        <v>3.0459999999999998</v>
      </c>
      <c r="K24" s="284">
        <v>2.7440000000000002</v>
      </c>
      <c r="L24" s="284">
        <v>-2.7149999999999999</v>
      </c>
      <c r="M24" s="284">
        <v>0.81899999999999995</v>
      </c>
      <c r="N24" s="283">
        <v>0.89</v>
      </c>
      <c r="O24" s="285">
        <v>0.443</v>
      </c>
    </row>
    <row r="25" spans="1:17" s="296" customFormat="1" ht="8.1" customHeight="1">
      <c r="A25" s="1570" t="s">
        <v>382</v>
      </c>
      <c r="B25" s="291">
        <v>8.65</v>
      </c>
      <c r="C25" s="282">
        <v>111.6</v>
      </c>
      <c r="D25" s="280">
        <v>112.2</v>
      </c>
      <c r="E25" s="280">
        <v>103</v>
      </c>
      <c r="F25" s="280">
        <v>102.2</v>
      </c>
      <c r="G25" s="280">
        <v>103.9</v>
      </c>
      <c r="H25" s="280">
        <v>102.3</v>
      </c>
      <c r="I25" s="283">
        <v>-6.6109999999999998</v>
      </c>
      <c r="J25" s="283">
        <v>-5.476</v>
      </c>
      <c r="K25" s="284">
        <v>-1.0569999999999999</v>
      </c>
      <c r="L25" s="284">
        <v>-1.825</v>
      </c>
      <c r="M25" s="284">
        <v>-0.192</v>
      </c>
      <c r="N25" s="283">
        <v>-1.7290000000000001</v>
      </c>
      <c r="O25" s="285">
        <v>-1.54</v>
      </c>
    </row>
    <row r="26" spans="1:17" s="296" customFormat="1" ht="8.1" customHeight="1">
      <c r="A26" s="1570" t="s">
        <v>383</v>
      </c>
      <c r="B26" s="291">
        <v>6.13</v>
      </c>
      <c r="C26" s="282">
        <v>168.3</v>
      </c>
      <c r="D26" s="280">
        <v>164.6</v>
      </c>
      <c r="E26" s="280">
        <v>137.4</v>
      </c>
      <c r="F26" s="280">
        <v>150.19999999999999</v>
      </c>
      <c r="G26" s="280">
        <v>146.19999999999999</v>
      </c>
      <c r="H26" s="280">
        <v>136.9</v>
      </c>
      <c r="I26" s="283">
        <v>15.989000000000001</v>
      </c>
      <c r="J26" s="283">
        <v>2.8109999999999999</v>
      </c>
      <c r="K26" s="284">
        <v>-19.081</v>
      </c>
      <c r="L26" s="284">
        <v>-7.0540000000000003</v>
      </c>
      <c r="M26" s="284">
        <v>-9.1359999999999992</v>
      </c>
      <c r="N26" s="283">
        <v>-14.916</v>
      </c>
      <c r="O26" s="285">
        <v>-6.3609999999999998</v>
      </c>
    </row>
    <row r="27" spans="1:17" ht="7.5" customHeight="1">
      <c r="A27" s="1570" t="s">
        <v>384</v>
      </c>
      <c r="B27" s="291">
        <v>59.17</v>
      </c>
      <c r="C27" s="282">
        <v>153.9</v>
      </c>
      <c r="D27" s="280">
        <v>159.80000000000001</v>
      </c>
      <c r="E27" s="280">
        <v>158.6</v>
      </c>
      <c r="F27" s="280">
        <v>162.30000000000001</v>
      </c>
      <c r="G27" s="280">
        <v>161.19999999999999</v>
      </c>
      <c r="H27" s="280">
        <v>162.30000000000001</v>
      </c>
      <c r="I27" s="283">
        <v>10.959</v>
      </c>
      <c r="J27" s="283">
        <v>7.827</v>
      </c>
      <c r="K27" s="284">
        <v>7.7450000000000001</v>
      </c>
      <c r="L27" s="284">
        <v>9.8849999999999998</v>
      </c>
      <c r="M27" s="284">
        <v>6.8970000000000002</v>
      </c>
      <c r="N27" s="283">
        <v>6.0090000000000003</v>
      </c>
      <c r="O27" s="285">
        <v>0.68200000000000005</v>
      </c>
    </row>
    <row r="28" spans="1:17" ht="7.5" customHeight="1">
      <c r="A28" s="1570" t="s">
        <v>385</v>
      </c>
      <c r="B28" s="291">
        <v>12.49</v>
      </c>
      <c r="C28" s="282">
        <v>125.6</v>
      </c>
      <c r="D28" s="280">
        <v>136.30000000000001</v>
      </c>
      <c r="E28" s="280">
        <v>134.80000000000001</v>
      </c>
      <c r="F28" s="280">
        <v>145.30000000000001</v>
      </c>
      <c r="G28" s="280">
        <v>145.5</v>
      </c>
      <c r="H28" s="280">
        <v>150.4</v>
      </c>
      <c r="I28" s="283">
        <v>5.6349999999999998</v>
      </c>
      <c r="J28" s="283">
        <v>16.795000000000002</v>
      </c>
      <c r="K28" s="284">
        <v>21.114000000000001</v>
      </c>
      <c r="L28" s="284">
        <v>27.568000000000001</v>
      </c>
      <c r="M28" s="284">
        <v>18.388999999999999</v>
      </c>
      <c r="N28" s="283">
        <v>15.603</v>
      </c>
      <c r="O28" s="285">
        <v>3.3679999999999999</v>
      </c>
    </row>
    <row r="29" spans="1:17" ht="7.5" customHeight="1">
      <c r="A29" s="1570" t="s">
        <v>386</v>
      </c>
      <c r="B29" s="291">
        <v>17.28</v>
      </c>
      <c r="C29" s="282">
        <v>126.7</v>
      </c>
      <c r="D29" s="280">
        <v>130.9</v>
      </c>
      <c r="E29" s="280">
        <v>127.7</v>
      </c>
      <c r="F29" s="280">
        <v>127.6</v>
      </c>
      <c r="G29" s="280">
        <v>123.8</v>
      </c>
      <c r="H29" s="280">
        <v>123.9</v>
      </c>
      <c r="I29" s="283">
        <v>12.223000000000001</v>
      </c>
      <c r="J29" s="283">
        <v>8.1820000000000004</v>
      </c>
      <c r="K29" s="284">
        <v>6.4169999999999998</v>
      </c>
      <c r="L29" s="284">
        <v>6.7779999999999996</v>
      </c>
      <c r="M29" s="284">
        <v>0</v>
      </c>
      <c r="N29" s="283">
        <v>-2.0550000000000002</v>
      </c>
      <c r="O29" s="285">
        <v>8.1000000000000003E-2</v>
      </c>
    </row>
    <row r="30" spans="1:17" ht="7.5" customHeight="1">
      <c r="A30" s="1570" t="s">
        <v>387</v>
      </c>
      <c r="B30" s="291">
        <v>29.4</v>
      </c>
      <c r="C30" s="282">
        <v>181.9</v>
      </c>
      <c r="D30" s="280">
        <v>186.8</v>
      </c>
      <c r="E30" s="280">
        <v>186.8</v>
      </c>
      <c r="F30" s="280">
        <v>189.9</v>
      </c>
      <c r="G30" s="280">
        <v>189.9</v>
      </c>
      <c r="H30" s="280">
        <v>189.9</v>
      </c>
      <c r="I30" s="283">
        <v>12.007</v>
      </c>
      <c r="J30" s="283">
        <v>5.2389999999999999</v>
      </c>
      <c r="K30" s="284">
        <v>4.6500000000000004</v>
      </c>
      <c r="L30" s="284">
        <v>6.3869999999999996</v>
      </c>
      <c r="M30" s="284">
        <v>6.3869999999999996</v>
      </c>
      <c r="N30" s="283">
        <v>6.3869999999999996</v>
      </c>
      <c r="O30" s="285">
        <v>0</v>
      </c>
    </row>
    <row r="31" spans="1:17" ht="8.1" customHeight="1">
      <c r="A31" s="1570" t="s">
        <v>388</v>
      </c>
      <c r="B31" s="291">
        <v>21.8</v>
      </c>
      <c r="C31" s="282">
        <v>107.5</v>
      </c>
      <c r="D31" s="280">
        <v>117.7</v>
      </c>
      <c r="E31" s="280">
        <v>125.4</v>
      </c>
      <c r="F31" s="280">
        <v>130.30000000000001</v>
      </c>
      <c r="G31" s="280">
        <v>133.4</v>
      </c>
      <c r="H31" s="280">
        <v>129.5</v>
      </c>
      <c r="I31" s="283">
        <v>24.565000000000001</v>
      </c>
      <c r="J31" s="283">
        <v>21.091000000000001</v>
      </c>
      <c r="K31" s="284">
        <v>21.748000000000001</v>
      </c>
      <c r="L31" s="284">
        <v>22.004000000000001</v>
      </c>
      <c r="M31" s="284">
        <v>23.978000000000002</v>
      </c>
      <c r="N31" s="283">
        <v>18.59</v>
      </c>
      <c r="O31" s="285">
        <v>-2.9239999999999999</v>
      </c>
    </row>
    <row r="32" spans="1:17" ht="8.1" customHeight="1">
      <c r="A32" s="1570" t="s">
        <v>389</v>
      </c>
      <c r="B32" s="291">
        <v>10.27</v>
      </c>
      <c r="C32" s="282">
        <v>106.9</v>
      </c>
      <c r="D32" s="280">
        <v>121.2</v>
      </c>
      <c r="E32" s="280">
        <v>127.5</v>
      </c>
      <c r="F32" s="280">
        <v>136.1</v>
      </c>
      <c r="G32" s="280">
        <v>131.6</v>
      </c>
      <c r="H32" s="280">
        <v>129.19999999999999</v>
      </c>
      <c r="I32" s="283">
        <v>35.832000000000001</v>
      </c>
      <c r="J32" s="283">
        <v>34.667000000000002</v>
      </c>
      <c r="K32" s="284">
        <v>31.443000000000001</v>
      </c>
      <c r="L32" s="284">
        <v>31.244</v>
      </c>
      <c r="M32" s="284">
        <v>25.692</v>
      </c>
      <c r="N32" s="283">
        <v>19.63</v>
      </c>
      <c r="O32" s="285">
        <v>-1.8240000000000001</v>
      </c>
    </row>
    <row r="33" spans="1:15" ht="8.1" customHeight="1">
      <c r="A33" s="1572" t="s">
        <v>390</v>
      </c>
      <c r="B33" s="286">
        <v>5.55</v>
      </c>
      <c r="C33" s="287">
        <v>110.4</v>
      </c>
      <c r="D33" s="278">
        <v>117.1</v>
      </c>
      <c r="E33" s="278">
        <v>134.9</v>
      </c>
      <c r="F33" s="278">
        <v>130.80000000000001</v>
      </c>
      <c r="G33" s="278">
        <v>141.4</v>
      </c>
      <c r="H33" s="278">
        <v>137.19999999999999</v>
      </c>
      <c r="I33" s="288">
        <v>18.454999999999998</v>
      </c>
      <c r="J33" s="288">
        <v>11.63</v>
      </c>
      <c r="K33" s="289">
        <v>22.081</v>
      </c>
      <c r="L33" s="289">
        <v>17.309000000000001</v>
      </c>
      <c r="M33" s="289">
        <v>26.815999999999999</v>
      </c>
      <c r="N33" s="288">
        <v>23.048999999999999</v>
      </c>
      <c r="O33" s="290">
        <v>-2.97</v>
      </c>
    </row>
    <row r="34" spans="1:15" s="297" customFormat="1" ht="8.1" customHeight="1">
      <c r="A34" s="1573" t="s">
        <v>391</v>
      </c>
      <c r="B34" s="286">
        <v>606.41</v>
      </c>
      <c r="C34" s="287">
        <v>136.1</v>
      </c>
      <c r="D34" s="278">
        <v>140.5</v>
      </c>
      <c r="E34" s="278">
        <v>140.80000000000001</v>
      </c>
      <c r="F34" s="278">
        <v>143.9</v>
      </c>
      <c r="G34" s="278">
        <v>145.69999999999999</v>
      </c>
      <c r="H34" s="278">
        <v>147.5</v>
      </c>
      <c r="I34" s="288">
        <v>-7.7290000000000001</v>
      </c>
      <c r="J34" s="288">
        <v>0.78900000000000003</v>
      </c>
      <c r="K34" s="289">
        <v>4.5289999999999999</v>
      </c>
      <c r="L34" s="289">
        <v>8.1140000000000008</v>
      </c>
      <c r="M34" s="289">
        <v>9.6310000000000002</v>
      </c>
      <c r="N34" s="288">
        <v>9.9109999999999996</v>
      </c>
      <c r="O34" s="290">
        <v>1.2350000000000001</v>
      </c>
    </row>
    <row r="35" spans="1:15" ht="8.1" customHeight="1">
      <c r="A35" s="1570" t="s">
        <v>392</v>
      </c>
      <c r="B35" s="291">
        <v>329.77</v>
      </c>
      <c r="C35" s="282">
        <v>137.4</v>
      </c>
      <c r="D35" s="280">
        <v>136.19999999999999</v>
      </c>
      <c r="E35" s="280">
        <v>134</v>
      </c>
      <c r="F35" s="280">
        <v>134.80000000000001</v>
      </c>
      <c r="G35" s="280">
        <v>134.6</v>
      </c>
      <c r="H35" s="280">
        <v>135.80000000000001</v>
      </c>
      <c r="I35" s="283">
        <v>-0.86599999999999999</v>
      </c>
      <c r="J35" s="283">
        <v>-3.2669999999999999</v>
      </c>
      <c r="K35" s="284">
        <v>-4.83</v>
      </c>
      <c r="L35" s="284">
        <v>-0.443</v>
      </c>
      <c r="M35" s="284">
        <v>1.0509999999999999</v>
      </c>
      <c r="N35" s="283">
        <v>1.875</v>
      </c>
      <c r="O35" s="285">
        <v>0.89200000000000002</v>
      </c>
    </row>
    <row r="36" spans="1:15" ht="8.1" customHeight="1">
      <c r="A36" s="1570" t="s">
        <v>393</v>
      </c>
      <c r="B36" s="291">
        <v>81.23</v>
      </c>
      <c r="C36" s="282">
        <v>136.1</v>
      </c>
      <c r="D36" s="280">
        <v>145.80000000000001</v>
      </c>
      <c r="E36" s="280">
        <v>148.80000000000001</v>
      </c>
      <c r="F36" s="280">
        <v>154.30000000000001</v>
      </c>
      <c r="G36" s="280">
        <v>159.30000000000001</v>
      </c>
      <c r="H36" s="280">
        <v>163.1</v>
      </c>
      <c r="I36" s="283">
        <v>-6.008</v>
      </c>
      <c r="J36" s="283">
        <v>5.423</v>
      </c>
      <c r="K36" s="284">
        <v>9.4120000000000008</v>
      </c>
      <c r="L36" s="284">
        <v>14.551</v>
      </c>
      <c r="M36" s="284">
        <v>20.225999999999999</v>
      </c>
      <c r="N36" s="283">
        <v>22.081</v>
      </c>
      <c r="O36" s="285">
        <v>2.3849999999999998</v>
      </c>
    </row>
    <row r="37" spans="1:15" ht="8.1" customHeight="1">
      <c r="A37" s="1570" t="s">
        <v>394</v>
      </c>
      <c r="B37" s="291">
        <v>47.28</v>
      </c>
      <c r="C37" s="282">
        <v>132.6</v>
      </c>
      <c r="D37" s="280">
        <v>142.1</v>
      </c>
      <c r="E37" s="280">
        <v>143.19999999999999</v>
      </c>
      <c r="F37" s="280">
        <v>150.80000000000001</v>
      </c>
      <c r="G37" s="280">
        <v>157.30000000000001</v>
      </c>
      <c r="H37" s="280">
        <v>161</v>
      </c>
      <c r="I37" s="283">
        <v>-4.3979999999999997</v>
      </c>
      <c r="J37" s="283">
        <v>6.5220000000000002</v>
      </c>
      <c r="K37" s="284">
        <v>9.8160000000000007</v>
      </c>
      <c r="L37" s="284">
        <v>14.939</v>
      </c>
      <c r="M37" s="284">
        <v>18.449000000000002</v>
      </c>
      <c r="N37" s="283">
        <v>20.149000000000001</v>
      </c>
      <c r="O37" s="285">
        <v>2.3519999999999999</v>
      </c>
    </row>
    <row r="38" spans="1:15" ht="8.1" customHeight="1">
      <c r="A38" s="1570" t="s">
        <v>395</v>
      </c>
      <c r="B38" s="291">
        <v>17.190000000000001</v>
      </c>
      <c r="C38" s="282">
        <v>146.19999999999999</v>
      </c>
      <c r="D38" s="280">
        <v>158.6</v>
      </c>
      <c r="E38" s="280">
        <v>167.6</v>
      </c>
      <c r="F38" s="280">
        <v>167.1</v>
      </c>
      <c r="G38" s="280">
        <v>169.2</v>
      </c>
      <c r="H38" s="280">
        <v>173.3</v>
      </c>
      <c r="I38" s="283">
        <v>-9.3049999999999997</v>
      </c>
      <c r="J38" s="283">
        <v>4.9640000000000004</v>
      </c>
      <c r="K38" s="284">
        <v>11.362</v>
      </c>
      <c r="L38" s="284">
        <v>16.771000000000001</v>
      </c>
      <c r="M38" s="284">
        <v>28.085000000000001</v>
      </c>
      <c r="N38" s="283">
        <v>31.387</v>
      </c>
      <c r="O38" s="285">
        <v>2.423</v>
      </c>
    </row>
    <row r="39" spans="1:15" ht="8.1" customHeight="1">
      <c r="A39" s="1570" t="s">
        <v>396</v>
      </c>
      <c r="B39" s="291">
        <v>11.23</v>
      </c>
      <c r="C39" s="282">
        <v>136.1</v>
      </c>
      <c r="D39" s="280">
        <v>143.9</v>
      </c>
      <c r="E39" s="280">
        <v>148.80000000000001</v>
      </c>
      <c r="F39" s="280">
        <v>153</v>
      </c>
      <c r="G39" s="280">
        <v>156.19999999999999</v>
      </c>
      <c r="H39" s="280">
        <v>158.4</v>
      </c>
      <c r="I39" s="283">
        <v>-8.9019999999999992</v>
      </c>
      <c r="J39" s="283">
        <v>2.129</v>
      </c>
      <c r="K39" s="284">
        <v>7.1269999999999998</v>
      </c>
      <c r="L39" s="284">
        <v>11.597</v>
      </c>
      <c r="M39" s="284">
        <v>17.887</v>
      </c>
      <c r="N39" s="283">
        <v>19.637</v>
      </c>
      <c r="O39" s="285">
        <v>1.4079999999999999</v>
      </c>
    </row>
    <row r="40" spans="1:15" ht="8.1" customHeight="1">
      <c r="A40" s="1570" t="s">
        <v>397</v>
      </c>
      <c r="B40" s="291">
        <v>5.53</v>
      </c>
      <c r="C40" s="282">
        <v>134.69999999999999</v>
      </c>
      <c r="D40" s="280">
        <v>140.80000000000001</v>
      </c>
      <c r="E40" s="280">
        <v>138.6</v>
      </c>
      <c r="F40" s="280">
        <v>147.19999999999999</v>
      </c>
      <c r="G40" s="280">
        <v>151.19999999999999</v>
      </c>
      <c r="H40" s="280">
        <v>158.80000000000001</v>
      </c>
      <c r="I40" s="283">
        <v>-1.101</v>
      </c>
      <c r="J40" s="283">
        <v>4.3739999999999997</v>
      </c>
      <c r="K40" s="284">
        <v>4.6829999999999998</v>
      </c>
      <c r="L40" s="284">
        <v>10.18</v>
      </c>
      <c r="M40" s="284">
        <v>14.286</v>
      </c>
      <c r="N40" s="283">
        <v>14.989000000000001</v>
      </c>
      <c r="O40" s="285">
        <v>5.0259999999999998</v>
      </c>
    </row>
    <row r="41" spans="1:15" ht="8.1" customHeight="1">
      <c r="A41" s="1570" t="s">
        <v>398</v>
      </c>
      <c r="B41" s="291">
        <v>183.28</v>
      </c>
      <c r="C41" s="282">
        <v>136.9</v>
      </c>
      <c r="D41" s="280">
        <v>130.5</v>
      </c>
      <c r="E41" s="280">
        <v>125.1</v>
      </c>
      <c r="F41" s="280">
        <v>123.3</v>
      </c>
      <c r="G41" s="280">
        <v>120.3</v>
      </c>
      <c r="H41" s="280">
        <v>120.3</v>
      </c>
      <c r="I41" s="283">
        <v>4.0270000000000001</v>
      </c>
      <c r="J41" s="283">
        <v>-6.5860000000000003</v>
      </c>
      <c r="K41" s="284">
        <v>-11.839</v>
      </c>
      <c r="L41" s="284">
        <v>-7.3630000000000004</v>
      </c>
      <c r="M41" s="284">
        <v>-7.9569999999999999</v>
      </c>
      <c r="N41" s="283">
        <v>-8.2379999999999995</v>
      </c>
      <c r="O41" s="285">
        <v>0</v>
      </c>
    </row>
    <row r="42" spans="1:15" ht="8.1" customHeight="1">
      <c r="A42" s="1570" t="s">
        <v>399</v>
      </c>
      <c r="B42" s="291">
        <v>3.91</v>
      </c>
      <c r="C42" s="282">
        <v>142</v>
      </c>
      <c r="D42" s="280">
        <v>148.9</v>
      </c>
      <c r="E42" s="280">
        <v>138</v>
      </c>
      <c r="F42" s="280">
        <v>143.9</v>
      </c>
      <c r="G42" s="280">
        <v>151</v>
      </c>
      <c r="H42" s="280">
        <v>159.69999999999999</v>
      </c>
      <c r="I42" s="283">
        <v>7.9029999999999996</v>
      </c>
      <c r="J42" s="283">
        <v>11.037000000000001</v>
      </c>
      <c r="K42" s="284">
        <v>3.1389999999999998</v>
      </c>
      <c r="L42" s="284">
        <v>7.79</v>
      </c>
      <c r="M42" s="284">
        <v>12.855</v>
      </c>
      <c r="N42" s="283">
        <v>16.739999999999998</v>
      </c>
      <c r="O42" s="285">
        <v>5.7619999999999996</v>
      </c>
    </row>
    <row r="43" spans="1:15" ht="8.1" customHeight="1">
      <c r="A43" s="1570" t="s">
        <v>400</v>
      </c>
      <c r="B43" s="291">
        <v>61.35</v>
      </c>
      <c r="C43" s="282">
        <v>140.5</v>
      </c>
      <c r="D43" s="280">
        <v>139.9</v>
      </c>
      <c r="E43" s="280">
        <v>140.80000000000001</v>
      </c>
      <c r="F43" s="280">
        <v>142.6</v>
      </c>
      <c r="G43" s="280">
        <v>143.80000000000001</v>
      </c>
      <c r="H43" s="280">
        <v>144.6</v>
      </c>
      <c r="I43" s="283">
        <v>-7.383</v>
      </c>
      <c r="J43" s="283">
        <v>-5.2809999999999997</v>
      </c>
      <c r="K43" s="284">
        <v>-2.4260000000000002</v>
      </c>
      <c r="L43" s="284">
        <v>-0.627</v>
      </c>
      <c r="M43" s="284">
        <v>1.625</v>
      </c>
      <c r="N43" s="283">
        <v>3.879</v>
      </c>
      <c r="O43" s="285">
        <v>0.55600000000000005</v>
      </c>
    </row>
    <row r="44" spans="1:15" ht="8.1" customHeight="1">
      <c r="A44" s="1570" t="s">
        <v>401</v>
      </c>
      <c r="B44" s="291">
        <v>33.46</v>
      </c>
      <c r="C44" s="1577">
        <v>155.30000000000001</v>
      </c>
      <c r="D44" s="280">
        <v>158.30000000000001</v>
      </c>
      <c r="E44" s="280">
        <v>160.30000000000001</v>
      </c>
      <c r="F44" s="280">
        <v>163.6</v>
      </c>
      <c r="G44" s="280">
        <v>164.9</v>
      </c>
      <c r="H44" s="280">
        <v>165.5</v>
      </c>
      <c r="I44" s="283">
        <v>-6.22</v>
      </c>
      <c r="J44" s="283">
        <v>-1.7989999999999999</v>
      </c>
      <c r="K44" s="284">
        <v>1.778</v>
      </c>
      <c r="L44" s="284">
        <v>4.2039999999999997</v>
      </c>
      <c r="M44" s="284">
        <v>5.57</v>
      </c>
      <c r="N44" s="283">
        <v>7.3280000000000003</v>
      </c>
      <c r="O44" s="285">
        <v>0.36399999999999999</v>
      </c>
    </row>
    <row r="45" spans="1:15" ht="8.1" customHeight="1">
      <c r="A45" s="1570" t="s">
        <v>402</v>
      </c>
      <c r="B45" s="291">
        <v>27.89</v>
      </c>
      <c r="C45" s="1577">
        <v>122.7</v>
      </c>
      <c r="D45" s="280">
        <v>117.9</v>
      </c>
      <c r="E45" s="298">
        <v>117.3</v>
      </c>
      <c r="F45" s="280">
        <v>117.3</v>
      </c>
      <c r="G45" s="280">
        <v>118.4</v>
      </c>
      <c r="H45" s="280">
        <v>119.6</v>
      </c>
      <c r="I45" s="283">
        <v>-9.1110000000000007</v>
      </c>
      <c r="J45" s="283">
        <v>-10.41</v>
      </c>
      <c r="K45" s="284">
        <v>-8.6449999999999996</v>
      </c>
      <c r="L45" s="284">
        <v>-7.8550000000000004</v>
      </c>
      <c r="M45" s="284">
        <v>-4.4390000000000001</v>
      </c>
      <c r="N45" s="283">
        <v>-1.32</v>
      </c>
      <c r="O45" s="285">
        <v>1.014</v>
      </c>
    </row>
    <row r="46" spans="1:15" ht="8.1" customHeight="1">
      <c r="A46" s="1570" t="s">
        <v>403</v>
      </c>
      <c r="B46" s="291">
        <v>242.51</v>
      </c>
      <c r="C46" s="282">
        <v>132.30000000000001</v>
      </c>
      <c r="D46" s="280">
        <v>144.9</v>
      </c>
      <c r="E46" s="280">
        <v>149.1</v>
      </c>
      <c r="F46" s="280">
        <v>155.5</v>
      </c>
      <c r="G46" s="280">
        <v>160.19999999999999</v>
      </c>
      <c r="H46" s="280">
        <v>163.19999999999999</v>
      </c>
      <c r="I46" s="283">
        <v>-18.231999999999999</v>
      </c>
      <c r="J46" s="283">
        <v>5.8440000000000003</v>
      </c>
      <c r="K46" s="284">
        <v>19.663</v>
      </c>
      <c r="L46" s="284">
        <v>22.248000000000001</v>
      </c>
      <c r="M46" s="284">
        <v>23.420999999999999</v>
      </c>
      <c r="N46" s="283">
        <v>22.984000000000002</v>
      </c>
      <c r="O46" s="285">
        <v>1.873</v>
      </c>
    </row>
    <row r="47" spans="1:15" ht="8.1" customHeight="1">
      <c r="A47" s="1574" t="s">
        <v>404</v>
      </c>
      <c r="B47" s="299">
        <v>25.43</v>
      </c>
      <c r="C47" s="1575">
        <v>163.1</v>
      </c>
      <c r="D47" s="300">
        <v>163.69999999999999</v>
      </c>
      <c r="E47" s="300">
        <v>159.9</v>
      </c>
      <c r="F47" s="300">
        <v>163.1</v>
      </c>
      <c r="G47" s="300">
        <v>163.1</v>
      </c>
      <c r="H47" s="300">
        <v>162.5</v>
      </c>
      <c r="I47" s="301">
        <v>16.75</v>
      </c>
      <c r="J47" s="301">
        <v>4.8689999999999998</v>
      </c>
      <c r="K47" s="302">
        <v>-0.80600000000000005</v>
      </c>
      <c r="L47" s="302">
        <v>-1.569</v>
      </c>
      <c r="M47" s="302">
        <v>-2.101</v>
      </c>
      <c r="N47" s="301">
        <v>-3.6749999999999998</v>
      </c>
      <c r="O47" s="303">
        <v>-0.36799999999999999</v>
      </c>
    </row>
    <row r="48" spans="1:15" s="297" customFormat="1" ht="9.9499999999999993" customHeight="1">
      <c r="A48" s="305" t="s">
        <v>405</v>
      </c>
      <c r="B48" s="304"/>
      <c r="C48" s="280"/>
      <c r="D48" s="280"/>
      <c r="E48" s="281"/>
      <c r="F48" s="280"/>
      <c r="G48" s="280"/>
      <c r="H48" s="280"/>
      <c r="I48" s="304"/>
      <c r="J48" s="304"/>
      <c r="K48" s="304"/>
      <c r="M48" s="304"/>
      <c r="N48" s="304"/>
    </row>
    <row r="49" spans="1:16" s="297" customFormat="1" ht="9.9499999999999993" customHeight="1">
      <c r="A49" s="306" t="s">
        <v>91</v>
      </c>
      <c r="B49" s="304"/>
      <c r="C49" s="280"/>
      <c r="D49" s="280"/>
      <c r="E49" s="281"/>
      <c r="F49" s="280"/>
      <c r="G49" s="280"/>
      <c r="H49" s="280"/>
      <c r="I49" s="304"/>
      <c r="J49" s="304"/>
      <c r="K49" s="304"/>
      <c r="L49" s="304"/>
      <c r="M49" s="304"/>
      <c r="N49" s="304"/>
    </row>
    <row r="50" spans="1:16" s="294" customFormat="1" ht="12" customHeight="1">
      <c r="A50" s="130" t="s">
        <v>9</v>
      </c>
      <c r="E50" s="307"/>
      <c r="H50" s="307"/>
      <c r="J50" s="307"/>
      <c r="N50" s="307"/>
      <c r="P50" s="247"/>
    </row>
    <row r="51" spans="1:16" ht="10.5" customHeight="1">
      <c r="A51" s="308"/>
      <c r="I51" s="309"/>
      <c r="J51" s="310"/>
      <c r="K51" s="311"/>
      <c r="L51" s="309"/>
      <c r="M51" s="309"/>
      <c r="N51" s="309"/>
      <c r="O51" s="312"/>
    </row>
    <row r="54" spans="1:16">
      <c r="M54" s="313"/>
    </row>
  </sheetData>
  <mergeCells count="1">
    <mergeCell ref="K5:O5"/>
  </mergeCells>
  <hyperlinks>
    <hyperlink ref="A5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showGridLines="0" zoomScale="175" zoomScaleNormal="175" workbookViewId="0"/>
  </sheetViews>
  <sheetFormatPr baseColWidth="10" defaultRowHeight="12.75"/>
  <cols>
    <col min="1" max="1" width="19.42578125" style="2" customWidth="1"/>
    <col min="2" max="2" width="4.7109375" style="2" customWidth="1"/>
    <col min="3" max="3" width="4.85546875" style="2" customWidth="1"/>
    <col min="4" max="4" width="5.42578125" style="2" customWidth="1"/>
    <col min="5" max="5" width="5" style="2" customWidth="1"/>
    <col min="6" max="6" width="4.85546875" style="2" customWidth="1"/>
    <col min="7" max="7" width="4.42578125" style="2" customWidth="1"/>
    <col min="8" max="8" width="4.5703125" style="2" customWidth="1"/>
    <col min="9" max="9" width="5.140625" style="2" customWidth="1"/>
    <col min="10" max="10" width="4.85546875" style="2" customWidth="1"/>
    <col min="11" max="11" width="5.42578125" style="2" customWidth="1"/>
    <col min="12" max="12" width="4.7109375" style="2" customWidth="1"/>
    <col min="13" max="14" width="4.5703125" style="2" customWidth="1"/>
    <col min="15" max="15" width="4.85546875" style="2" customWidth="1"/>
    <col min="16" max="16" width="6.28515625" style="2" customWidth="1"/>
    <col min="17" max="16384" width="11.42578125" style="2"/>
  </cols>
  <sheetData>
    <row r="1" spans="1:20" ht="15.75" customHeight="1">
      <c r="A1" s="11" t="s">
        <v>217</v>
      </c>
      <c r="B1" s="32"/>
      <c r="C1" s="32"/>
      <c r="D1" s="32"/>
      <c r="E1" s="32"/>
      <c r="F1" s="32"/>
      <c r="G1" s="32"/>
      <c r="H1" s="32"/>
      <c r="I1" s="32"/>
      <c r="J1" s="32"/>
      <c r="K1" s="32"/>
      <c r="L1" s="32"/>
      <c r="M1" s="32"/>
      <c r="N1" s="32"/>
      <c r="O1" s="32"/>
      <c r="P1" s="32"/>
    </row>
    <row r="2" spans="1:20" ht="15.75" customHeight="1">
      <c r="A2" s="9" t="s">
        <v>216</v>
      </c>
      <c r="B2" s="9"/>
      <c r="C2" s="9"/>
      <c r="D2" s="9"/>
      <c r="E2" s="9"/>
      <c r="F2" s="9"/>
      <c r="G2" s="9"/>
      <c r="H2" s="9"/>
      <c r="I2" s="9"/>
      <c r="J2" s="9"/>
      <c r="K2" s="9"/>
      <c r="L2" s="9"/>
      <c r="M2" s="9"/>
      <c r="N2" s="9"/>
      <c r="O2" s="9"/>
      <c r="P2" s="9"/>
    </row>
    <row r="3" spans="1:20" ht="15" customHeight="1">
      <c r="A3" s="9" t="s">
        <v>215</v>
      </c>
      <c r="B3" s="10"/>
      <c r="C3" s="10"/>
      <c r="D3" s="10"/>
      <c r="E3" s="10"/>
      <c r="F3" s="10"/>
      <c r="G3" s="10"/>
      <c r="H3" s="10"/>
      <c r="I3" s="10"/>
      <c r="J3" s="10"/>
      <c r="K3" s="10"/>
      <c r="L3" s="10"/>
      <c r="M3" s="10"/>
      <c r="N3" s="10"/>
      <c r="O3" s="10"/>
      <c r="P3" s="10"/>
    </row>
    <row r="4" spans="1:20" ht="27.75" customHeight="1">
      <c r="A4" s="31" t="s">
        <v>121</v>
      </c>
      <c r="B4" s="30" t="s">
        <v>194</v>
      </c>
      <c r="C4" s="15" t="s">
        <v>99</v>
      </c>
      <c r="D4" s="16" t="s">
        <v>129</v>
      </c>
      <c r="E4" s="16" t="s">
        <v>97</v>
      </c>
      <c r="F4" s="16" t="s">
        <v>96</v>
      </c>
      <c r="G4" s="16" t="s">
        <v>95</v>
      </c>
      <c r="H4" s="16" t="s">
        <v>94</v>
      </c>
      <c r="I4" s="16" t="s">
        <v>105</v>
      </c>
      <c r="J4" s="16" t="s">
        <v>104</v>
      </c>
      <c r="K4" s="16" t="s">
        <v>103</v>
      </c>
      <c r="L4" s="16" t="s">
        <v>102</v>
      </c>
      <c r="M4" s="16" t="s">
        <v>101</v>
      </c>
      <c r="N4" s="16" t="s">
        <v>100</v>
      </c>
      <c r="O4" s="16" t="s">
        <v>214</v>
      </c>
      <c r="P4" s="17" t="s">
        <v>446</v>
      </c>
    </row>
    <row r="5" spans="1:20" ht="11.25" customHeight="1">
      <c r="A5" s="29" t="s">
        <v>213</v>
      </c>
      <c r="B5" s="29">
        <v>2024</v>
      </c>
      <c r="C5" s="27">
        <v>5.98</v>
      </c>
      <c r="D5" s="27">
        <v>5.88</v>
      </c>
      <c r="E5" s="27">
        <v>6.06</v>
      </c>
      <c r="F5" s="27">
        <v>6.05</v>
      </c>
      <c r="G5" s="27">
        <v>6.13</v>
      </c>
      <c r="H5" s="419">
        <v>6.4202260657628747</v>
      </c>
      <c r="I5" s="27">
        <v>6.94</v>
      </c>
      <c r="J5" s="27">
        <v>7.22</v>
      </c>
      <c r="K5" s="27">
        <v>7.99</v>
      </c>
      <c r="L5" s="27">
        <v>8.6</v>
      </c>
      <c r="M5" s="27">
        <v>8.58</v>
      </c>
      <c r="N5" s="27">
        <v>8.68</v>
      </c>
      <c r="O5" s="419">
        <f>AVERAGE(Tabelle1511[[#This Row],[Jan.]:[Dez.]])</f>
        <v>7.0441855054802387</v>
      </c>
      <c r="P5" s="419">
        <v>5.4</v>
      </c>
      <c r="Q5" s="23"/>
      <c r="R5" s="28"/>
      <c r="S5" s="28"/>
      <c r="T5" s="25"/>
    </row>
    <row r="6" spans="1:20" ht="8.25" customHeight="1">
      <c r="A6" s="7" t="s">
        <v>212</v>
      </c>
      <c r="B6" s="7">
        <v>2025</v>
      </c>
      <c r="C6" s="26">
        <v>8.64</v>
      </c>
      <c r="D6" s="26"/>
      <c r="E6" s="26"/>
      <c r="F6" s="26"/>
      <c r="G6" s="26"/>
      <c r="H6" s="420"/>
      <c r="I6" s="26"/>
      <c r="J6" s="26"/>
      <c r="K6" s="26"/>
      <c r="L6" s="26"/>
      <c r="M6" s="26"/>
      <c r="N6" s="26"/>
      <c r="O6" s="26"/>
      <c r="P6" s="26"/>
      <c r="Q6" s="3"/>
    </row>
    <row r="7" spans="1:20" ht="9.1999999999999993" customHeight="1">
      <c r="A7" s="7" t="s">
        <v>211</v>
      </c>
      <c r="B7" s="7">
        <f t="shared" ref="B7:B16" si="0">B5</f>
        <v>2024</v>
      </c>
      <c r="C7" s="27">
        <v>5.87</v>
      </c>
      <c r="D7" s="27">
        <v>5.81</v>
      </c>
      <c r="E7" s="27">
        <v>5.82</v>
      </c>
      <c r="F7" s="27">
        <v>5.84</v>
      </c>
      <c r="G7" s="27">
        <v>5.81</v>
      </c>
      <c r="H7" s="419">
        <v>5.8784339733312478</v>
      </c>
      <c r="I7" s="27">
        <v>5.63</v>
      </c>
      <c r="J7" s="27">
        <v>5.85</v>
      </c>
      <c r="K7" s="27">
        <v>5.86</v>
      </c>
      <c r="L7" s="27">
        <v>6.04</v>
      </c>
      <c r="M7" s="27">
        <v>5.98</v>
      </c>
      <c r="N7" s="27">
        <v>6.02</v>
      </c>
      <c r="O7" s="419">
        <f>AVERAGE(Tabelle1511[[#This Row],[Jan.]:[Dez.]])</f>
        <v>5.8673694977776032</v>
      </c>
      <c r="P7" s="419">
        <v>6.06</v>
      </c>
      <c r="Q7" s="23"/>
      <c r="R7" s="28"/>
      <c r="S7" s="28"/>
      <c r="T7" s="25"/>
    </row>
    <row r="8" spans="1:20" ht="9.75" customHeight="1">
      <c r="A8" s="7" t="s">
        <v>210</v>
      </c>
      <c r="B8" s="7">
        <f t="shared" si="0"/>
        <v>2025</v>
      </c>
      <c r="C8" s="26">
        <v>5.98</v>
      </c>
      <c r="D8" s="26"/>
      <c r="E8" s="26"/>
      <c r="F8" s="26"/>
      <c r="G8" s="26"/>
      <c r="H8" s="420"/>
      <c r="I8" s="26"/>
      <c r="J8" s="26"/>
      <c r="K8" s="26"/>
      <c r="L8" s="26"/>
      <c r="M8" s="26"/>
      <c r="N8" s="26"/>
      <c r="O8" s="26"/>
      <c r="P8" s="26"/>
      <c r="Q8" s="3"/>
    </row>
    <row r="9" spans="1:20" ht="9.1999999999999993" customHeight="1">
      <c r="A9" s="7" t="s">
        <v>209</v>
      </c>
      <c r="B9" s="7">
        <f t="shared" si="0"/>
        <v>2024</v>
      </c>
      <c r="C9" s="27">
        <v>4.25</v>
      </c>
      <c r="D9" s="27">
        <v>4.25</v>
      </c>
      <c r="E9" s="27">
        <v>4.28</v>
      </c>
      <c r="F9" s="27">
        <v>4.2699999999999996</v>
      </c>
      <c r="G9" s="27">
        <v>4.25</v>
      </c>
      <c r="H9" s="419">
        <v>4.2679245283018865</v>
      </c>
      <c r="I9" s="27">
        <v>4.34</v>
      </c>
      <c r="J9" s="27">
        <v>4.3600000000000003</v>
      </c>
      <c r="K9" s="27">
        <v>4.49</v>
      </c>
      <c r="L9" s="27">
        <v>4.82</v>
      </c>
      <c r="M9" s="27">
        <v>5.01</v>
      </c>
      <c r="N9" s="27">
        <v>5.04</v>
      </c>
      <c r="O9" s="419">
        <f>AVERAGE(Tabelle1511[[#This Row],[Jan.]:[Dez.]])</f>
        <v>4.4689937106918238</v>
      </c>
      <c r="P9" s="419">
        <v>4.03</v>
      </c>
      <c r="Q9" s="23"/>
      <c r="R9" s="28"/>
      <c r="S9" s="28"/>
      <c r="T9" s="25"/>
    </row>
    <row r="10" spans="1:20" ht="7.5" customHeight="1">
      <c r="A10" s="7" t="s">
        <v>207</v>
      </c>
      <c r="B10" s="7">
        <f t="shared" si="0"/>
        <v>2025</v>
      </c>
      <c r="C10" s="26">
        <v>4.92</v>
      </c>
      <c r="D10" s="26"/>
      <c r="E10" s="26"/>
      <c r="F10" s="26"/>
      <c r="G10" s="26"/>
      <c r="H10" s="420"/>
      <c r="I10" s="26"/>
      <c r="J10" s="26"/>
      <c r="K10" s="26"/>
      <c r="L10" s="26"/>
      <c r="M10" s="26"/>
      <c r="N10" s="26"/>
      <c r="O10" s="26"/>
      <c r="P10" s="26"/>
      <c r="Q10" s="3"/>
    </row>
    <row r="11" spans="1:20" ht="9.1999999999999993" customHeight="1">
      <c r="A11" s="7" t="s">
        <v>208</v>
      </c>
      <c r="B11" s="7">
        <f t="shared" si="0"/>
        <v>2024</v>
      </c>
      <c r="C11" s="27">
        <v>4.24</v>
      </c>
      <c r="D11" s="27">
        <v>4.25</v>
      </c>
      <c r="E11" s="27">
        <v>4.28</v>
      </c>
      <c r="F11" s="27">
        <v>4.2699999999999996</v>
      </c>
      <c r="G11" s="27">
        <v>4.25</v>
      </c>
      <c r="H11" s="419">
        <v>4.2677949901120629</v>
      </c>
      <c r="I11" s="27">
        <v>4.34</v>
      </c>
      <c r="J11" s="27">
        <v>4.3499999999999996</v>
      </c>
      <c r="K11" s="27">
        <v>4.5</v>
      </c>
      <c r="L11" s="27">
        <v>4.8099999999999996</v>
      </c>
      <c r="M11" s="27">
        <v>5.01</v>
      </c>
      <c r="N11" s="27">
        <v>5.05</v>
      </c>
      <c r="O11" s="419">
        <f>AVERAGE(Tabelle1511[[#This Row],[Jan.]:[Dez.]])</f>
        <v>4.468149582509338</v>
      </c>
      <c r="P11" s="419">
        <v>4.03</v>
      </c>
      <c r="Q11" s="23"/>
      <c r="R11" s="28"/>
      <c r="S11" s="28"/>
      <c r="T11" s="25"/>
    </row>
    <row r="12" spans="1:20" ht="9.9499999999999993" customHeight="1">
      <c r="A12" s="7" t="s">
        <v>207</v>
      </c>
      <c r="B12" s="7">
        <f t="shared" si="0"/>
        <v>2025</v>
      </c>
      <c r="C12" s="26">
        <v>4.93</v>
      </c>
      <c r="D12" s="26"/>
      <c r="E12" s="26"/>
      <c r="F12" s="26"/>
      <c r="G12" s="26"/>
      <c r="H12" s="420"/>
      <c r="I12" s="26"/>
      <c r="J12" s="26"/>
      <c r="K12" s="26"/>
      <c r="L12" s="26"/>
      <c r="M12" s="26"/>
      <c r="N12" s="26"/>
      <c r="O12" s="26"/>
      <c r="P12" s="26"/>
      <c r="Q12" s="3"/>
    </row>
    <row r="13" spans="1:20" ht="11.25" customHeight="1">
      <c r="A13" s="7" t="s">
        <v>206</v>
      </c>
      <c r="B13" s="7">
        <f t="shared" si="0"/>
        <v>2024</v>
      </c>
      <c r="C13" s="27">
        <v>3.73</v>
      </c>
      <c r="D13" s="27">
        <v>3.65</v>
      </c>
      <c r="E13" s="27">
        <v>3.61</v>
      </c>
      <c r="F13" s="27">
        <v>3.63</v>
      </c>
      <c r="G13" s="27">
        <v>3.78</v>
      </c>
      <c r="H13" s="419">
        <v>3.8624999999999998</v>
      </c>
      <c r="I13" s="27">
        <v>3.92</v>
      </c>
      <c r="J13" s="27">
        <v>4.12</v>
      </c>
      <c r="K13" s="27">
        <v>4.46</v>
      </c>
      <c r="L13" s="27">
        <v>4.3600000000000003</v>
      </c>
      <c r="M13" s="27">
        <v>4.43</v>
      </c>
      <c r="N13" s="27">
        <v>4.37</v>
      </c>
      <c r="O13" s="419">
        <f>AVERAGE(Tabelle1511[[#This Row],[Jan.]:[Dez.]])</f>
        <v>3.9935416666666668</v>
      </c>
      <c r="P13" s="419">
        <v>3.52</v>
      </c>
      <c r="Q13" s="23"/>
      <c r="R13" s="28"/>
      <c r="S13" s="28"/>
      <c r="T13" s="25"/>
    </row>
    <row r="14" spans="1:20" ht="9.75" customHeight="1">
      <c r="A14" s="7" t="s">
        <v>205</v>
      </c>
      <c r="B14" s="7">
        <f t="shared" si="0"/>
        <v>2025</v>
      </c>
      <c r="C14" s="26">
        <v>4.3899999999999997</v>
      </c>
      <c r="D14" s="26"/>
      <c r="E14" s="26"/>
      <c r="F14" s="26"/>
      <c r="G14" s="26"/>
      <c r="H14" s="420"/>
      <c r="I14" s="26"/>
      <c r="J14" s="26"/>
      <c r="K14" s="26"/>
      <c r="L14" s="26"/>
      <c r="M14" s="26"/>
      <c r="N14" s="26"/>
      <c r="O14" s="26"/>
      <c r="P14" s="26"/>
      <c r="Q14" s="3"/>
    </row>
    <row r="15" spans="1:20" ht="9.75" customHeight="1">
      <c r="A15" s="7" t="s">
        <v>204</v>
      </c>
      <c r="B15" s="7">
        <f t="shared" si="0"/>
        <v>2024</v>
      </c>
      <c r="C15" s="27">
        <v>2.37</v>
      </c>
      <c r="D15" s="27">
        <v>2.33</v>
      </c>
      <c r="E15" s="27">
        <v>2.19</v>
      </c>
      <c r="F15" s="27">
        <v>2.1800000000000002</v>
      </c>
      <c r="G15" s="27">
        <v>2.2200000000000002</v>
      </c>
      <c r="H15" s="419">
        <v>2.2250000000000001</v>
      </c>
      <c r="I15" s="27">
        <v>2.1800000000000002</v>
      </c>
      <c r="J15" s="27">
        <v>2.29</v>
      </c>
      <c r="K15" s="27">
        <v>2.42</v>
      </c>
      <c r="L15" s="27">
        <v>2.33</v>
      </c>
      <c r="M15" s="27">
        <v>2.41</v>
      </c>
      <c r="N15" s="27">
        <v>2.36</v>
      </c>
      <c r="O15" s="419">
        <f>AVERAGE(Tabelle1511[[#This Row],[Jan.]:[Dez.]])</f>
        <v>2.2920833333333333</v>
      </c>
      <c r="P15" s="27">
        <v>2.33</v>
      </c>
      <c r="Q15" s="23"/>
      <c r="R15" s="28"/>
      <c r="S15" s="28"/>
      <c r="T15" s="25"/>
    </row>
    <row r="16" spans="1:20" ht="8.25" customHeight="1">
      <c r="A16" s="7" t="s">
        <v>203</v>
      </c>
      <c r="B16" s="7">
        <f t="shared" si="0"/>
        <v>2025</v>
      </c>
      <c r="C16" s="26">
        <v>2.36</v>
      </c>
      <c r="D16" s="26"/>
      <c r="E16" s="26"/>
      <c r="F16" s="26"/>
      <c r="G16" s="26"/>
      <c r="H16" s="420"/>
      <c r="I16" s="26"/>
      <c r="J16" s="26"/>
      <c r="K16" s="26"/>
      <c r="L16" s="26"/>
      <c r="M16" s="26"/>
      <c r="N16" s="26"/>
      <c r="O16" s="26"/>
      <c r="P16" s="26"/>
      <c r="Q16" s="3"/>
    </row>
    <row r="17" spans="1:17" ht="8.25" customHeight="1">
      <c r="A17" s="14" t="s">
        <v>202</v>
      </c>
      <c r="B17" s="14"/>
      <c r="C17" s="26"/>
      <c r="D17" s="26"/>
      <c r="E17" s="26"/>
      <c r="F17" s="26"/>
      <c r="G17" s="26"/>
      <c r="H17" s="26"/>
      <c r="I17" s="26"/>
      <c r="J17" s="26"/>
      <c r="K17" s="26"/>
      <c r="L17" s="26"/>
      <c r="M17" s="26"/>
      <c r="N17" s="26"/>
      <c r="O17" s="26"/>
      <c r="P17" s="26"/>
    </row>
    <row r="18" spans="1:17" ht="8.25" customHeight="1">
      <c r="A18" s="14" t="s">
        <v>201</v>
      </c>
      <c r="B18" s="14"/>
      <c r="E18" s="23"/>
      <c r="F18" s="22"/>
      <c r="G18" s="58"/>
      <c r="H18" s="58"/>
      <c r="I18" s="58"/>
      <c r="J18" s="21"/>
      <c r="K18" s="21"/>
      <c r="L18" s="58"/>
      <c r="M18" s="58"/>
      <c r="N18" s="58"/>
      <c r="O18" s="20"/>
      <c r="P18" s="5"/>
      <c r="Q18" s="25"/>
    </row>
    <row r="19" spans="1:17" ht="8.25" customHeight="1">
      <c r="A19" s="14" t="s">
        <v>200</v>
      </c>
      <c r="B19" s="14"/>
    </row>
    <row r="20" spans="1:17" ht="8.25" customHeight="1">
      <c r="A20" s="14" t="s">
        <v>199</v>
      </c>
      <c r="B20" s="14"/>
    </row>
    <row r="21" spans="1:17" ht="8.25" customHeight="1">
      <c r="A21" s="14" t="s">
        <v>198</v>
      </c>
      <c r="B21" s="14"/>
    </row>
    <row r="22" spans="1:17" ht="8.25" customHeight="1">
      <c r="A22" s="5" t="s">
        <v>447</v>
      </c>
    </row>
    <row r="23" spans="1:17" ht="8.25" customHeight="1">
      <c r="A23" s="24" t="s">
        <v>197</v>
      </c>
      <c r="C23" s="23"/>
      <c r="D23" s="22"/>
      <c r="E23" s="58"/>
      <c r="F23" s="58"/>
      <c r="G23" s="58"/>
      <c r="H23" s="21"/>
      <c r="I23" s="21"/>
      <c r="J23" s="58"/>
      <c r="K23" s="58"/>
      <c r="L23" s="58"/>
      <c r="M23" s="20"/>
      <c r="N23" s="5"/>
      <c r="O23" s="19"/>
    </row>
    <row r="24" spans="1:17" ht="8.25" customHeight="1">
      <c r="A24" s="18" t="s">
        <v>196</v>
      </c>
    </row>
    <row r="25" spans="1:17">
      <c r="A25" s="1" t="s">
        <v>9</v>
      </c>
    </row>
  </sheetData>
  <hyperlinks>
    <hyperlink ref="A24" r:id="rId1"/>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230"/>
  <sheetViews>
    <sheetView showGridLines="0" showZeros="0" zoomScale="115" zoomScaleNormal="115" workbookViewId="0"/>
  </sheetViews>
  <sheetFormatPr baseColWidth="10" defaultColWidth="11.42578125" defaultRowHeight="13.5" customHeight="1"/>
  <cols>
    <col min="1" max="1" width="15.5703125" style="737" customWidth="1"/>
    <col min="2" max="2" width="0.5703125" style="738" customWidth="1"/>
    <col min="3" max="3" width="5.42578125" style="772" customWidth="1"/>
    <col min="4" max="4" width="5.5703125" style="772" customWidth="1"/>
    <col min="5" max="5" width="5.7109375" style="772" customWidth="1"/>
    <col min="6" max="6" width="5.42578125" style="772" customWidth="1"/>
    <col min="7" max="7" width="5.28515625" style="772" customWidth="1"/>
    <col min="8" max="8" width="5.42578125" style="772" customWidth="1"/>
    <col min="9" max="9" width="5.28515625" style="772" customWidth="1"/>
    <col min="10" max="10" width="5.7109375" style="772" customWidth="1"/>
    <col min="11" max="11" width="5.5703125" style="772" customWidth="1"/>
    <col min="12" max="12" width="5.42578125" style="772" customWidth="1"/>
    <col min="13" max="13" width="5.85546875" style="772" customWidth="1"/>
    <col min="14" max="14" width="6" style="772" customWidth="1"/>
    <col min="15" max="15" width="10" style="737" customWidth="1"/>
    <col min="16" max="24" width="11.42578125" style="737"/>
    <col min="25" max="25" width="29.85546875" style="737" customWidth="1"/>
    <col min="26" max="26" width="21.7109375" style="737" customWidth="1"/>
    <col min="27" max="16384" width="11.42578125" style="737"/>
  </cols>
  <sheetData>
    <row r="1" spans="1:27" s="726" customFormat="1" ht="78.75" customHeight="1">
      <c r="A1" s="662" t="s">
        <v>1466</v>
      </c>
      <c r="B1" s="723"/>
      <c r="C1" s="662"/>
      <c r="D1" s="662"/>
      <c r="E1" s="662"/>
      <c r="F1" s="662"/>
      <c r="G1" s="662"/>
      <c r="H1" s="662"/>
      <c r="I1" s="662"/>
      <c r="J1" s="662"/>
      <c r="K1" s="724"/>
      <c r="L1" s="724"/>
      <c r="M1" s="724"/>
      <c r="N1" s="725"/>
      <c r="O1" s="725"/>
      <c r="Y1" s="727" t="s">
        <v>1467</v>
      </c>
      <c r="Z1" s="727" t="s">
        <v>1468</v>
      </c>
      <c r="AA1" s="727" t="s">
        <v>1469</v>
      </c>
    </row>
    <row r="2" spans="1:27" s="726" customFormat="1" ht="13.5" customHeight="1">
      <c r="A2" s="666" t="s">
        <v>1470</v>
      </c>
      <c r="B2" s="728"/>
      <c r="C2" s="666"/>
      <c r="D2" s="666"/>
      <c r="E2" s="666"/>
      <c r="F2" s="666"/>
      <c r="G2" s="666"/>
      <c r="H2" s="666"/>
      <c r="I2" s="666"/>
      <c r="J2" s="666"/>
      <c r="K2" s="666"/>
      <c r="L2" s="666"/>
      <c r="M2" s="666"/>
      <c r="N2" s="729"/>
      <c r="O2" s="729"/>
      <c r="R2" s="730"/>
      <c r="Y2" s="727" t="s">
        <v>1471</v>
      </c>
      <c r="Z2" s="727" t="s">
        <v>1468</v>
      </c>
      <c r="AA2" s="727" t="s">
        <v>1472</v>
      </c>
    </row>
    <row r="3" spans="1:27" s="726" customFormat="1" ht="13.5" customHeight="1">
      <c r="A3" s="666" t="s">
        <v>1473</v>
      </c>
      <c r="B3" s="728"/>
      <c r="C3" s="666"/>
      <c r="D3" s="666"/>
      <c r="E3" s="666"/>
      <c r="F3" s="666"/>
      <c r="G3" s="666"/>
      <c r="H3" s="666"/>
      <c r="I3" s="666"/>
      <c r="J3" s="666"/>
      <c r="K3" s="666"/>
      <c r="L3" s="666"/>
      <c r="M3" s="666"/>
      <c r="N3" s="729"/>
      <c r="O3" s="729"/>
      <c r="R3" s="730"/>
      <c r="Y3" s="727" t="s">
        <v>135</v>
      </c>
      <c r="Z3" s="727"/>
      <c r="AA3" s="727"/>
    </row>
    <row r="4" spans="1:27" s="726" customFormat="1" ht="13.5" customHeight="1">
      <c r="A4" s="666" t="s">
        <v>1520</v>
      </c>
      <c r="B4" s="728"/>
      <c r="C4" s="666"/>
      <c r="D4" s="666"/>
      <c r="E4" s="666"/>
      <c r="F4" s="666"/>
      <c r="G4" s="666"/>
      <c r="H4" s="666"/>
      <c r="I4" s="666"/>
      <c r="J4" s="666"/>
      <c r="K4" s="666"/>
      <c r="L4" s="666"/>
      <c r="M4" s="666"/>
      <c r="N4" s="729"/>
      <c r="O4" s="729"/>
      <c r="Y4" s="727" t="s">
        <v>1474</v>
      </c>
      <c r="Z4" s="727" t="s">
        <v>1475</v>
      </c>
      <c r="AA4" s="727" t="s">
        <v>1469</v>
      </c>
    </row>
    <row r="5" spans="1:27" ht="18.75" customHeight="1">
      <c r="A5" s="731" t="s">
        <v>1476</v>
      </c>
      <c r="B5" s="732"/>
      <c r="C5" s="733" t="s">
        <v>1477</v>
      </c>
      <c r="D5" s="734"/>
      <c r="E5" s="734"/>
      <c r="F5" s="734"/>
      <c r="G5" s="734"/>
      <c r="H5" s="734"/>
      <c r="I5" s="734"/>
      <c r="J5" s="734"/>
      <c r="K5" s="734"/>
      <c r="L5" s="734"/>
      <c r="M5" s="734"/>
      <c r="N5" s="735"/>
      <c r="O5" s="736" t="s">
        <v>1478</v>
      </c>
      <c r="Y5" s="727" t="s">
        <v>1479</v>
      </c>
      <c r="Z5" s="727" t="s">
        <v>1475</v>
      </c>
      <c r="AA5" s="738" t="s">
        <v>1472</v>
      </c>
    </row>
    <row r="6" spans="1:27" ht="21" customHeight="1">
      <c r="A6" s="739" t="s">
        <v>195</v>
      </c>
      <c r="B6" s="740" t="s">
        <v>194</v>
      </c>
      <c r="C6" s="741" t="s">
        <v>99</v>
      </c>
      <c r="D6" s="742" t="s">
        <v>115</v>
      </c>
      <c r="E6" s="742" t="s">
        <v>1428</v>
      </c>
      <c r="F6" s="742" t="s">
        <v>1429</v>
      </c>
      <c r="G6" s="742" t="s">
        <v>95</v>
      </c>
      <c r="H6" s="742" t="s">
        <v>1430</v>
      </c>
      <c r="I6" s="742" t="s">
        <v>1431</v>
      </c>
      <c r="J6" s="742" t="s">
        <v>104</v>
      </c>
      <c r="K6" s="742" t="s">
        <v>1432</v>
      </c>
      <c r="L6" s="742" t="s">
        <v>102</v>
      </c>
      <c r="M6" s="742" t="s">
        <v>101</v>
      </c>
      <c r="N6" s="743" t="s">
        <v>107</v>
      </c>
      <c r="O6" s="744" t="s">
        <v>1480</v>
      </c>
      <c r="Y6" s="727" t="s">
        <v>135</v>
      </c>
      <c r="Z6" s="738"/>
      <c r="AA6" s="738"/>
    </row>
    <row r="7" spans="1:27" ht="13.5" customHeight="1">
      <c r="A7" s="745" t="s">
        <v>186</v>
      </c>
      <c r="B7" s="746"/>
      <c r="C7" s="747"/>
      <c r="D7" s="747"/>
      <c r="E7" s="747"/>
      <c r="F7" s="747"/>
      <c r="G7" s="747"/>
      <c r="H7" s="747"/>
      <c r="I7" s="747"/>
      <c r="J7" s="747"/>
      <c r="K7" s="747"/>
      <c r="L7" s="747"/>
      <c r="M7" s="747"/>
      <c r="N7" s="747"/>
      <c r="O7" s="747"/>
      <c r="Y7" s="727" t="s">
        <v>1481</v>
      </c>
      <c r="Z7" s="738" t="s">
        <v>1482</v>
      </c>
      <c r="AA7" s="738" t="s">
        <v>1469</v>
      </c>
    </row>
    <row r="8" spans="1:27" ht="32.25" customHeight="1">
      <c r="A8" s="748" t="s">
        <v>1483</v>
      </c>
      <c r="B8" s="749" t="s">
        <v>1472</v>
      </c>
      <c r="C8" s="750"/>
      <c r="D8" s="750"/>
      <c r="E8" s="750"/>
      <c r="F8" s="750"/>
      <c r="G8" s="750"/>
      <c r="H8" s="750"/>
      <c r="I8" s="750"/>
      <c r="J8" s="750"/>
      <c r="K8" s="750"/>
      <c r="L8" s="750"/>
      <c r="M8" s="750"/>
      <c r="N8" s="750"/>
      <c r="O8" s="751"/>
      <c r="Y8" s="727" t="s">
        <v>1484</v>
      </c>
      <c r="Z8" s="738" t="s">
        <v>1482</v>
      </c>
      <c r="AA8" s="738" t="s">
        <v>1472</v>
      </c>
    </row>
    <row r="9" spans="1:27" ht="19.5" customHeight="1">
      <c r="A9" s="752" t="s">
        <v>1485</v>
      </c>
      <c r="B9" s="753" t="s">
        <v>1469</v>
      </c>
      <c r="C9" s="754">
        <v>44.181395553100003</v>
      </c>
      <c r="D9" s="754">
        <v>44.095249514099997</v>
      </c>
      <c r="E9" s="754">
        <v>44.119016423799998</v>
      </c>
      <c r="F9" s="754">
        <v>44.070662243299999</v>
      </c>
      <c r="G9" s="754">
        <v>44.329378564099997</v>
      </c>
      <c r="H9" s="754">
        <v>44.500795944700002</v>
      </c>
      <c r="I9" s="754">
        <v>45.108876184800003</v>
      </c>
      <c r="J9" s="754">
        <v>45.427330529000002</v>
      </c>
      <c r="K9" s="754">
        <v>46.778157452000002</v>
      </c>
      <c r="L9" s="754">
        <v>48.214233699200001</v>
      </c>
      <c r="M9" s="754">
        <v>49.138465559300002</v>
      </c>
      <c r="N9" s="754">
        <v>49.343321084700001</v>
      </c>
      <c r="O9" s="751"/>
      <c r="Y9" s="738"/>
      <c r="Z9" s="738"/>
      <c r="AA9" s="738"/>
    </row>
    <row r="10" spans="1:27" ht="32.25" customHeight="1">
      <c r="A10" s="748" t="s">
        <v>1486</v>
      </c>
      <c r="B10" s="749" t="s">
        <v>1472</v>
      </c>
      <c r="C10" s="750">
        <v>56.750177345498201</v>
      </c>
      <c r="D10" s="750">
        <v>54.606793181838</v>
      </c>
      <c r="E10" s="750">
        <v>52.075834776000498</v>
      </c>
      <c r="F10" s="750">
        <v>49.610940933738</v>
      </c>
      <c r="G10" s="750">
        <v>47.631958261716001</v>
      </c>
      <c r="H10" s="750">
        <v>44.9845807865673</v>
      </c>
      <c r="I10" s="750">
        <v>43.801584333302898</v>
      </c>
      <c r="J10" s="750">
        <v>43.370949224736897</v>
      </c>
      <c r="K10" s="750">
        <v>44.105805606148003</v>
      </c>
      <c r="L10" s="750">
        <v>46.257072562635798</v>
      </c>
      <c r="M10" s="750">
        <v>47.9935360762058</v>
      </c>
      <c r="N10" s="750">
        <v>48.065705557361497</v>
      </c>
      <c r="O10" s="755">
        <v>49.580008478396998</v>
      </c>
    </row>
    <row r="11" spans="1:27" ht="32.25" customHeight="1">
      <c r="A11" s="752" t="s">
        <v>1487</v>
      </c>
      <c r="B11" s="753" t="s">
        <v>1469</v>
      </c>
      <c r="C11" s="754">
        <v>48.041047245199998</v>
      </c>
      <c r="D11" s="754">
        <v>47.421870356699998</v>
      </c>
      <c r="E11" s="754">
        <v>47.338659967799998</v>
      </c>
      <c r="F11" s="754">
        <v>47.143938032900003</v>
      </c>
      <c r="G11" s="754">
        <v>47.340268036700003</v>
      </c>
      <c r="H11" s="754">
        <v>47.079805822200001</v>
      </c>
      <c r="I11" s="754">
        <v>47.654518791000001</v>
      </c>
      <c r="J11" s="754">
        <v>47.952342072299999</v>
      </c>
      <c r="K11" s="754">
        <v>50.0834178462</v>
      </c>
      <c r="L11" s="754">
        <v>52.440591145399999</v>
      </c>
      <c r="M11" s="754">
        <v>53.647585748300003</v>
      </c>
      <c r="N11" s="754">
        <v>53.769979651299998</v>
      </c>
      <c r="O11" s="756" t="s">
        <v>1519</v>
      </c>
    </row>
    <row r="12" spans="1:27" ht="32.25" customHeight="1">
      <c r="A12" s="748" t="s">
        <v>1488</v>
      </c>
      <c r="B12" s="749" t="s">
        <v>1472</v>
      </c>
      <c r="C12" s="750">
        <v>55.758947161317401</v>
      </c>
      <c r="D12" s="750">
        <v>53.481549993353802</v>
      </c>
      <c r="E12" s="750">
        <v>51.176196374513303</v>
      </c>
      <c r="F12" s="750">
        <v>48.862518404580001</v>
      </c>
      <c r="G12" s="750">
        <v>47.364633874603498</v>
      </c>
      <c r="H12" s="750">
        <v>45.107058848188501</v>
      </c>
      <c r="I12" s="750">
        <v>44.092330331828798</v>
      </c>
      <c r="J12" s="750">
        <v>43.526198399971598</v>
      </c>
      <c r="K12" s="750">
        <v>43.955356634936102</v>
      </c>
      <c r="L12" s="750">
        <v>45.251667394350399</v>
      </c>
      <c r="M12" s="750">
        <v>46.368241608188498</v>
      </c>
      <c r="N12" s="750">
        <v>46.485342961074203</v>
      </c>
      <c r="O12" s="751">
        <v>48.941116294901697</v>
      </c>
    </row>
    <row r="13" spans="1:27" ht="32.25" customHeight="1">
      <c r="A13" s="752" t="s">
        <v>1489</v>
      </c>
      <c r="B13" s="753" t="s">
        <v>1469</v>
      </c>
      <c r="C13" s="754">
        <v>46.679805687299996</v>
      </c>
      <c r="D13" s="754">
        <v>46.617078386999999</v>
      </c>
      <c r="E13" s="754">
        <v>46.687170933700003</v>
      </c>
      <c r="F13" s="754">
        <v>46.620399387699997</v>
      </c>
      <c r="G13" s="754">
        <v>47.031739671799997</v>
      </c>
      <c r="H13" s="754">
        <v>47.1736990689</v>
      </c>
      <c r="I13" s="754">
        <v>47.901434023599997</v>
      </c>
      <c r="J13" s="754">
        <v>48.233233988599999</v>
      </c>
      <c r="K13" s="754">
        <v>49.576830072100002</v>
      </c>
      <c r="L13" s="754">
        <v>51.0465925914</v>
      </c>
      <c r="M13" s="754">
        <v>52.002210766799998</v>
      </c>
      <c r="N13" s="754">
        <v>52.2440970038</v>
      </c>
      <c r="O13" s="756" t="s">
        <v>1519</v>
      </c>
    </row>
    <row r="14" spans="1:27" ht="32.25" customHeight="1">
      <c r="A14" s="757" t="s">
        <v>1490</v>
      </c>
      <c r="B14" s="749" t="s">
        <v>1472</v>
      </c>
      <c r="C14" s="750"/>
      <c r="D14" s="750"/>
      <c r="E14" s="750"/>
      <c r="F14" s="750"/>
      <c r="G14" s="750"/>
      <c r="H14" s="750"/>
      <c r="I14" s="750"/>
      <c r="J14" s="750"/>
      <c r="K14" s="750"/>
      <c r="L14" s="750"/>
      <c r="M14" s="750"/>
      <c r="N14" s="750"/>
      <c r="O14" s="751"/>
    </row>
    <row r="15" spans="1:27" ht="32.25" customHeight="1">
      <c r="A15" s="758" t="s">
        <v>1491</v>
      </c>
      <c r="B15" s="753" t="s">
        <v>1469</v>
      </c>
      <c r="C15" s="754">
        <v>2.4984101341999998</v>
      </c>
      <c r="D15" s="754">
        <v>2.5218288729</v>
      </c>
      <c r="E15" s="754">
        <v>2.5681545098999998</v>
      </c>
      <c r="F15" s="754">
        <v>2.5497371443999999</v>
      </c>
      <c r="G15" s="754">
        <v>2.7023611077999998</v>
      </c>
      <c r="H15" s="754">
        <v>2.6729031241999999</v>
      </c>
      <c r="I15" s="754">
        <v>2.7925578388000001</v>
      </c>
      <c r="J15" s="754">
        <v>2.8059034596000001</v>
      </c>
      <c r="K15" s="754">
        <v>2.7986726201000001</v>
      </c>
      <c r="L15" s="754">
        <v>2.8323588922999998</v>
      </c>
      <c r="M15" s="754">
        <v>2.8637452074</v>
      </c>
      <c r="N15" s="754">
        <v>2.9007759191</v>
      </c>
      <c r="O15" s="756"/>
    </row>
    <row r="16" spans="1:27" ht="32.25" customHeight="1">
      <c r="A16" s="748" t="s">
        <v>1492</v>
      </c>
      <c r="B16" s="749" t="s">
        <v>1472</v>
      </c>
      <c r="C16" s="750">
        <v>57.6220395223664</v>
      </c>
      <c r="D16" s="750">
        <v>55.3332694916893</v>
      </c>
      <c r="E16" s="750">
        <v>53.054334938816801</v>
      </c>
      <c r="F16" s="750">
        <v>50.726229806049503</v>
      </c>
      <c r="G16" s="750">
        <v>49.235389199300698</v>
      </c>
      <c r="H16" s="750">
        <v>47.037732825088099</v>
      </c>
      <c r="I16" s="750">
        <v>45.960468349023003</v>
      </c>
      <c r="J16" s="750">
        <v>45.463063084818501</v>
      </c>
      <c r="K16" s="750">
        <v>45.936787676925803</v>
      </c>
      <c r="L16" s="750">
        <v>47.235108910284303</v>
      </c>
      <c r="M16" s="750">
        <v>48.473159257212103</v>
      </c>
      <c r="N16" s="750">
        <v>48.473725797616702</v>
      </c>
      <c r="O16" s="751">
        <v>50.865836392252497</v>
      </c>
    </row>
    <row r="17" spans="1:15" ht="30" customHeight="1">
      <c r="A17" s="759" t="s">
        <v>1493</v>
      </c>
      <c r="B17" s="749" t="s">
        <v>1469</v>
      </c>
      <c r="C17" s="754">
        <v>48.714361777699999</v>
      </c>
      <c r="D17" s="754">
        <v>48.608201550700002</v>
      </c>
      <c r="E17" s="754">
        <v>48.663035605099999</v>
      </c>
      <c r="F17" s="754">
        <v>48.577588397200003</v>
      </c>
      <c r="G17" s="754">
        <v>48.991695536199998</v>
      </c>
      <c r="H17" s="754">
        <v>49.124423843199999</v>
      </c>
      <c r="I17" s="754">
        <v>49.891778219999999</v>
      </c>
      <c r="J17" s="754">
        <v>50.248337153100003</v>
      </c>
      <c r="K17" s="754">
        <v>51.604755122599997</v>
      </c>
      <c r="L17" s="754">
        <v>53.099782622699998</v>
      </c>
      <c r="M17" s="754">
        <v>54.071039957099998</v>
      </c>
      <c r="N17" s="754">
        <v>54.289976862899998</v>
      </c>
      <c r="O17" s="756" t="s">
        <v>1519</v>
      </c>
    </row>
    <row r="18" spans="1:15" ht="30" customHeight="1">
      <c r="A18" s="760" t="s">
        <v>1494</v>
      </c>
      <c r="B18" s="749" t="s">
        <v>1472</v>
      </c>
      <c r="C18" s="761">
        <v>4.2320461244011103</v>
      </c>
      <c r="D18" s="761">
        <v>4.2529705794980401</v>
      </c>
      <c r="E18" s="761">
        <v>4.2067171399995003</v>
      </c>
      <c r="F18" s="761">
        <v>4.17701430791434</v>
      </c>
      <c r="G18" s="761">
        <v>4.08076983092307</v>
      </c>
      <c r="H18" s="761">
        <v>3.9926618575416999</v>
      </c>
      <c r="I18" s="761">
        <v>3.9757316128218001</v>
      </c>
      <c r="J18" s="761">
        <v>4.0121157862153103</v>
      </c>
      <c r="K18" s="761">
        <v>4.04679414209446</v>
      </c>
      <c r="L18" s="761">
        <v>4.1828069164501702</v>
      </c>
      <c r="M18" s="761">
        <v>4.3144102629759802</v>
      </c>
      <c r="N18" s="761">
        <v>4.3260055014018999</v>
      </c>
      <c r="O18" s="751">
        <v>4.1477735413903796</v>
      </c>
    </row>
    <row r="19" spans="1:15" ht="30" customHeight="1">
      <c r="A19" s="762" t="s">
        <v>1494</v>
      </c>
      <c r="B19" s="753" t="s">
        <v>1469</v>
      </c>
      <c r="C19" s="763">
        <v>4.2921983659</v>
      </c>
      <c r="D19" s="763">
        <v>4.1911853884000001</v>
      </c>
      <c r="E19" s="763">
        <v>4.1562011538999997</v>
      </c>
      <c r="F19" s="763">
        <v>4.1196177842999999</v>
      </c>
      <c r="G19" s="763">
        <v>4.0583718862999998</v>
      </c>
      <c r="H19" s="763">
        <v>3.9773966087999999</v>
      </c>
      <c r="I19" s="763">
        <v>3.9249955487000001</v>
      </c>
      <c r="J19" s="763">
        <v>3.9119761567000002</v>
      </c>
      <c r="K19" s="763">
        <v>4.0697090735000003</v>
      </c>
      <c r="L19" s="763">
        <v>4.2427866232999998</v>
      </c>
      <c r="M19" s="763">
        <v>4.2893775140999999</v>
      </c>
      <c r="N19" s="763">
        <v>4.2817022664</v>
      </c>
      <c r="O19" s="756" t="s">
        <v>1519</v>
      </c>
    </row>
    <row r="20" spans="1:15" ht="30" customHeight="1">
      <c r="A20" s="764" t="s">
        <v>1495</v>
      </c>
      <c r="B20" s="749" t="s">
        <v>1472</v>
      </c>
      <c r="C20" s="761">
        <v>3.4862449439553398</v>
      </c>
      <c r="D20" s="761">
        <v>3.5048716940689602</v>
      </c>
      <c r="E20" s="761">
        <v>3.4808880034648402</v>
      </c>
      <c r="F20" s="761">
        <v>3.4639312476596298</v>
      </c>
      <c r="G20" s="761">
        <v>3.41117393094662</v>
      </c>
      <c r="H20" s="761">
        <v>3.37514867183654</v>
      </c>
      <c r="I20" s="761">
        <v>3.3455645958375002</v>
      </c>
      <c r="J20" s="761">
        <v>3.3542567310091398</v>
      </c>
      <c r="K20" s="761">
        <v>3.40540122271259</v>
      </c>
      <c r="L20" s="761">
        <v>3.52248736442511</v>
      </c>
      <c r="M20" s="761">
        <v>3.5854431851939101</v>
      </c>
      <c r="N20" s="761">
        <v>3.5668232045400101</v>
      </c>
      <c r="O20" s="751">
        <v>3.4568056375901599</v>
      </c>
    </row>
    <row r="21" spans="1:15" ht="30" customHeight="1">
      <c r="A21" s="765" t="s">
        <v>1495</v>
      </c>
      <c r="B21" s="766" t="s">
        <v>1469</v>
      </c>
      <c r="C21" s="767">
        <v>3.5360948164999999</v>
      </c>
      <c r="D21" s="767">
        <v>3.4681839096</v>
      </c>
      <c r="E21" s="767">
        <v>3.4542472129999999</v>
      </c>
      <c r="F21" s="767">
        <v>3.4475129139999998</v>
      </c>
      <c r="G21" s="767">
        <v>3.4360603370999998</v>
      </c>
      <c r="H21" s="767">
        <v>3.3922430958000001</v>
      </c>
      <c r="I21" s="767">
        <v>3.3899525947</v>
      </c>
      <c r="J21" s="767">
        <v>3.3903692073</v>
      </c>
      <c r="K21" s="767">
        <v>3.4766023752000002</v>
      </c>
      <c r="L21" s="767">
        <v>3.5769238977</v>
      </c>
      <c r="M21" s="767">
        <v>3.6069192026999999</v>
      </c>
      <c r="N21" s="767">
        <v>3.5830323378000002</v>
      </c>
      <c r="O21" s="768" t="s">
        <v>1519</v>
      </c>
    </row>
    <row r="22" spans="1:15" ht="13.5" customHeight="1">
      <c r="A22" s="745" t="s">
        <v>187</v>
      </c>
      <c r="B22" s="746"/>
      <c r="C22" s="747"/>
      <c r="D22" s="747"/>
      <c r="E22" s="747"/>
      <c r="F22" s="747"/>
      <c r="G22" s="747"/>
      <c r="H22" s="747"/>
      <c r="I22" s="747"/>
      <c r="J22" s="747"/>
      <c r="K22" s="747"/>
      <c r="L22" s="747"/>
      <c r="M22" s="747"/>
      <c r="N22" s="747"/>
      <c r="O22" s="747"/>
    </row>
    <row r="23" spans="1:15" ht="32.25" customHeight="1">
      <c r="A23" s="748" t="s">
        <v>1483</v>
      </c>
      <c r="B23" s="749" t="s">
        <v>1472</v>
      </c>
      <c r="C23" s="750"/>
      <c r="D23" s="750"/>
      <c r="E23" s="750"/>
      <c r="F23" s="750"/>
      <c r="G23" s="750"/>
      <c r="H23" s="750"/>
      <c r="I23" s="750"/>
      <c r="J23" s="750"/>
      <c r="K23" s="750"/>
      <c r="L23" s="750"/>
      <c r="M23" s="750"/>
      <c r="N23" s="750"/>
      <c r="O23" s="751"/>
    </row>
    <row r="24" spans="1:15" ht="19.5" customHeight="1">
      <c r="A24" s="752" t="s">
        <v>1485</v>
      </c>
      <c r="B24" s="753" t="s">
        <v>1469</v>
      </c>
      <c r="C24" s="754">
        <v>43.937610032999999</v>
      </c>
      <c r="D24" s="754">
        <v>44.155225754100002</v>
      </c>
      <c r="E24" s="754">
        <v>44.211022834200001</v>
      </c>
      <c r="F24" s="754">
        <v>44.352007882300001</v>
      </c>
      <c r="G24" s="754">
        <v>44.428111714899998</v>
      </c>
      <c r="H24" s="754">
        <v>44.578831876400002</v>
      </c>
      <c r="I24" s="754">
        <v>44.988592633300001</v>
      </c>
      <c r="J24" s="754">
        <v>45.414835269999998</v>
      </c>
      <c r="K24" s="754">
        <v>46.3278532924</v>
      </c>
      <c r="L24" s="754">
        <v>47.857247102599999</v>
      </c>
      <c r="M24" s="754">
        <v>48.839320207699998</v>
      </c>
      <c r="N24" s="754">
        <v>49.558033613500001</v>
      </c>
      <c r="O24" s="751"/>
    </row>
    <row r="25" spans="1:15" ht="32.25" customHeight="1">
      <c r="A25" s="748" t="s">
        <v>1486</v>
      </c>
      <c r="B25" s="749" t="s">
        <v>1472</v>
      </c>
      <c r="C25" s="750">
        <v>59.957486654741601</v>
      </c>
      <c r="D25" s="750">
        <v>56.813018866180101</v>
      </c>
      <c r="E25" s="750">
        <v>54.212772102570703</v>
      </c>
      <c r="F25" s="750">
        <v>51.381184839529901</v>
      </c>
      <c r="G25" s="750">
        <v>49.974785879375403</v>
      </c>
      <c r="H25" s="750">
        <v>46.373072553585899</v>
      </c>
      <c r="I25" s="750">
        <v>44.8716843933855</v>
      </c>
      <c r="J25" s="750">
        <v>45.075219361788101</v>
      </c>
      <c r="K25" s="750">
        <v>45.644563417516103</v>
      </c>
      <c r="L25" s="750">
        <v>47.153284850146399</v>
      </c>
      <c r="M25" s="750">
        <v>48.312485649299802</v>
      </c>
      <c r="N25" s="750">
        <v>48.663621309283599</v>
      </c>
      <c r="O25" s="755">
        <v>50.780848157418603</v>
      </c>
    </row>
    <row r="26" spans="1:15" ht="32.25" customHeight="1">
      <c r="A26" s="752" t="s">
        <v>1487</v>
      </c>
      <c r="B26" s="753" t="s">
        <v>1469</v>
      </c>
      <c r="C26" s="754">
        <v>48.240997080200003</v>
      </c>
      <c r="D26" s="754">
        <v>47.951131411600002</v>
      </c>
      <c r="E26" s="754">
        <v>47.915799060200001</v>
      </c>
      <c r="F26" s="754">
        <v>47.8809715557</v>
      </c>
      <c r="G26" s="754">
        <v>47.611131346000001</v>
      </c>
      <c r="H26" s="754">
        <v>47.461958553499997</v>
      </c>
      <c r="I26" s="754">
        <v>47.669618912899999</v>
      </c>
      <c r="J26" s="754">
        <v>48.103373379399997</v>
      </c>
      <c r="K26" s="754">
        <v>49.650503594900002</v>
      </c>
      <c r="L26" s="754">
        <v>52.068906266299997</v>
      </c>
      <c r="M26" s="754">
        <v>53.718059381000003</v>
      </c>
      <c r="N26" s="754">
        <v>54.4295507884</v>
      </c>
      <c r="O26" s="756" t="s">
        <v>1519</v>
      </c>
    </row>
    <row r="27" spans="1:15" ht="32.25" customHeight="1">
      <c r="A27" s="748" t="s">
        <v>1488</v>
      </c>
      <c r="B27" s="749" t="s">
        <v>1472</v>
      </c>
      <c r="C27" s="750">
        <v>58.541167092847303</v>
      </c>
      <c r="D27" s="750">
        <v>55.391009743828199</v>
      </c>
      <c r="E27" s="750">
        <v>53.037031431956301</v>
      </c>
      <c r="F27" s="750">
        <v>50.259695398242499</v>
      </c>
      <c r="G27" s="750">
        <v>49.260715332631797</v>
      </c>
      <c r="H27" s="750">
        <v>46.012985169840597</v>
      </c>
      <c r="I27" s="750">
        <v>44.674490132598301</v>
      </c>
      <c r="J27" s="750">
        <v>44.746860712330701</v>
      </c>
      <c r="K27" s="750">
        <v>45.009886520083299</v>
      </c>
      <c r="L27" s="750">
        <v>45.772487102108201</v>
      </c>
      <c r="M27" s="750">
        <v>46.2966363690375</v>
      </c>
      <c r="N27" s="750">
        <v>46.5887541347712</v>
      </c>
      <c r="O27" s="751">
        <v>49.724495109709103</v>
      </c>
    </row>
    <row r="28" spans="1:15" ht="32.25" customHeight="1">
      <c r="A28" s="752" t="s">
        <v>1489</v>
      </c>
      <c r="B28" s="753" t="s">
        <v>1469</v>
      </c>
      <c r="C28" s="754">
        <v>46.445547176799998</v>
      </c>
      <c r="D28" s="754">
        <v>46.671670379799998</v>
      </c>
      <c r="E28" s="754">
        <v>46.756346925700001</v>
      </c>
      <c r="F28" s="754">
        <v>46.900656455099998</v>
      </c>
      <c r="G28" s="754">
        <v>46.9541243623</v>
      </c>
      <c r="H28" s="754">
        <v>47.1024706014</v>
      </c>
      <c r="I28" s="754">
        <v>47.519203081199997</v>
      </c>
      <c r="J28" s="754">
        <v>47.9237927064</v>
      </c>
      <c r="K28" s="754">
        <v>48.820755998999999</v>
      </c>
      <c r="L28" s="754">
        <v>50.385190753300002</v>
      </c>
      <c r="M28" s="754">
        <v>51.605864489699997</v>
      </c>
      <c r="N28" s="754">
        <v>52.370599095899998</v>
      </c>
      <c r="O28" s="756" t="s">
        <v>1519</v>
      </c>
    </row>
    <row r="29" spans="1:15" ht="32.25" customHeight="1">
      <c r="A29" s="757" t="s">
        <v>1490</v>
      </c>
      <c r="B29" s="749" t="s">
        <v>1472</v>
      </c>
      <c r="C29" s="750"/>
      <c r="D29" s="750"/>
      <c r="E29" s="750"/>
      <c r="F29" s="750"/>
      <c r="G29" s="750"/>
      <c r="H29" s="750"/>
      <c r="I29" s="750"/>
      <c r="J29" s="750"/>
      <c r="K29" s="750"/>
      <c r="L29" s="750"/>
      <c r="M29" s="750"/>
      <c r="N29" s="750"/>
      <c r="O29" s="751"/>
    </row>
    <row r="30" spans="1:15" ht="32.25" customHeight="1">
      <c r="A30" s="758" t="s">
        <v>1491</v>
      </c>
      <c r="B30" s="753" t="s">
        <v>1469</v>
      </c>
      <c r="C30" s="754">
        <v>2.5079371438</v>
      </c>
      <c r="D30" s="754">
        <v>2.5164446257000002</v>
      </c>
      <c r="E30" s="754">
        <v>2.5453240914999999</v>
      </c>
      <c r="F30" s="754">
        <v>2.5486485727999999</v>
      </c>
      <c r="G30" s="754">
        <v>2.5260126474</v>
      </c>
      <c r="H30" s="754">
        <v>2.5236387250000001</v>
      </c>
      <c r="I30" s="754">
        <v>2.530610448</v>
      </c>
      <c r="J30" s="754">
        <v>2.5089574363999998</v>
      </c>
      <c r="K30" s="754">
        <v>2.4929027065999998</v>
      </c>
      <c r="L30" s="754">
        <v>2.5279436507000002</v>
      </c>
      <c r="M30" s="754">
        <v>2.7665442819999999</v>
      </c>
      <c r="N30" s="754">
        <v>2.8125654823000001</v>
      </c>
      <c r="O30" s="756"/>
    </row>
    <row r="31" spans="1:15" ht="32.25" customHeight="1">
      <c r="A31" s="748" t="s">
        <v>1492</v>
      </c>
      <c r="B31" s="749" t="s">
        <v>1472</v>
      </c>
      <c r="C31" s="750">
        <v>60.280261980456203</v>
      </c>
      <c r="D31" s="750">
        <v>57.189020396223</v>
      </c>
      <c r="E31" s="750">
        <v>54.807402728000199</v>
      </c>
      <c r="F31" s="750">
        <v>52.016243546183198</v>
      </c>
      <c r="G31" s="750">
        <v>51.013605728305301</v>
      </c>
      <c r="H31" s="750">
        <v>47.768665478386197</v>
      </c>
      <c r="I31" s="750">
        <v>46.432115062030398</v>
      </c>
      <c r="J31" s="750">
        <v>46.546090630122698</v>
      </c>
      <c r="K31" s="750">
        <v>46.836801180316499</v>
      </c>
      <c r="L31" s="750">
        <v>47.613623447783397</v>
      </c>
      <c r="M31" s="750">
        <v>48.1600708856121</v>
      </c>
      <c r="N31" s="750">
        <v>48.451466853327197</v>
      </c>
      <c r="O31" s="751">
        <v>51.5165868338932</v>
      </c>
    </row>
    <row r="32" spans="1:15" ht="30" customHeight="1">
      <c r="A32" s="759" t="s">
        <v>1493</v>
      </c>
      <c r="B32" s="749" t="s">
        <v>1469</v>
      </c>
      <c r="C32" s="754">
        <v>48.288839004400003</v>
      </c>
      <c r="D32" s="754">
        <v>48.524642356299999</v>
      </c>
      <c r="E32" s="754">
        <v>48.582209687899997</v>
      </c>
      <c r="F32" s="754">
        <v>48.7176632639</v>
      </c>
      <c r="G32" s="754">
        <v>48.762805893699998</v>
      </c>
      <c r="H32" s="754">
        <v>48.929764009499998</v>
      </c>
      <c r="I32" s="754">
        <v>49.363110188100002</v>
      </c>
      <c r="J32" s="754">
        <v>49.793830851899997</v>
      </c>
      <c r="K32" s="754">
        <v>50.721776476000002</v>
      </c>
      <c r="L32" s="754">
        <v>52.291355816699998</v>
      </c>
      <c r="M32" s="754">
        <v>53.529827521199998</v>
      </c>
      <c r="N32" s="754">
        <v>54.274745483300002</v>
      </c>
      <c r="O32" s="756" t="s">
        <v>1519</v>
      </c>
    </row>
    <row r="33" spans="1:15" ht="30" customHeight="1">
      <c r="A33" s="760" t="s">
        <v>1494</v>
      </c>
      <c r="B33" s="749" t="s">
        <v>1472</v>
      </c>
      <c r="C33" s="761">
        <v>4.2874939429949901</v>
      </c>
      <c r="D33" s="761">
        <v>4.2940303365198798</v>
      </c>
      <c r="E33" s="761">
        <v>4.2439537974314998</v>
      </c>
      <c r="F33" s="761">
        <v>4.2316629733660998</v>
      </c>
      <c r="G33" s="761">
        <v>4.1445995896543497</v>
      </c>
      <c r="H33" s="761">
        <v>4.0700865524084202</v>
      </c>
      <c r="I33" s="761">
        <v>4.0439395127587003</v>
      </c>
      <c r="J33" s="761">
        <v>4.0807741403739204</v>
      </c>
      <c r="K33" s="761">
        <v>4.12327402333396</v>
      </c>
      <c r="L33" s="761">
        <v>4.2344971260990896</v>
      </c>
      <c r="M33" s="761">
        <v>4.3635144343755998</v>
      </c>
      <c r="N33" s="761">
        <v>4.3852738406311698</v>
      </c>
      <c r="O33" s="751">
        <v>4.2062604592185702</v>
      </c>
    </row>
    <row r="34" spans="1:15" ht="30" customHeight="1">
      <c r="A34" s="762" t="s">
        <v>1494</v>
      </c>
      <c r="B34" s="753" t="s">
        <v>1469</v>
      </c>
      <c r="C34" s="763">
        <v>4.3419130806000004</v>
      </c>
      <c r="D34" s="763">
        <v>4.2467434439999998</v>
      </c>
      <c r="E34" s="763">
        <v>4.2188196029</v>
      </c>
      <c r="F34" s="763">
        <v>4.1825250291999998</v>
      </c>
      <c r="G34" s="763">
        <v>4.1152018270999999</v>
      </c>
      <c r="H34" s="763">
        <v>4.0613003422</v>
      </c>
      <c r="I34" s="763">
        <v>4.0157548911000003</v>
      </c>
      <c r="J34" s="763">
        <v>4.0080998741</v>
      </c>
      <c r="K34" s="763">
        <v>4.1269886004999998</v>
      </c>
      <c r="L34" s="763">
        <v>4.2872388942999997</v>
      </c>
      <c r="M34" s="763">
        <v>4.3714258709999996</v>
      </c>
      <c r="N34" s="763">
        <v>4.3708087251999999</v>
      </c>
      <c r="O34" s="756" t="s">
        <v>1519</v>
      </c>
    </row>
    <row r="35" spans="1:15" ht="30" customHeight="1">
      <c r="A35" s="764" t="s">
        <v>1495</v>
      </c>
      <c r="B35" s="749" t="s">
        <v>1472</v>
      </c>
      <c r="C35" s="761">
        <v>3.5487725554941201</v>
      </c>
      <c r="D35" s="761">
        <v>3.5456856757081501</v>
      </c>
      <c r="E35" s="761">
        <v>3.51984895481178</v>
      </c>
      <c r="F35" s="761">
        <v>3.5150227491603898</v>
      </c>
      <c r="G35" s="761">
        <v>3.4751877947715499</v>
      </c>
      <c r="H35" s="761">
        <v>3.4398420368109601</v>
      </c>
      <c r="I35" s="761">
        <v>3.4180643647372202</v>
      </c>
      <c r="J35" s="761">
        <v>3.4249385843870899</v>
      </c>
      <c r="K35" s="761">
        <v>3.47042815532863</v>
      </c>
      <c r="L35" s="761">
        <v>3.57607618001675</v>
      </c>
      <c r="M35" s="761">
        <v>3.6429730359638999</v>
      </c>
      <c r="N35" s="761">
        <v>3.64256974308161</v>
      </c>
      <c r="O35" s="751">
        <v>3.5164919687194498</v>
      </c>
    </row>
    <row r="36" spans="1:15" ht="30" customHeight="1">
      <c r="A36" s="765" t="s">
        <v>1495</v>
      </c>
      <c r="B36" s="766" t="s">
        <v>1469</v>
      </c>
      <c r="C36" s="767">
        <v>3.6038163110000001</v>
      </c>
      <c r="D36" s="767">
        <v>3.5431284010000001</v>
      </c>
      <c r="E36" s="767">
        <v>3.5328816472</v>
      </c>
      <c r="F36" s="767">
        <v>3.5140279181</v>
      </c>
      <c r="G36" s="767">
        <v>3.4812409807</v>
      </c>
      <c r="H36" s="767">
        <v>3.4456333602</v>
      </c>
      <c r="I36" s="767">
        <v>3.4257896209999998</v>
      </c>
      <c r="J36" s="767">
        <v>3.4380378712000002</v>
      </c>
      <c r="K36" s="767">
        <v>3.5151710906</v>
      </c>
      <c r="L36" s="767">
        <v>3.6137156527999998</v>
      </c>
      <c r="M36" s="767">
        <v>3.660661304</v>
      </c>
      <c r="N36" s="767">
        <v>3.6483463187999998</v>
      </c>
      <c r="O36" s="768" t="s">
        <v>1519</v>
      </c>
    </row>
    <row r="37" spans="1:15" ht="13.5" customHeight="1">
      <c r="A37" s="745" t="s">
        <v>1439</v>
      </c>
      <c r="B37" s="746"/>
      <c r="C37" s="747"/>
      <c r="D37" s="747"/>
      <c r="E37" s="747"/>
      <c r="F37" s="747"/>
      <c r="G37" s="747"/>
      <c r="H37" s="747"/>
      <c r="I37" s="747"/>
      <c r="J37" s="747"/>
      <c r="K37" s="747"/>
      <c r="L37" s="747"/>
      <c r="M37" s="747"/>
      <c r="N37" s="747"/>
      <c r="O37" s="747"/>
    </row>
    <row r="38" spans="1:15" ht="32.25" customHeight="1">
      <c r="A38" s="748" t="s">
        <v>1483</v>
      </c>
      <c r="B38" s="749" t="s">
        <v>1472</v>
      </c>
      <c r="C38" s="750"/>
      <c r="D38" s="750"/>
      <c r="E38" s="750"/>
      <c r="F38" s="750"/>
      <c r="G38" s="750"/>
      <c r="H38" s="750"/>
      <c r="I38" s="750"/>
      <c r="J38" s="750"/>
      <c r="K38" s="750"/>
      <c r="L38" s="750"/>
      <c r="M38" s="750"/>
      <c r="N38" s="750"/>
      <c r="O38" s="751"/>
    </row>
    <row r="39" spans="1:15" ht="19.5" customHeight="1">
      <c r="A39" s="752" t="s">
        <v>1485</v>
      </c>
      <c r="B39" s="753" t="s">
        <v>1469</v>
      </c>
      <c r="C39" s="754">
        <v>39.134679444500001</v>
      </c>
      <c r="D39" s="754">
        <v>39.670401576000003</v>
      </c>
      <c r="E39" s="754">
        <v>40.870161416499997</v>
      </c>
      <c r="F39" s="754">
        <v>40.953204899200003</v>
      </c>
      <c r="G39" s="754">
        <v>41.144726534299998</v>
      </c>
      <c r="H39" s="754">
        <v>41.848543035500001</v>
      </c>
      <c r="I39" s="754">
        <v>42.194806216300002</v>
      </c>
      <c r="J39" s="754">
        <v>42.955263136600003</v>
      </c>
      <c r="K39" s="754">
        <v>43.977845592500003</v>
      </c>
      <c r="L39" s="754">
        <v>45.372301323800002</v>
      </c>
      <c r="M39" s="754">
        <v>46.973946199899999</v>
      </c>
      <c r="N39" s="754">
        <v>48.385781327700002</v>
      </c>
      <c r="O39" s="751"/>
    </row>
    <row r="40" spans="1:15" ht="32.25" customHeight="1">
      <c r="A40" s="748" t="s">
        <v>1486</v>
      </c>
      <c r="B40" s="749" t="s">
        <v>1472</v>
      </c>
      <c r="C40" s="750">
        <v>60.079135999828999</v>
      </c>
      <c r="D40" s="750">
        <v>56.851970826488802</v>
      </c>
      <c r="E40" s="750">
        <v>53.800161045141103</v>
      </c>
      <c r="F40" s="750">
        <v>49.988237152521499</v>
      </c>
      <c r="G40" s="750">
        <v>46.632849831505098</v>
      </c>
      <c r="H40" s="750">
        <v>43.3054528024646</v>
      </c>
      <c r="I40" s="750">
        <v>40.8901715474978</v>
      </c>
      <c r="J40" s="750">
        <v>40.357551247099103</v>
      </c>
      <c r="K40" s="750">
        <v>40.462776800801798</v>
      </c>
      <c r="L40" s="750">
        <v>40.719629015688398</v>
      </c>
      <c r="M40" s="750">
        <v>41.549660472846298</v>
      </c>
      <c r="N40" s="750">
        <v>42.081859430160897</v>
      </c>
      <c r="O40" s="755">
        <v>46.972797445150597</v>
      </c>
    </row>
    <row r="41" spans="1:15" ht="32.25" customHeight="1">
      <c r="A41" s="752" t="s">
        <v>1487</v>
      </c>
      <c r="B41" s="753" t="s">
        <v>1469</v>
      </c>
      <c r="C41" s="754">
        <v>42.241624622099998</v>
      </c>
      <c r="D41" s="754">
        <v>42.2236307067</v>
      </c>
      <c r="E41" s="754">
        <v>43.448049029499998</v>
      </c>
      <c r="F41" s="754">
        <v>43.439005098099997</v>
      </c>
      <c r="G41" s="754">
        <v>43.110803858799997</v>
      </c>
      <c r="H41" s="754">
        <v>43.491510511900003</v>
      </c>
      <c r="I41" s="754">
        <v>43.537530676800003</v>
      </c>
      <c r="J41" s="754">
        <v>44.354661223999997</v>
      </c>
      <c r="K41" s="754">
        <v>46.2286991199</v>
      </c>
      <c r="L41" s="754">
        <v>48.680696974100002</v>
      </c>
      <c r="M41" s="754">
        <v>50.684048088300003</v>
      </c>
      <c r="N41" s="754">
        <v>52.174163405500003</v>
      </c>
      <c r="O41" s="756" t="s">
        <v>1519</v>
      </c>
    </row>
    <row r="42" spans="1:15" ht="32.25" customHeight="1">
      <c r="A42" s="748" t="s">
        <v>1488</v>
      </c>
      <c r="B42" s="749" t="s">
        <v>1472</v>
      </c>
      <c r="C42" s="750">
        <v>58.931839879888798</v>
      </c>
      <c r="D42" s="750">
        <v>55.642362203155301</v>
      </c>
      <c r="E42" s="750">
        <v>52.604364336768697</v>
      </c>
      <c r="F42" s="750">
        <v>48.967145840877201</v>
      </c>
      <c r="G42" s="750">
        <v>46.219615784402301</v>
      </c>
      <c r="H42" s="750">
        <v>43.4458445008515</v>
      </c>
      <c r="I42" s="750">
        <v>41.173003866019798</v>
      </c>
      <c r="J42" s="750">
        <v>40.282281922823302</v>
      </c>
      <c r="K42" s="750">
        <v>40.077721094692201</v>
      </c>
      <c r="L42" s="750">
        <v>39.595816025149702</v>
      </c>
      <c r="M42" s="750">
        <v>39.844206103888801</v>
      </c>
      <c r="N42" s="750">
        <v>40.4216000694515</v>
      </c>
      <c r="O42" s="751">
        <v>46.2003074406895</v>
      </c>
    </row>
    <row r="43" spans="1:15" ht="32.25" customHeight="1">
      <c r="A43" s="752" t="s">
        <v>1489</v>
      </c>
      <c r="B43" s="753" t="s">
        <v>1469</v>
      </c>
      <c r="C43" s="754">
        <v>40.789931831700002</v>
      </c>
      <c r="D43" s="754">
        <v>41.358985520799997</v>
      </c>
      <c r="E43" s="754">
        <v>42.617332920700001</v>
      </c>
      <c r="F43" s="754">
        <v>42.736032177299997</v>
      </c>
      <c r="G43" s="754">
        <v>42.880751648</v>
      </c>
      <c r="H43" s="754">
        <v>43.571526281899999</v>
      </c>
      <c r="I43" s="754">
        <v>43.891575654100002</v>
      </c>
      <c r="J43" s="754">
        <v>44.612229295799999</v>
      </c>
      <c r="K43" s="754">
        <v>45.645090018700003</v>
      </c>
      <c r="L43" s="754">
        <v>47.127609945099998</v>
      </c>
      <c r="M43" s="754">
        <v>48.817622958100003</v>
      </c>
      <c r="N43" s="754">
        <v>50.315125424400001</v>
      </c>
      <c r="O43" s="756" t="s">
        <v>1519</v>
      </c>
    </row>
    <row r="44" spans="1:15" ht="32.25" customHeight="1">
      <c r="A44" s="757" t="s">
        <v>1490</v>
      </c>
      <c r="B44" s="749" t="s">
        <v>1472</v>
      </c>
      <c r="C44" s="750"/>
      <c r="D44" s="750"/>
      <c r="E44" s="750"/>
      <c r="F44" s="750"/>
      <c r="G44" s="750"/>
      <c r="H44" s="750"/>
      <c r="I44" s="750"/>
      <c r="J44" s="750"/>
      <c r="K44" s="750"/>
      <c r="L44" s="750"/>
      <c r="M44" s="750"/>
      <c r="N44" s="750"/>
      <c r="O44" s="751"/>
    </row>
    <row r="45" spans="1:15" ht="32.25" customHeight="1">
      <c r="A45" s="758" t="s">
        <v>1491</v>
      </c>
      <c r="B45" s="753" t="s">
        <v>1469</v>
      </c>
      <c r="C45" s="754">
        <v>1.6552523871</v>
      </c>
      <c r="D45" s="754">
        <v>1.6885839448</v>
      </c>
      <c r="E45" s="754">
        <v>1.7471715042</v>
      </c>
      <c r="F45" s="754">
        <v>1.7828272781000001</v>
      </c>
      <c r="G45" s="754">
        <v>1.7360251137</v>
      </c>
      <c r="H45" s="754">
        <v>1.7229832463999999</v>
      </c>
      <c r="I45" s="754">
        <v>1.6967694378</v>
      </c>
      <c r="J45" s="754">
        <v>1.6569661592</v>
      </c>
      <c r="K45" s="754">
        <v>1.6672444261999999</v>
      </c>
      <c r="L45" s="754">
        <v>1.7553086213</v>
      </c>
      <c r="M45" s="754">
        <v>1.8436767582</v>
      </c>
      <c r="N45" s="754">
        <v>1.9293440967</v>
      </c>
      <c r="O45" s="756"/>
    </row>
    <row r="46" spans="1:15" ht="32.25" customHeight="1">
      <c r="A46" s="748" t="s">
        <v>1492</v>
      </c>
      <c r="B46" s="749" t="s">
        <v>1472</v>
      </c>
      <c r="C46" s="750">
        <v>61.108738476342303</v>
      </c>
      <c r="D46" s="750">
        <v>57.850469110783202</v>
      </c>
      <c r="E46" s="750">
        <v>54.8449190609022</v>
      </c>
      <c r="F46" s="750">
        <v>51.1608871530347</v>
      </c>
      <c r="G46" s="750">
        <v>48.412794482270598</v>
      </c>
      <c r="H46" s="750">
        <v>45.626810268839598</v>
      </c>
      <c r="I46" s="750">
        <v>43.3474083212216</v>
      </c>
      <c r="J46" s="750">
        <v>42.512044640669799</v>
      </c>
      <c r="K46" s="750">
        <v>42.321851448550902</v>
      </c>
      <c r="L46" s="750">
        <v>41.895522421596198</v>
      </c>
      <c r="M46" s="750">
        <v>42.143612507670603</v>
      </c>
      <c r="N46" s="750">
        <v>42.799295716879698</v>
      </c>
      <c r="O46" s="751">
        <v>48.433690316146603</v>
      </c>
    </row>
    <row r="47" spans="1:15" ht="30" customHeight="1">
      <c r="A47" s="759" t="s">
        <v>1493</v>
      </c>
      <c r="B47" s="749" t="s">
        <v>1469</v>
      </c>
      <c r="C47" s="754">
        <v>43.197288397900003</v>
      </c>
      <c r="D47" s="754">
        <v>43.763918240599999</v>
      </c>
      <c r="E47" s="754">
        <v>45.026866370900002</v>
      </c>
      <c r="F47" s="754">
        <v>45.143871902599997</v>
      </c>
      <c r="G47" s="754">
        <v>45.277049074799997</v>
      </c>
      <c r="H47" s="754">
        <v>45.997412123899998</v>
      </c>
      <c r="I47" s="754">
        <v>46.328478103400002</v>
      </c>
      <c r="J47" s="754">
        <v>47.0581711305</v>
      </c>
      <c r="K47" s="754">
        <v>48.117673609000001</v>
      </c>
      <c r="L47" s="754">
        <v>49.596639489300003</v>
      </c>
      <c r="M47" s="754">
        <v>51.292577834600003</v>
      </c>
      <c r="N47" s="754">
        <v>52.783004110199997</v>
      </c>
      <c r="O47" s="756" t="s">
        <v>1519</v>
      </c>
    </row>
    <row r="48" spans="1:15" ht="30" customHeight="1">
      <c r="A48" s="760" t="s">
        <v>1494</v>
      </c>
      <c r="B48" s="749" t="s">
        <v>1472</v>
      </c>
      <c r="C48" s="761">
        <v>4.2157946865839904</v>
      </c>
      <c r="D48" s="761">
        <v>4.2316512699156901</v>
      </c>
      <c r="E48" s="761">
        <v>4.2190159630626596</v>
      </c>
      <c r="F48" s="761">
        <v>4.2082334778328097</v>
      </c>
      <c r="G48" s="761">
        <v>4.1050432740502201</v>
      </c>
      <c r="H48" s="761">
        <v>3.9978556876506799</v>
      </c>
      <c r="I48" s="761">
        <v>3.9707641823828599</v>
      </c>
      <c r="J48" s="761">
        <v>4.0432719193477604</v>
      </c>
      <c r="K48" s="761">
        <v>4.08610211392502</v>
      </c>
      <c r="L48" s="761">
        <v>4.1818771282304903</v>
      </c>
      <c r="M48" s="761">
        <v>4.2855160025528596</v>
      </c>
      <c r="N48" s="761">
        <v>4.2913615545920196</v>
      </c>
      <c r="O48" s="751">
        <v>4.1512866736555898</v>
      </c>
    </row>
    <row r="49" spans="1:15" ht="30" customHeight="1">
      <c r="A49" s="762" t="s">
        <v>1494</v>
      </c>
      <c r="B49" s="753" t="s">
        <v>1469</v>
      </c>
      <c r="C49" s="763">
        <v>4.2551545101999997</v>
      </c>
      <c r="D49" s="763">
        <v>4.1601123572000001</v>
      </c>
      <c r="E49" s="763">
        <v>4.1517141220999996</v>
      </c>
      <c r="F49" s="763">
        <v>4.1292145740999997</v>
      </c>
      <c r="G49" s="763">
        <v>4.0439307301999996</v>
      </c>
      <c r="H49" s="763">
        <v>3.9892115423000001</v>
      </c>
      <c r="I49" s="763">
        <v>3.9304495258999999</v>
      </c>
      <c r="J49" s="763">
        <v>3.9552334588</v>
      </c>
      <c r="K49" s="763">
        <v>4.0729462313999996</v>
      </c>
      <c r="L49" s="763">
        <v>4.2307268663000004</v>
      </c>
      <c r="M49" s="763">
        <v>4.2869999526000004</v>
      </c>
      <c r="N49" s="763">
        <v>4.2953322539999998</v>
      </c>
      <c r="O49" s="756" t="s">
        <v>1519</v>
      </c>
    </row>
    <row r="50" spans="1:15" ht="30" customHeight="1">
      <c r="A50" s="764" t="s">
        <v>1495</v>
      </c>
      <c r="B50" s="749" t="s">
        <v>1472</v>
      </c>
      <c r="C50" s="761">
        <v>3.47927949775926</v>
      </c>
      <c r="D50" s="761">
        <v>3.4852790931026099</v>
      </c>
      <c r="E50" s="761">
        <v>3.4959090686584999</v>
      </c>
      <c r="F50" s="761">
        <v>3.4762566337757299</v>
      </c>
      <c r="G50" s="761">
        <v>3.4197744777909902</v>
      </c>
      <c r="H50" s="761">
        <v>3.3728883383399002</v>
      </c>
      <c r="I50" s="761">
        <v>3.3598267827116599</v>
      </c>
      <c r="J50" s="761">
        <v>3.3895179823301498</v>
      </c>
      <c r="K50" s="761">
        <v>3.42708738536323</v>
      </c>
      <c r="L50" s="761">
        <v>3.5206857062957599</v>
      </c>
      <c r="M50" s="761">
        <v>3.5774548781708599</v>
      </c>
      <c r="N50" s="761">
        <v>3.5622481874751801</v>
      </c>
      <c r="O50" s="751">
        <v>3.4623454644557099</v>
      </c>
    </row>
    <row r="51" spans="1:15" ht="30" customHeight="1">
      <c r="A51" s="765" t="s">
        <v>1495</v>
      </c>
      <c r="B51" s="766" t="s">
        <v>1469</v>
      </c>
      <c r="C51" s="767">
        <v>3.5349840049000001</v>
      </c>
      <c r="D51" s="767">
        <v>3.4752727331000002</v>
      </c>
      <c r="E51" s="767">
        <v>3.4727131292000002</v>
      </c>
      <c r="F51" s="767">
        <v>3.4612379897999999</v>
      </c>
      <c r="G51" s="767">
        <v>3.4189417773000002</v>
      </c>
      <c r="H51" s="767">
        <v>3.3906117373</v>
      </c>
      <c r="I51" s="767">
        <v>3.3725299225000001</v>
      </c>
      <c r="J51" s="767">
        <v>3.3763875800999998</v>
      </c>
      <c r="K51" s="767">
        <v>3.4706167470999998</v>
      </c>
      <c r="L51" s="767">
        <v>3.5612628121999998</v>
      </c>
      <c r="M51" s="767">
        <v>3.5819889837000001</v>
      </c>
      <c r="N51" s="767">
        <v>3.5731589906000001</v>
      </c>
      <c r="O51" s="768" t="s">
        <v>1519</v>
      </c>
    </row>
    <row r="52" spans="1:15" ht="13.5" customHeight="1">
      <c r="A52" s="745" t="s">
        <v>1437</v>
      </c>
      <c r="B52" s="746"/>
      <c r="C52" s="747"/>
      <c r="D52" s="747"/>
      <c r="E52" s="747"/>
      <c r="F52" s="747"/>
      <c r="G52" s="747"/>
      <c r="H52" s="747"/>
      <c r="I52" s="747"/>
      <c r="J52" s="747"/>
      <c r="K52" s="747"/>
      <c r="L52" s="747"/>
      <c r="M52" s="747"/>
      <c r="N52" s="747"/>
      <c r="O52" s="747"/>
    </row>
    <row r="53" spans="1:15" ht="32.25" customHeight="1">
      <c r="A53" s="748" t="s">
        <v>1483</v>
      </c>
      <c r="B53" s="749" t="s">
        <v>1472</v>
      </c>
      <c r="C53" s="750"/>
      <c r="D53" s="750"/>
      <c r="E53" s="750"/>
      <c r="F53" s="750"/>
      <c r="G53" s="750"/>
      <c r="H53" s="750"/>
      <c r="I53" s="750"/>
      <c r="J53" s="750"/>
      <c r="K53" s="750"/>
      <c r="L53" s="750"/>
      <c r="M53" s="750"/>
      <c r="N53" s="750"/>
      <c r="O53" s="751"/>
    </row>
    <row r="54" spans="1:15" ht="19.5" customHeight="1">
      <c r="A54" s="752" t="s">
        <v>1485</v>
      </c>
      <c r="B54" s="753" t="s">
        <v>1469</v>
      </c>
      <c r="C54" s="754">
        <v>42.4552402319</v>
      </c>
      <c r="D54" s="754">
        <v>42.780396646699998</v>
      </c>
      <c r="E54" s="754">
        <v>43.239300056200001</v>
      </c>
      <c r="F54" s="754">
        <v>43.229980403200003</v>
      </c>
      <c r="G54" s="754">
        <v>43.779370213</v>
      </c>
      <c r="H54" s="754">
        <v>44.273915353100001</v>
      </c>
      <c r="I54" s="754">
        <v>45.298416270600001</v>
      </c>
      <c r="J54" s="754">
        <v>46.733761994699996</v>
      </c>
      <c r="K54" s="754">
        <v>48.452976895500001</v>
      </c>
      <c r="L54" s="754">
        <v>51.174870389100001</v>
      </c>
      <c r="M54" s="754">
        <v>52.8786057274</v>
      </c>
      <c r="N54" s="754">
        <v>53.8460104718</v>
      </c>
      <c r="O54" s="751"/>
    </row>
    <row r="55" spans="1:15" ht="32.25" customHeight="1">
      <c r="A55" s="748" t="s">
        <v>1486</v>
      </c>
      <c r="B55" s="749" t="s">
        <v>1472</v>
      </c>
      <c r="C55" s="750">
        <v>57.002625414077499</v>
      </c>
      <c r="D55" s="750">
        <v>51.009494558722501</v>
      </c>
      <c r="E55" s="750">
        <v>45.377050611477898</v>
      </c>
      <c r="F55" s="750">
        <v>42.870532030669402</v>
      </c>
      <c r="G55" s="750">
        <v>40.549877565213599</v>
      </c>
      <c r="H55" s="750">
        <v>39.042463032885003</v>
      </c>
      <c r="I55" s="750">
        <v>38.434128943644701</v>
      </c>
      <c r="J55" s="750">
        <v>38.706716902736702</v>
      </c>
      <c r="K55" s="750">
        <v>38.896464970306198</v>
      </c>
      <c r="L55" s="750">
        <v>40.898988876836597</v>
      </c>
      <c r="M55" s="750">
        <v>42.409856939256599</v>
      </c>
      <c r="N55" s="750">
        <v>44.140165793517603</v>
      </c>
      <c r="O55" s="755">
        <v>43.661865722752999</v>
      </c>
    </row>
    <row r="56" spans="1:15" ht="32.25" customHeight="1">
      <c r="A56" s="752" t="s">
        <v>1487</v>
      </c>
      <c r="B56" s="753" t="s">
        <v>1469</v>
      </c>
      <c r="C56" s="754">
        <v>44.744640869500003</v>
      </c>
      <c r="D56" s="754">
        <v>44.529224047200003</v>
      </c>
      <c r="E56" s="754">
        <v>44.844795040900003</v>
      </c>
      <c r="F56" s="754">
        <v>44.543644777300003</v>
      </c>
      <c r="G56" s="754">
        <v>44.456074721500002</v>
      </c>
      <c r="H56" s="754">
        <v>44.709509394400001</v>
      </c>
      <c r="I56" s="754">
        <v>45.494739319799997</v>
      </c>
      <c r="J56" s="754">
        <v>47.153137297800001</v>
      </c>
      <c r="K56" s="754">
        <v>49.693019318499999</v>
      </c>
      <c r="L56" s="754">
        <v>53.686686273799999</v>
      </c>
      <c r="M56" s="754">
        <v>55.900775389700001</v>
      </c>
      <c r="N56" s="754">
        <v>56.729454686399997</v>
      </c>
      <c r="O56" s="756" t="s">
        <v>1519</v>
      </c>
    </row>
    <row r="57" spans="1:15" ht="32.25" customHeight="1">
      <c r="A57" s="748" t="s">
        <v>1488</v>
      </c>
      <c r="B57" s="749" t="s">
        <v>1472</v>
      </c>
      <c r="C57" s="750">
        <v>55.794927913561601</v>
      </c>
      <c r="D57" s="750">
        <v>49.7941931943393</v>
      </c>
      <c r="E57" s="750">
        <v>44.195309820469198</v>
      </c>
      <c r="F57" s="750">
        <v>41.963124792720301</v>
      </c>
      <c r="G57" s="750">
        <v>40.226311344773002</v>
      </c>
      <c r="H57" s="750">
        <v>39.338777197116897</v>
      </c>
      <c r="I57" s="750">
        <v>38.855243511936898</v>
      </c>
      <c r="J57" s="750">
        <v>38.735515668239501</v>
      </c>
      <c r="K57" s="750">
        <v>38.628752855429198</v>
      </c>
      <c r="L57" s="750">
        <v>39.694557570984401</v>
      </c>
      <c r="M57" s="750">
        <v>40.531604896052499</v>
      </c>
      <c r="N57" s="750">
        <v>42.271977978067603</v>
      </c>
      <c r="O57" s="751">
        <v>42.916180617844702</v>
      </c>
    </row>
    <row r="58" spans="1:15" ht="32.25" customHeight="1">
      <c r="A58" s="752" t="s">
        <v>1489</v>
      </c>
      <c r="B58" s="753" t="s">
        <v>1469</v>
      </c>
      <c r="C58" s="754">
        <v>43.244436140399998</v>
      </c>
      <c r="D58" s="754">
        <v>43.555240545099998</v>
      </c>
      <c r="E58" s="754">
        <v>44.012306558399999</v>
      </c>
      <c r="F58" s="754">
        <v>44.016893141399997</v>
      </c>
      <c r="G58" s="754">
        <v>44.576370838999999</v>
      </c>
      <c r="H58" s="754">
        <v>45.054129221300002</v>
      </c>
      <c r="I58" s="754">
        <v>46.052173318599998</v>
      </c>
      <c r="J58" s="754">
        <v>47.463115418199997</v>
      </c>
      <c r="K58" s="754">
        <v>49.175448651499998</v>
      </c>
      <c r="L58" s="754">
        <v>51.940167481899998</v>
      </c>
      <c r="M58" s="754">
        <v>53.670111831</v>
      </c>
      <c r="N58" s="754">
        <v>54.672064430500001</v>
      </c>
      <c r="O58" s="756" t="s">
        <v>1519</v>
      </c>
    </row>
    <row r="59" spans="1:15" ht="32.25" customHeight="1">
      <c r="A59" s="757" t="s">
        <v>1490</v>
      </c>
      <c r="B59" s="749" t="s">
        <v>1472</v>
      </c>
      <c r="C59" s="750"/>
      <c r="D59" s="750"/>
      <c r="E59" s="750"/>
      <c r="F59" s="750"/>
      <c r="G59" s="750"/>
      <c r="H59" s="750"/>
      <c r="I59" s="750"/>
      <c r="J59" s="750"/>
      <c r="K59" s="750"/>
      <c r="L59" s="750"/>
      <c r="M59" s="750"/>
      <c r="N59" s="750"/>
      <c r="O59" s="751"/>
    </row>
    <row r="60" spans="1:15" ht="32.25" customHeight="1">
      <c r="A60" s="758" t="s">
        <v>1491</v>
      </c>
      <c r="B60" s="753" t="s">
        <v>1469</v>
      </c>
      <c r="C60" s="754">
        <v>0.78919590849999999</v>
      </c>
      <c r="D60" s="754">
        <v>0.7748438983</v>
      </c>
      <c r="E60" s="754">
        <v>0.7730065022</v>
      </c>
      <c r="F60" s="754">
        <v>0.78691273829999997</v>
      </c>
      <c r="G60" s="754">
        <v>0.79700062599999999</v>
      </c>
      <c r="H60" s="754">
        <v>0.78021386820000005</v>
      </c>
      <c r="I60" s="754">
        <v>0.75375704799999999</v>
      </c>
      <c r="J60" s="754">
        <v>0.72935342349999999</v>
      </c>
      <c r="K60" s="754">
        <v>0.72247175600000002</v>
      </c>
      <c r="L60" s="754">
        <v>0.76529709280000002</v>
      </c>
      <c r="M60" s="754">
        <v>0.79150610369999996</v>
      </c>
      <c r="N60" s="754">
        <v>0.82605395869999998</v>
      </c>
      <c r="O60" s="756"/>
    </row>
    <row r="61" spans="1:15" ht="32.25" customHeight="1">
      <c r="A61" s="748" t="s">
        <v>1492</v>
      </c>
      <c r="B61" s="749" t="s">
        <v>1472</v>
      </c>
      <c r="C61" s="750">
        <v>56.8222931051315</v>
      </c>
      <c r="D61" s="750">
        <v>50.823661054522397</v>
      </c>
      <c r="E61" s="750">
        <v>45.240436789118498</v>
      </c>
      <c r="F61" s="750">
        <v>43.010809089633099</v>
      </c>
      <c r="G61" s="750">
        <v>41.2765263259313</v>
      </c>
      <c r="H61" s="750">
        <v>40.4016459552629</v>
      </c>
      <c r="I61" s="750">
        <v>39.9200967043896</v>
      </c>
      <c r="J61" s="750">
        <v>39.789762772168899</v>
      </c>
      <c r="K61" s="750">
        <v>39.684701596466901</v>
      </c>
      <c r="L61" s="750">
        <v>40.7505920488287</v>
      </c>
      <c r="M61" s="750">
        <v>41.619691183006097</v>
      </c>
      <c r="N61" s="750">
        <v>43.405243813995902</v>
      </c>
      <c r="O61" s="751">
        <v>43.5428889403385</v>
      </c>
    </row>
    <row r="62" spans="1:15" ht="30" customHeight="1">
      <c r="A62" s="759" t="s">
        <v>1493</v>
      </c>
      <c r="B62" s="749" t="s">
        <v>1469</v>
      </c>
      <c r="C62" s="754">
        <v>44.378751430900003</v>
      </c>
      <c r="D62" s="754">
        <v>44.699485614899999</v>
      </c>
      <c r="E62" s="754">
        <v>45.147891725900003</v>
      </c>
      <c r="F62" s="754">
        <v>45.152094464699999</v>
      </c>
      <c r="G62" s="754">
        <v>45.710878986700003</v>
      </c>
      <c r="H62" s="754">
        <v>46.188091893500001</v>
      </c>
      <c r="I62" s="754">
        <v>47.182396461700002</v>
      </c>
      <c r="J62" s="754">
        <v>48.579280632900002</v>
      </c>
      <c r="K62" s="754">
        <v>50.293869397400002</v>
      </c>
      <c r="L62" s="754">
        <v>53.058730648699999</v>
      </c>
      <c r="M62" s="754">
        <v>54.789261089900002</v>
      </c>
      <c r="N62" s="754">
        <v>55.7888173833</v>
      </c>
      <c r="O62" s="756" t="s">
        <v>1519</v>
      </c>
    </row>
    <row r="63" spans="1:15" ht="30" customHeight="1">
      <c r="A63" s="760" t="s">
        <v>1494</v>
      </c>
      <c r="B63" s="749" t="s">
        <v>1472</v>
      </c>
      <c r="C63" s="761">
        <v>4.17584896381618</v>
      </c>
      <c r="D63" s="761">
        <v>4.1851908990680098</v>
      </c>
      <c r="E63" s="761">
        <v>4.1949978979139502</v>
      </c>
      <c r="F63" s="761">
        <v>4.1648113671609099</v>
      </c>
      <c r="G63" s="761">
        <v>4.0579600058574297</v>
      </c>
      <c r="H63" s="761">
        <v>3.9613277726337102</v>
      </c>
      <c r="I63" s="761">
        <v>3.9459797044604801</v>
      </c>
      <c r="J63" s="761">
        <v>3.9943619106062802</v>
      </c>
      <c r="K63" s="761">
        <v>4.0280218084824497</v>
      </c>
      <c r="L63" s="761">
        <v>4.1509553957772303</v>
      </c>
      <c r="M63" s="761">
        <v>4.24610956685129</v>
      </c>
      <c r="N63" s="761">
        <v>4.2584452731490998</v>
      </c>
      <c r="O63" s="751">
        <v>4.1118881973855297</v>
      </c>
    </row>
    <row r="64" spans="1:15" ht="30" customHeight="1">
      <c r="A64" s="762" t="s">
        <v>1494</v>
      </c>
      <c r="B64" s="753" t="s">
        <v>1469</v>
      </c>
      <c r="C64" s="763">
        <v>4.2174257882999999</v>
      </c>
      <c r="D64" s="763">
        <v>4.1425412821999998</v>
      </c>
      <c r="E64" s="763">
        <v>4.1161501517000003</v>
      </c>
      <c r="F64" s="763">
        <v>4.0669186085</v>
      </c>
      <c r="G64" s="763">
        <v>3.9698487438000001</v>
      </c>
      <c r="H64" s="763">
        <v>3.9421845499999999</v>
      </c>
      <c r="I64" s="763">
        <v>3.9027260765</v>
      </c>
      <c r="J64" s="763">
        <v>3.9550822846</v>
      </c>
      <c r="K64" s="763">
        <v>4.0487966759000003</v>
      </c>
      <c r="L64" s="763">
        <v>4.1871449091999997</v>
      </c>
      <c r="M64" s="763">
        <v>4.2397179366</v>
      </c>
      <c r="N64" s="763">
        <v>4.2302885919</v>
      </c>
      <c r="O64" s="756" t="s">
        <v>1519</v>
      </c>
    </row>
    <row r="65" spans="1:15" ht="30" customHeight="1">
      <c r="A65" s="764" t="s">
        <v>1495</v>
      </c>
      <c r="B65" s="749" t="s">
        <v>1472</v>
      </c>
      <c r="C65" s="761">
        <v>3.4783218257640498</v>
      </c>
      <c r="D65" s="761">
        <v>3.4818799725909702</v>
      </c>
      <c r="E65" s="761">
        <v>3.4784662234748498</v>
      </c>
      <c r="F65" s="761">
        <v>3.45173326860274</v>
      </c>
      <c r="G65" s="761">
        <v>3.4200012927319201</v>
      </c>
      <c r="H65" s="761">
        <v>3.3719462514652898</v>
      </c>
      <c r="I65" s="761">
        <v>3.35943155023365</v>
      </c>
      <c r="J65" s="761">
        <v>3.3985257155289399</v>
      </c>
      <c r="K65" s="761">
        <v>3.4301211438894001</v>
      </c>
      <c r="L65" s="761">
        <v>3.5135443731546201</v>
      </c>
      <c r="M65" s="761">
        <v>3.5694668393418501</v>
      </c>
      <c r="N65" s="761">
        <v>3.5524858885272801</v>
      </c>
      <c r="O65" s="751">
        <v>3.4572383098583002</v>
      </c>
    </row>
    <row r="66" spans="1:15" ht="30" customHeight="1">
      <c r="A66" s="765" t="s">
        <v>1495</v>
      </c>
      <c r="B66" s="766" t="s">
        <v>1469</v>
      </c>
      <c r="C66" s="767">
        <v>3.5164110429000002</v>
      </c>
      <c r="D66" s="767">
        <v>3.4740483567</v>
      </c>
      <c r="E66" s="767">
        <v>3.4679035632000001</v>
      </c>
      <c r="F66" s="767">
        <v>3.4473683786999998</v>
      </c>
      <c r="G66" s="767">
        <v>3.3994077712999999</v>
      </c>
      <c r="H66" s="767">
        <v>3.3791167744999999</v>
      </c>
      <c r="I66" s="767">
        <v>3.3698218149999999</v>
      </c>
      <c r="J66" s="767">
        <v>3.3780239285999998</v>
      </c>
      <c r="K66" s="767">
        <v>3.4523963579000001</v>
      </c>
      <c r="L66" s="767">
        <v>3.5517616319999998</v>
      </c>
      <c r="M66" s="767">
        <v>3.5867932898000001</v>
      </c>
      <c r="N66" s="767">
        <v>3.5657454441000001</v>
      </c>
      <c r="O66" s="768" t="s">
        <v>1519</v>
      </c>
    </row>
    <row r="67" spans="1:15" ht="13.5" customHeight="1">
      <c r="A67" s="745" t="s">
        <v>190</v>
      </c>
      <c r="B67" s="746"/>
      <c r="C67" s="747"/>
      <c r="D67" s="747"/>
      <c r="E67" s="747"/>
      <c r="F67" s="747"/>
      <c r="G67" s="747"/>
      <c r="H67" s="747"/>
      <c r="I67" s="747"/>
      <c r="J67" s="747"/>
      <c r="K67" s="747"/>
      <c r="L67" s="747"/>
      <c r="M67" s="747"/>
      <c r="N67" s="747"/>
      <c r="O67" s="747"/>
    </row>
    <row r="68" spans="1:15" ht="32.25" customHeight="1">
      <c r="A68" s="748" t="s">
        <v>1483</v>
      </c>
      <c r="B68" s="749" t="s">
        <v>1472</v>
      </c>
      <c r="C68" s="750"/>
      <c r="D68" s="750"/>
      <c r="E68" s="750"/>
      <c r="F68" s="750"/>
      <c r="G68" s="750"/>
      <c r="H68" s="750"/>
      <c r="I68" s="750"/>
      <c r="J68" s="750"/>
      <c r="K68" s="750"/>
      <c r="L68" s="750"/>
      <c r="M68" s="750"/>
      <c r="N68" s="750"/>
      <c r="O68" s="751"/>
    </row>
    <row r="69" spans="1:15" ht="19.5" customHeight="1">
      <c r="A69" s="752" t="s">
        <v>1485</v>
      </c>
      <c r="B69" s="753" t="s">
        <v>1469</v>
      </c>
      <c r="C69" s="754">
        <v>39.446825663600002</v>
      </c>
      <c r="D69" s="754">
        <v>40.036204510099999</v>
      </c>
      <c r="E69" s="754">
        <v>40.928497353899999</v>
      </c>
      <c r="F69" s="754">
        <v>40.9816645915</v>
      </c>
      <c r="G69" s="754">
        <v>41.264917944300002</v>
      </c>
      <c r="H69" s="754">
        <v>42.021516196999997</v>
      </c>
      <c r="I69" s="754">
        <v>42.632484278900002</v>
      </c>
      <c r="J69" s="754">
        <v>43.558918913200003</v>
      </c>
      <c r="K69" s="754">
        <v>44.8041905324</v>
      </c>
      <c r="L69" s="754">
        <v>46.7400019301</v>
      </c>
      <c r="M69" s="754">
        <v>48.538628211000002</v>
      </c>
      <c r="N69" s="754">
        <v>50.1094845386</v>
      </c>
      <c r="O69" s="751"/>
    </row>
    <row r="70" spans="1:15" ht="32.25" customHeight="1">
      <c r="A70" s="748" t="s">
        <v>1486</v>
      </c>
      <c r="B70" s="749" t="s">
        <v>1472</v>
      </c>
      <c r="C70" s="750">
        <v>59.179738889875203</v>
      </c>
      <c r="D70" s="750">
        <v>54.926509546397199</v>
      </c>
      <c r="E70" s="750">
        <v>50.166105649103898</v>
      </c>
      <c r="F70" s="750">
        <v>46.020237507226099</v>
      </c>
      <c r="G70" s="750">
        <v>42.436618898599903</v>
      </c>
      <c r="H70" s="750">
        <v>39.836722294513102</v>
      </c>
      <c r="I70" s="750">
        <v>38.659283246141001</v>
      </c>
      <c r="J70" s="750">
        <v>38.820199559143198</v>
      </c>
      <c r="K70" s="750">
        <v>38.702775865385902</v>
      </c>
      <c r="L70" s="750">
        <v>39.348711188351601</v>
      </c>
      <c r="M70" s="750">
        <v>40.668660143534296</v>
      </c>
      <c r="N70" s="750">
        <v>42.036245016683097</v>
      </c>
      <c r="O70" s="755">
        <v>45.176214767396402</v>
      </c>
    </row>
    <row r="71" spans="1:15" ht="32.25" customHeight="1">
      <c r="A71" s="752" t="s">
        <v>1487</v>
      </c>
      <c r="B71" s="753" t="s">
        <v>1469</v>
      </c>
      <c r="C71" s="754">
        <v>43.721304834199998</v>
      </c>
      <c r="D71" s="754">
        <v>43.7319995533</v>
      </c>
      <c r="E71" s="754">
        <v>44.526013734499998</v>
      </c>
      <c r="F71" s="754">
        <v>44.441709761200002</v>
      </c>
      <c r="G71" s="754">
        <v>44.0970298238</v>
      </c>
      <c r="H71" s="754">
        <v>44.592812488</v>
      </c>
      <c r="I71" s="754">
        <v>44.868995947800002</v>
      </c>
      <c r="J71" s="754">
        <v>45.846392694499997</v>
      </c>
      <c r="K71" s="754">
        <v>47.962773246499999</v>
      </c>
      <c r="L71" s="754">
        <v>51.154639813400003</v>
      </c>
      <c r="M71" s="754">
        <v>53.5030450601</v>
      </c>
      <c r="N71" s="754">
        <v>55.113875610299999</v>
      </c>
      <c r="O71" s="756" t="s">
        <v>1519</v>
      </c>
    </row>
    <row r="72" spans="1:15" ht="32.25" customHeight="1">
      <c r="A72" s="748" t="s">
        <v>1488</v>
      </c>
      <c r="B72" s="749" t="s">
        <v>1472</v>
      </c>
      <c r="C72" s="750">
        <v>57.722885967286103</v>
      </c>
      <c r="D72" s="750">
        <v>53.449018465778202</v>
      </c>
      <c r="E72" s="750">
        <v>48.7226044115259</v>
      </c>
      <c r="F72" s="750">
        <v>44.868802103300801</v>
      </c>
      <c r="G72" s="750">
        <v>41.9948403273265</v>
      </c>
      <c r="H72" s="750">
        <v>40.028070311924097</v>
      </c>
      <c r="I72" s="750">
        <v>38.9340962830032</v>
      </c>
      <c r="J72" s="750">
        <v>38.700999391990202</v>
      </c>
      <c r="K72" s="750">
        <v>38.370901543922599</v>
      </c>
      <c r="L72" s="750">
        <v>38.301565569446701</v>
      </c>
      <c r="M72" s="750">
        <v>38.913863305486402</v>
      </c>
      <c r="N72" s="750">
        <v>40.282034011347697</v>
      </c>
      <c r="O72" s="751">
        <v>44.328770436325897</v>
      </c>
    </row>
    <row r="73" spans="1:15" ht="32.25" customHeight="1">
      <c r="A73" s="752" t="s">
        <v>1489</v>
      </c>
      <c r="B73" s="753" t="s">
        <v>1469</v>
      </c>
      <c r="C73" s="754">
        <v>42.185824488000002</v>
      </c>
      <c r="D73" s="754">
        <v>42.770962768099999</v>
      </c>
      <c r="E73" s="754">
        <v>43.705188219900002</v>
      </c>
      <c r="F73" s="754">
        <v>43.770426280199999</v>
      </c>
      <c r="G73" s="754">
        <v>43.992086176599997</v>
      </c>
      <c r="H73" s="754">
        <v>44.730396980000002</v>
      </c>
      <c r="I73" s="754">
        <v>45.277687075099998</v>
      </c>
      <c r="J73" s="754">
        <v>46.176616214900001</v>
      </c>
      <c r="K73" s="754">
        <v>47.468091915499997</v>
      </c>
      <c r="L73" s="754">
        <v>49.558238991400003</v>
      </c>
      <c r="M73" s="754">
        <v>51.418433109299997</v>
      </c>
      <c r="N73" s="754">
        <v>53.055367398000001</v>
      </c>
      <c r="O73" s="756" t="s">
        <v>1519</v>
      </c>
    </row>
    <row r="74" spans="1:15" ht="32.25" customHeight="1">
      <c r="A74" s="757" t="s">
        <v>1490</v>
      </c>
      <c r="B74" s="749" t="s">
        <v>1472</v>
      </c>
      <c r="C74" s="750"/>
      <c r="D74" s="750"/>
      <c r="E74" s="750"/>
      <c r="F74" s="750"/>
      <c r="G74" s="750"/>
      <c r="H74" s="750"/>
      <c r="I74" s="750"/>
      <c r="J74" s="750"/>
      <c r="K74" s="750"/>
      <c r="L74" s="750"/>
      <c r="M74" s="750"/>
      <c r="N74" s="750"/>
      <c r="O74" s="751"/>
    </row>
    <row r="75" spans="1:15" ht="32.25" customHeight="1">
      <c r="A75" s="758" t="s">
        <v>1491</v>
      </c>
      <c r="B75" s="753" t="s">
        <v>1469</v>
      </c>
      <c r="C75" s="754">
        <v>2.7389988243999999</v>
      </c>
      <c r="D75" s="754">
        <v>2.7347582579999998</v>
      </c>
      <c r="E75" s="754">
        <v>2.776690866</v>
      </c>
      <c r="F75" s="754">
        <v>2.7887616888000002</v>
      </c>
      <c r="G75" s="754">
        <v>2.7271682323999999</v>
      </c>
      <c r="H75" s="754">
        <v>2.7088807830000001</v>
      </c>
      <c r="I75" s="754">
        <v>2.6452027963</v>
      </c>
      <c r="J75" s="754">
        <v>2.6176973017999998</v>
      </c>
      <c r="K75" s="754">
        <v>2.6639013830999998</v>
      </c>
      <c r="L75" s="754">
        <v>2.8182370613000001</v>
      </c>
      <c r="M75" s="754">
        <v>2.8798048983000002</v>
      </c>
      <c r="N75" s="754">
        <v>2.9458828594000002</v>
      </c>
      <c r="O75" s="756"/>
    </row>
    <row r="76" spans="1:15" ht="32.25" customHeight="1">
      <c r="A76" s="748" t="s">
        <v>1492</v>
      </c>
      <c r="B76" s="749" t="s">
        <v>1472</v>
      </c>
      <c r="C76" s="750">
        <v>59.629141559288598</v>
      </c>
      <c r="D76" s="750">
        <v>55.455646082484698</v>
      </c>
      <c r="E76" s="750">
        <v>50.676826749212999</v>
      </c>
      <c r="F76" s="750">
        <v>46.8295615022787</v>
      </c>
      <c r="G76" s="750">
        <v>43.942856299848103</v>
      </c>
      <c r="H76" s="750">
        <v>41.889487467336799</v>
      </c>
      <c r="I76" s="750">
        <v>40.850258372626797</v>
      </c>
      <c r="J76" s="750">
        <v>40.704751283480903</v>
      </c>
      <c r="K76" s="750">
        <v>40.408938069927203</v>
      </c>
      <c r="L76" s="750">
        <v>40.391943923066499</v>
      </c>
      <c r="M76" s="750">
        <v>41.040906803357203</v>
      </c>
      <c r="N76" s="750">
        <v>42.449943986699097</v>
      </c>
      <c r="O76" s="751">
        <v>46.324241379593602</v>
      </c>
    </row>
    <row r="77" spans="1:15" ht="30" customHeight="1">
      <c r="A77" s="759" t="s">
        <v>1493</v>
      </c>
      <c r="B77" s="749" t="s">
        <v>1469</v>
      </c>
      <c r="C77" s="754">
        <v>44.433742499700003</v>
      </c>
      <c r="D77" s="754">
        <v>45.008318835799997</v>
      </c>
      <c r="E77" s="754">
        <v>45.9343461367</v>
      </c>
      <c r="F77" s="754">
        <v>46.000891503200002</v>
      </c>
      <c r="G77" s="754">
        <v>46.217836720299999</v>
      </c>
      <c r="H77" s="754">
        <v>46.982291224299999</v>
      </c>
      <c r="I77" s="754">
        <v>47.537086527699998</v>
      </c>
      <c r="J77" s="754">
        <v>48.435378383100002</v>
      </c>
      <c r="K77" s="754">
        <v>49.732988128000002</v>
      </c>
      <c r="L77" s="754">
        <v>51.816441192500001</v>
      </c>
      <c r="M77" s="754">
        <v>53.678676582999998</v>
      </c>
      <c r="N77" s="754">
        <v>55.331458742700001</v>
      </c>
      <c r="O77" s="756" t="s">
        <v>1519</v>
      </c>
    </row>
    <row r="78" spans="1:15" ht="30" customHeight="1">
      <c r="A78" s="760" t="s">
        <v>1494</v>
      </c>
      <c r="B78" s="749" t="s">
        <v>1472</v>
      </c>
      <c r="C78" s="761">
        <v>4.2117776393712401</v>
      </c>
      <c r="D78" s="761">
        <v>4.2237630157617803</v>
      </c>
      <c r="E78" s="761">
        <v>4.2173622134386797</v>
      </c>
      <c r="F78" s="761">
        <v>4.2008704891514501</v>
      </c>
      <c r="G78" s="761">
        <v>4.0878162931584701</v>
      </c>
      <c r="H78" s="761">
        <v>3.9835553032986999</v>
      </c>
      <c r="I78" s="761">
        <v>3.9713785399198498</v>
      </c>
      <c r="J78" s="761">
        <v>4.0371506651636002</v>
      </c>
      <c r="K78" s="761">
        <v>4.0669070063955104</v>
      </c>
      <c r="L78" s="761">
        <v>4.1547582199095796</v>
      </c>
      <c r="M78" s="761">
        <v>4.2608716395635504</v>
      </c>
      <c r="N78" s="761">
        <v>4.2694106041848103</v>
      </c>
      <c r="O78" s="751">
        <v>4.1392291117965598</v>
      </c>
    </row>
    <row r="79" spans="1:15" ht="30" customHeight="1">
      <c r="A79" s="762" t="s">
        <v>1494</v>
      </c>
      <c r="B79" s="753" t="s">
        <v>1469</v>
      </c>
      <c r="C79" s="763">
        <v>4.235327185</v>
      </c>
      <c r="D79" s="763">
        <v>4.1473922204000004</v>
      </c>
      <c r="E79" s="763">
        <v>4.1223409152999997</v>
      </c>
      <c r="F79" s="763">
        <v>4.0987086278999998</v>
      </c>
      <c r="G79" s="763">
        <v>4.0078209685999999</v>
      </c>
      <c r="H79" s="763">
        <v>3.9777014066</v>
      </c>
      <c r="I79" s="763">
        <v>3.9339478056999999</v>
      </c>
      <c r="J79" s="763">
        <v>3.9603619337999998</v>
      </c>
      <c r="K79" s="763">
        <v>4.0428808061000003</v>
      </c>
      <c r="L79" s="763">
        <v>4.1899318676000004</v>
      </c>
      <c r="M79" s="763">
        <v>4.2570135731000001</v>
      </c>
      <c r="N79" s="763">
        <v>4.2612303072</v>
      </c>
      <c r="O79" s="756" t="s">
        <v>1519</v>
      </c>
    </row>
    <row r="80" spans="1:15" ht="30" customHeight="1">
      <c r="A80" s="764" t="s">
        <v>1495</v>
      </c>
      <c r="B80" s="749" t="s">
        <v>1472</v>
      </c>
      <c r="C80" s="761">
        <v>3.4884655436611798</v>
      </c>
      <c r="D80" s="761">
        <v>3.4914167440524002</v>
      </c>
      <c r="E80" s="761">
        <v>3.5018535806580999</v>
      </c>
      <c r="F80" s="761">
        <v>3.4747190883025598</v>
      </c>
      <c r="G80" s="761">
        <v>3.4234193002878701</v>
      </c>
      <c r="H80" s="761">
        <v>3.3741431513164</v>
      </c>
      <c r="I80" s="761">
        <v>3.3657447869556401</v>
      </c>
      <c r="J80" s="761">
        <v>3.3975796200394801</v>
      </c>
      <c r="K80" s="761">
        <v>3.4192764459819101</v>
      </c>
      <c r="L80" s="761">
        <v>3.5008011953660199</v>
      </c>
      <c r="M80" s="761">
        <v>3.56630589590918</v>
      </c>
      <c r="N80" s="761">
        <v>3.55233589933728</v>
      </c>
      <c r="O80" s="751">
        <v>3.4618648685320199</v>
      </c>
    </row>
    <row r="81" spans="1:15" ht="30" customHeight="1">
      <c r="A81" s="765" t="s">
        <v>1495</v>
      </c>
      <c r="B81" s="766" t="s">
        <v>1469</v>
      </c>
      <c r="C81" s="767">
        <v>3.5257362907999998</v>
      </c>
      <c r="D81" s="767">
        <v>3.4779129465</v>
      </c>
      <c r="E81" s="767">
        <v>3.4679405171000002</v>
      </c>
      <c r="F81" s="767">
        <v>3.4565210379</v>
      </c>
      <c r="G81" s="767">
        <v>3.4144132141000001</v>
      </c>
      <c r="H81" s="767">
        <v>3.3901720973999998</v>
      </c>
      <c r="I81" s="767">
        <v>3.3710067155000001</v>
      </c>
      <c r="J81" s="767">
        <v>3.3666976751000002</v>
      </c>
      <c r="K81" s="767">
        <v>3.460973327</v>
      </c>
      <c r="L81" s="767">
        <v>3.5525602172999999</v>
      </c>
      <c r="M81" s="767">
        <v>3.5833285438</v>
      </c>
      <c r="N81" s="767">
        <v>3.5710876968999998</v>
      </c>
      <c r="O81" s="768" t="s">
        <v>1519</v>
      </c>
    </row>
    <row r="82" spans="1:15" ht="13.5" customHeight="1">
      <c r="A82" s="745" t="s">
        <v>1433</v>
      </c>
      <c r="B82" s="746"/>
      <c r="C82" s="747"/>
      <c r="D82" s="747"/>
      <c r="E82" s="747"/>
      <c r="F82" s="747"/>
      <c r="G82" s="747"/>
      <c r="H82" s="747"/>
      <c r="I82" s="747"/>
      <c r="J82" s="747"/>
      <c r="K82" s="747"/>
      <c r="L82" s="747"/>
      <c r="M82" s="747"/>
      <c r="N82" s="747"/>
      <c r="O82" s="747"/>
    </row>
    <row r="83" spans="1:15" ht="32.25" customHeight="1">
      <c r="A83" s="748" t="s">
        <v>1483</v>
      </c>
      <c r="B83" s="749" t="s">
        <v>1472</v>
      </c>
      <c r="C83" s="750"/>
      <c r="D83" s="750"/>
      <c r="E83" s="750"/>
      <c r="F83" s="750"/>
      <c r="G83" s="750"/>
      <c r="H83" s="750"/>
      <c r="I83" s="750"/>
      <c r="J83" s="750"/>
      <c r="K83" s="750"/>
      <c r="L83" s="750"/>
      <c r="M83" s="750"/>
      <c r="N83" s="750"/>
      <c r="O83" s="751"/>
    </row>
    <row r="84" spans="1:15" ht="19.5" customHeight="1">
      <c r="A84" s="752" t="s">
        <v>1485</v>
      </c>
      <c r="B84" s="753" t="s">
        <v>1469</v>
      </c>
      <c r="C84" s="754">
        <v>41.856483844000003</v>
      </c>
      <c r="D84" s="754">
        <v>41.990794517499999</v>
      </c>
      <c r="E84" s="754">
        <v>42.362737757600001</v>
      </c>
      <c r="F84" s="754">
        <v>42.333807405999998</v>
      </c>
      <c r="G84" s="754">
        <v>42.5401806036</v>
      </c>
      <c r="H84" s="754">
        <v>43.319144350899997</v>
      </c>
      <c r="I84" s="754">
        <v>44.268593269699998</v>
      </c>
      <c r="J84" s="754">
        <v>45.947767288599998</v>
      </c>
      <c r="K84" s="754">
        <v>48.015657017400002</v>
      </c>
      <c r="L84" s="754">
        <v>51.053532055799998</v>
      </c>
      <c r="M84" s="754">
        <v>53.366865635300002</v>
      </c>
      <c r="N84" s="754">
        <v>53.9293460739</v>
      </c>
      <c r="O84" s="751"/>
    </row>
    <row r="85" spans="1:15" ht="32.25" customHeight="1">
      <c r="A85" s="748" t="s">
        <v>1486</v>
      </c>
      <c r="B85" s="749" t="s">
        <v>1472</v>
      </c>
      <c r="C85" s="750">
        <v>56.551090580440203</v>
      </c>
      <c r="D85" s="750">
        <v>49.335009165167001</v>
      </c>
      <c r="E85" s="750">
        <v>41.984978454982702</v>
      </c>
      <c r="F85" s="750">
        <v>38.967693227883203</v>
      </c>
      <c r="G85" s="750">
        <v>37.3641532147604</v>
      </c>
      <c r="H85" s="750">
        <v>36.5102633346376</v>
      </c>
      <c r="I85" s="750">
        <v>36.34126795049</v>
      </c>
      <c r="J85" s="750">
        <v>36.690483685666997</v>
      </c>
      <c r="K85" s="750">
        <v>37.026394945611599</v>
      </c>
      <c r="L85" s="750">
        <v>40.576576654227402</v>
      </c>
      <c r="M85" s="750">
        <v>42.9947673199961</v>
      </c>
      <c r="N85" s="750">
        <v>43.563617643204303</v>
      </c>
      <c r="O85" s="755">
        <v>42.029266851645602</v>
      </c>
    </row>
    <row r="86" spans="1:15" ht="32.25" customHeight="1">
      <c r="A86" s="752" t="s">
        <v>1487</v>
      </c>
      <c r="B86" s="753" t="s">
        <v>1469</v>
      </c>
      <c r="C86" s="754">
        <v>43.544037368300003</v>
      </c>
      <c r="D86" s="754">
        <v>43.455722375100002</v>
      </c>
      <c r="E86" s="754">
        <v>43.773726619999998</v>
      </c>
      <c r="F86" s="754">
        <v>43.489942644000003</v>
      </c>
      <c r="G86" s="754">
        <v>43.141492822099998</v>
      </c>
      <c r="H86" s="754">
        <v>43.734854939199998</v>
      </c>
      <c r="I86" s="754">
        <v>44.5401018106</v>
      </c>
      <c r="J86" s="754">
        <v>46.391221789799999</v>
      </c>
      <c r="K86" s="754">
        <v>48.958735212299999</v>
      </c>
      <c r="L86" s="754">
        <v>52.999870076299999</v>
      </c>
      <c r="M86" s="754">
        <v>55.629111914500001</v>
      </c>
      <c r="N86" s="754">
        <v>56.186203020400001</v>
      </c>
      <c r="O86" s="756" t="s">
        <v>1519</v>
      </c>
    </row>
    <row r="87" spans="1:15" ht="32.25" customHeight="1">
      <c r="A87" s="748" t="s">
        <v>1488</v>
      </c>
      <c r="B87" s="749" t="s">
        <v>1472</v>
      </c>
      <c r="C87" s="750">
        <v>55.5976098537894</v>
      </c>
      <c r="D87" s="750">
        <v>48.3534097010862</v>
      </c>
      <c r="E87" s="750">
        <v>41.0348204149577</v>
      </c>
      <c r="F87" s="750">
        <v>38.3172928662771</v>
      </c>
      <c r="G87" s="750">
        <v>37.066355051919501</v>
      </c>
      <c r="H87" s="750">
        <v>36.702378293820402</v>
      </c>
      <c r="I87" s="750">
        <v>36.550795670970899</v>
      </c>
      <c r="J87" s="750">
        <v>36.600153788665096</v>
      </c>
      <c r="K87" s="750">
        <v>36.743326231607902</v>
      </c>
      <c r="L87" s="750">
        <v>39.544757383203901</v>
      </c>
      <c r="M87" s="750">
        <v>41.4804018173961</v>
      </c>
      <c r="N87" s="750">
        <v>42.004463721974702</v>
      </c>
      <c r="O87" s="751">
        <v>41.384842606564099</v>
      </c>
    </row>
    <row r="88" spans="1:15" ht="32.25" customHeight="1">
      <c r="A88" s="752" t="s">
        <v>1489</v>
      </c>
      <c r="B88" s="753" t="s">
        <v>1469</v>
      </c>
      <c r="C88" s="754">
        <v>42.343771676400003</v>
      </c>
      <c r="D88" s="754">
        <v>42.524521734899999</v>
      </c>
      <c r="E88" s="754">
        <v>42.911521136399998</v>
      </c>
      <c r="F88" s="754">
        <v>42.931485317700002</v>
      </c>
      <c r="G88" s="754">
        <v>43.126262290699998</v>
      </c>
      <c r="H88" s="754">
        <v>43.883086091199999</v>
      </c>
      <c r="I88" s="754">
        <v>44.838065306099999</v>
      </c>
      <c r="J88" s="754">
        <v>46.522982720900004</v>
      </c>
      <c r="K88" s="754">
        <v>48.588465332600002</v>
      </c>
      <c r="L88" s="754">
        <v>51.702426120399998</v>
      </c>
      <c r="M88" s="754">
        <v>54.027052916000002</v>
      </c>
      <c r="N88" s="754">
        <v>54.592914726499998</v>
      </c>
      <c r="O88" s="756" t="s">
        <v>1519</v>
      </c>
    </row>
    <row r="89" spans="1:15" ht="32.25" customHeight="1">
      <c r="A89" s="757" t="s">
        <v>1490</v>
      </c>
      <c r="B89" s="749" t="s">
        <v>1472</v>
      </c>
      <c r="C89" s="750"/>
      <c r="D89" s="750"/>
      <c r="E89" s="750"/>
      <c r="F89" s="750"/>
      <c r="G89" s="750"/>
      <c r="H89" s="750"/>
      <c r="I89" s="750"/>
      <c r="J89" s="750"/>
      <c r="K89" s="750"/>
      <c r="L89" s="750"/>
      <c r="M89" s="750"/>
      <c r="N89" s="750"/>
      <c r="O89" s="751"/>
    </row>
    <row r="90" spans="1:15" ht="32.25" customHeight="1">
      <c r="A90" s="758" t="s">
        <v>1491</v>
      </c>
      <c r="B90" s="753" t="s">
        <v>1469</v>
      </c>
      <c r="C90" s="754">
        <v>0.48728783240000001</v>
      </c>
      <c r="D90" s="754">
        <v>0.53372721729999995</v>
      </c>
      <c r="E90" s="754">
        <v>0.54878337880000005</v>
      </c>
      <c r="F90" s="754">
        <v>0.59767791169999995</v>
      </c>
      <c r="G90" s="754">
        <v>0.58608168709999997</v>
      </c>
      <c r="H90" s="754">
        <v>0.56394174029999999</v>
      </c>
      <c r="I90" s="754">
        <v>0.56947203639999999</v>
      </c>
      <c r="J90" s="754">
        <v>0.57521543220000004</v>
      </c>
      <c r="K90" s="754">
        <v>0.57280831519999997</v>
      </c>
      <c r="L90" s="754">
        <v>0.6488940647</v>
      </c>
      <c r="M90" s="754">
        <v>0.66018728069999999</v>
      </c>
      <c r="N90" s="754">
        <v>0.66356865259999998</v>
      </c>
      <c r="O90" s="756"/>
    </row>
    <row r="91" spans="1:15" ht="32.25" customHeight="1">
      <c r="A91" s="748" t="s">
        <v>1492</v>
      </c>
      <c r="B91" s="749" t="s">
        <v>1472</v>
      </c>
      <c r="C91" s="750">
        <v>56.817413881715702</v>
      </c>
      <c r="D91" s="750">
        <v>49.571808767593502</v>
      </c>
      <c r="E91" s="750">
        <v>42.263770107644703</v>
      </c>
      <c r="F91" s="750">
        <v>39.548247957277503</v>
      </c>
      <c r="G91" s="750">
        <v>38.317827165824802</v>
      </c>
      <c r="H91" s="750">
        <v>37.971577644635602</v>
      </c>
      <c r="I91" s="750">
        <v>37.803385926583402</v>
      </c>
      <c r="J91" s="750">
        <v>37.8640008237209</v>
      </c>
      <c r="K91" s="750">
        <v>38.004537772495802</v>
      </c>
      <c r="L91" s="750">
        <v>40.8166012301336</v>
      </c>
      <c r="M91" s="750">
        <v>42.750045123544801</v>
      </c>
      <c r="N91" s="750">
        <v>43.330230465568199</v>
      </c>
      <c r="O91" s="751">
        <v>42.639997487206301</v>
      </c>
    </row>
    <row r="92" spans="1:15" ht="30" customHeight="1">
      <c r="A92" s="759" t="s">
        <v>1493</v>
      </c>
      <c r="B92" s="749" t="s">
        <v>1469</v>
      </c>
      <c r="C92" s="754">
        <v>43.6902233709</v>
      </c>
      <c r="D92" s="754">
        <v>43.8730602467</v>
      </c>
      <c r="E92" s="754">
        <v>44.2608776147</v>
      </c>
      <c r="F92" s="754">
        <v>44.279851704499997</v>
      </c>
      <c r="G92" s="754">
        <v>44.474369690499998</v>
      </c>
      <c r="H92" s="754">
        <v>45.237424816599997</v>
      </c>
      <c r="I92" s="754">
        <v>46.206599933500001</v>
      </c>
      <c r="J92" s="754">
        <v>47.886950869099998</v>
      </c>
      <c r="K92" s="754">
        <v>49.948920836699997</v>
      </c>
      <c r="L92" s="754">
        <v>53.068468497700003</v>
      </c>
      <c r="M92" s="754">
        <v>55.3951159159</v>
      </c>
      <c r="N92" s="754">
        <v>55.965720133399998</v>
      </c>
      <c r="O92" s="756" t="s">
        <v>1519</v>
      </c>
    </row>
    <row r="93" spans="1:15" ht="30" customHeight="1">
      <c r="A93" s="760" t="s">
        <v>1494</v>
      </c>
      <c r="B93" s="749" t="s">
        <v>1472</v>
      </c>
      <c r="C93" s="761">
        <v>4.2329856283426102</v>
      </c>
      <c r="D93" s="761">
        <v>4.24087125040817</v>
      </c>
      <c r="E93" s="761">
        <v>4.2467230347963003</v>
      </c>
      <c r="F93" s="761">
        <v>4.2012971651315798</v>
      </c>
      <c r="G93" s="761">
        <v>4.1048034251275203</v>
      </c>
      <c r="H93" s="761">
        <v>3.9977023499220601</v>
      </c>
      <c r="I93" s="761">
        <v>3.9974264664086001</v>
      </c>
      <c r="J93" s="761">
        <v>4.0395968504136501</v>
      </c>
      <c r="K93" s="761">
        <v>4.06511753650895</v>
      </c>
      <c r="L93" s="761">
        <v>4.19559786651753</v>
      </c>
      <c r="M93" s="761">
        <v>4.2733956804441604</v>
      </c>
      <c r="N93" s="761">
        <v>4.2941899133032404</v>
      </c>
      <c r="O93" s="751">
        <v>4.1559548971936602</v>
      </c>
    </row>
    <row r="94" spans="1:15" ht="30" customHeight="1">
      <c r="A94" s="762" t="s">
        <v>1494</v>
      </c>
      <c r="B94" s="753" t="s">
        <v>1469</v>
      </c>
      <c r="C94" s="763">
        <v>4.2378945155999999</v>
      </c>
      <c r="D94" s="763">
        <v>4.1965462912999998</v>
      </c>
      <c r="E94" s="763">
        <v>4.1783659629000001</v>
      </c>
      <c r="F94" s="763">
        <v>4.1173040481000003</v>
      </c>
      <c r="G94" s="763">
        <v>4.0007908628999997</v>
      </c>
      <c r="H94" s="763">
        <v>3.9761344164999999</v>
      </c>
      <c r="I94" s="763">
        <v>3.9249634885</v>
      </c>
      <c r="J94" s="763">
        <v>3.9581945656999999</v>
      </c>
      <c r="K94" s="763">
        <v>4.0660344208000003</v>
      </c>
      <c r="L94" s="763">
        <v>4.2368043929999999</v>
      </c>
      <c r="M94" s="763">
        <v>4.2801257800999997</v>
      </c>
      <c r="N94" s="763">
        <v>4.2794054582000003</v>
      </c>
      <c r="O94" s="756" t="s">
        <v>1519</v>
      </c>
    </row>
    <row r="95" spans="1:15" ht="30" customHeight="1">
      <c r="A95" s="764" t="s">
        <v>1495</v>
      </c>
      <c r="B95" s="749" t="s">
        <v>1472</v>
      </c>
      <c r="C95" s="761">
        <v>3.4670807121718901</v>
      </c>
      <c r="D95" s="761">
        <v>3.4707756370331002</v>
      </c>
      <c r="E95" s="761">
        <v>3.4636794504125099</v>
      </c>
      <c r="F95" s="761">
        <v>3.4289448116027201</v>
      </c>
      <c r="G95" s="761">
        <v>3.4071127951320799</v>
      </c>
      <c r="H95" s="761">
        <v>3.3597429664346699</v>
      </c>
      <c r="I95" s="761">
        <v>3.3559429508899798</v>
      </c>
      <c r="J95" s="761">
        <v>3.3982290797947998</v>
      </c>
      <c r="K95" s="761">
        <v>3.4262997713478001</v>
      </c>
      <c r="L95" s="761">
        <v>3.5184306017401998</v>
      </c>
      <c r="M95" s="761">
        <v>3.5812501362019402</v>
      </c>
      <c r="N95" s="761">
        <v>3.5787543053975801</v>
      </c>
      <c r="O95" s="751">
        <v>3.4531214488053199</v>
      </c>
    </row>
    <row r="96" spans="1:15" ht="30" customHeight="1">
      <c r="A96" s="765" t="s">
        <v>1495</v>
      </c>
      <c r="B96" s="766" t="s">
        <v>1469</v>
      </c>
      <c r="C96" s="767">
        <v>3.5259444397999999</v>
      </c>
      <c r="D96" s="767">
        <v>3.4907989896</v>
      </c>
      <c r="E96" s="767">
        <v>3.4853886569000001</v>
      </c>
      <c r="F96" s="767">
        <v>3.4542952414000001</v>
      </c>
      <c r="G96" s="767">
        <v>3.4028875949000001</v>
      </c>
      <c r="H96" s="767">
        <v>3.3813853372999998</v>
      </c>
      <c r="I96" s="767">
        <v>3.3785187759999999</v>
      </c>
      <c r="J96" s="767">
        <v>3.3954938855000001</v>
      </c>
      <c r="K96" s="767">
        <v>3.4414067694999999</v>
      </c>
      <c r="L96" s="767">
        <v>3.5424623927000001</v>
      </c>
      <c r="M96" s="767">
        <v>3.5798488748000001</v>
      </c>
      <c r="N96" s="767">
        <v>3.5773117522</v>
      </c>
      <c r="O96" s="768" t="s">
        <v>1519</v>
      </c>
    </row>
    <row r="97" spans="1:15" ht="13.5" customHeight="1">
      <c r="A97" s="745" t="s">
        <v>1496</v>
      </c>
      <c r="B97" s="746"/>
      <c r="C97" s="747"/>
      <c r="D97" s="747"/>
      <c r="E97" s="747"/>
      <c r="F97" s="747"/>
      <c r="G97" s="747"/>
      <c r="H97" s="747"/>
      <c r="I97" s="747"/>
      <c r="J97" s="747"/>
      <c r="K97" s="747"/>
      <c r="L97" s="747"/>
      <c r="M97" s="747"/>
      <c r="N97" s="747"/>
      <c r="O97" s="747"/>
    </row>
    <row r="98" spans="1:15" ht="32.25" customHeight="1">
      <c r="A98" s="748" t="s">
        <v>1483</v>
      </c>
      <c r="B98" s="749" t="s">
        <v>1472</v>
      </c>
      <c r="C98" s="750"/>
      <c r="D98" s="750"/>
      <c r="E98" s="750"/>
      <c r="F98" s="750"/>
      <c r="G98" s="750"/>
      <c r="H98" s="750"/>
      <c r="I98" s="750"/>
      <c r="J98" s="750"/>
      <c r="K98" s="750"/>
      <c r="L98" s="750"/>
      <c r="M98" s="750"/>
      <c r="N98" s="750"/>
      <c r="O98" s="751"/>
    </row>
    <row r="99" spans="1:15" ht="19.5" customHeight="1">
      <c r="A99" s="752" t="s">
        <v>1485</v>
      </c>
      <c r="B99" s="753" t="s">
        <v>1469</v>
      </c>
      <c r="C99" s="754">
        <v>40.913380692899999</v>
      </c>
      <c r="D99" s="754">
        <v>41.244615739899999</v>
      </c>
      <c r="E99" s="754">
        <v>41.712789121199997</v>
      </c>
      <c r="F99" s="754">
        <v>42.059830312800003</v>
      </c>
      <c r="G99" s="754">
        <v>42.3922741429</v>
      </c>
      <c r="H99" s="754">
        <v>43.005087331399999</v>
      </c>
      <c r="I99" s="754">
        <v>44.146284543299998</v>
      </c>
      <c r="J99" s="754">
        <v>45.427980015700001</v>
      </c>
      <c r="K99" s="754">
        <v>47.227886395200002</v>
      </c>
      <c r="L99" s="754">
        <v>49.503225466899998</v>
      </c>
      <c r="M99" s="754">
        <v>50.718727094000002</v>
      </c>
      <c r="N99" s="754">
        <v>52.046445061900002</v>
      </c>
      <c r="O99" s="751"/>
    </row>
    <row r="100" spans="1:15" ht="32.25" customHeight="1">
      <c r="A100" s="748" t="s">
        <v>1486</v>
      </c>
      <c r="B100" s="749" t="s">
        <v>1472</v>
      </c>
      <c r="C100" s="750">
        <v>56.412362243666401</v>
      </c>
      <c r="D100" s="750">
        <v>53.354962270145201</v>
      </c>
      <c r="E100" s="750">
        <v>47.595701453650697</v>
      </c>
      <c r="F100" s="750">
        <v>43.283181663426397</v>
      </c>
      <c r="G100" s="750">
        <v>40.247171435741102</v>
      </c>
      <c r="H100" s="750">
        <v>38.0980334535518</v>
      </c>
      <c r="I100" s="750">
        <v>37.729761161563196</v>
      </c>
      <c r="J100" s="750">
        <v>37.558005269160802</v>
      </c>
      <c r="K100" s="750">
        <v>38.437862405852101</v>
      </c>
      <c r="L100" s="750">
        <v>39.742543562709699</v>
      </c>
      <c r="M100" s="750">
        <v>41.713001611352702</v>
      </c>
      <c r="N100" s="750">
        <v>43.2333503103007</v>
      </c>
      <c r="O100" s="755">
        <v>43.876230050422997</v>
      </c>
    </row>
    <row r="101" spans="1:15" ht="32.25" customHeight="1">
      <c r="A101" s="752" t="s">
        <v>1487</v>
      </c>
      <c r="B101" s="753" t="s">
        <v>1469</v>
      </c>
      <c r="C101" s="754">
        <v>44.109586930399999</v>
      </c>
      <c r="D101" s="754">
        <v>43.802511804200002</v>
      </c>
      <c r="E101" s="754">
        <v>44.288319035999997</v>
      </c>
      <c r="F101" s="754">
        <v>44.547167341600002</v>
      </c>
      <c r="G101" s="754">
        <v>44.3717731411</v>
      </c>
      <c r="H101" s="754">
        <v>44.6980840206</v>
      </c>
      <c r="I101" s="754">
        <v>45.731872247299997</v>
      </c>
      <c r="J101" s="754">
        <v>47.0766946699</v>
      </c>
      <c r="K101" s="754">
        <v>49.7262682279</v>
      </c>
      <c r="L101" s="754">
        <v>52.797505992300003</v>
      </c>
      <c r="M101" s="754">
        <v>54.413167633800001</v>
      </c>
      <c r="N101" s="754">
        <v>55.690709904499997</v>
      </c>
      <c r="O101" s="756" t="s">
        <v>1519</v>
      </c>
    </row>
    <row r="102" spans="1:15" ht="32.25" customHeight="1">
      <c r="A102" s="748" t="s">
        <v>1488</v>
      </c>
      <c r="B102" s="749" t="s">
        <v>1472</v>
      </c>
      <c r="C102" s="750">
        <v>56.416703259652699</v>
      </c>
      <c r="D102" s="750">
        <v>53.072681586126002</v>
      </c>
      <c r="E102" s="750">
        <v>47.363131946509597</v>
      </c>
      <c r="F102" s="750">
        <v>43.125109864920297</v>
      </c>
      <c r="G102" s="750">
        <v>40.5179528486469</v>
      </c>
      <c r="H102" s="750">
        <v>38.822865410201501</v>
      </c>
      <c r="I102" s="750">
        <v>38.519811249278902</v>
      </c>
      <c r="J102" s="750">
        <v>38.131125899207902</v>
      </c>
      <c r="K102" s="750">
        <v>38.563093773509003</v>
      </c>
      <c r="L102" s="750">
        <v>39.1274607061914</v>
      </c>
      <c r="M102" s="750">
        <v>40.566136406745301</v>
      </c>
      <c r="N102" s="750">
        <v>41.991556990782399</v>
      </c>
      <c r="O102" s="751">
        <v>43.793658692627098</v>
      </c>
    </row>
    <row r="103" spans="1:15" ht="32.25" customHeight="1">
      <c r="A103" s="752" t="s">
        <v>1489</v>
      </c>
      <c r="B103" s="753" t="s">
        <v>1469</v>
      </c>
      <c r="C103" s="754">
        <v>43.021241899899998</v>
      </c>
      <c r="D103" s="754">
        <v>43.285696013799999</v>
      </c>
      <c r="E103" s="754">
        <v>43.900856987200001</v>
      </c>
      <c r="F103" s="754">
        <v>44.410797669899999</v>
      </c>
      <c r="G103" s="754">
        <v>44.660566537699999</v>
      </c>
      <c r="H103" s="754">
        <v>45.236339286700002</v>
      </c>
      <c r="I103" s="754">
        <v>46.519571771499997</v>
      </c>
      <c r="J103" s="754">
        <v>47.855221760699997</v>
      </c>
      <c r="K103" s="754">
        <v>49.844889709500002</v>
      </c>
      <c r="L103" s="754">
        <v>51.969314375800003</v>
      </c>
      <c r="M103" s="754">
        <v>53.169823628300001</v>
      </c>
      <c r="N103" s="754">
        <v>54.556913029500002</v>
      </c>
      <c r="O103" s="756" t="s">
        <v>1519</v>
      </c>
    </row>
    <row r="104" spans="1:15" ht="32.25" customHeight="1">
      <c r="A104" s="757" t="s">
        <v>1490</v>
      </c>
      <c r="B104" s="749" t="s">
        <v>1472</v>
      </c>
      <c r="C104" s="750"/>
      <c r="D104" s="750"/>
      <c r="E104" s="750"/>
      <c r="F104" s="750"/>
      <c r="G104" s="750"/>
      <c r="H104" s="750"/>
      <c r="I104" s="750"/>
      <c r="J104" s="750"/>
      <c r="K104" s="750"/>
      <c r="L104" s="750"/>
      <c r="M104" s="750"/>
      <c r="N104" s="750"/>
      <c r="O104" s="751"/>
    </row>
    <row r="105" spans="1:15" ht="32.25" customHeight="1">
      <c r="A105" s="758" t="s">
        <v>1491</v>
      </c>
      <c r="B105" s="753" t="s">
        <v>1469</v>
      </c>
      <c r="C105" s="754">
        <v>2.107861207</v>
      </c>
      <c r="D105" s="754">
        <v>2.0410802739</v>
      </c>
      <c r="E105" s="754">
        <v>2.1880678659999999</v>
      </c>
      <c r="F105" s="754">
        <v>2.3509673571</v>
      </c>
      <c r="G105" s="754">
        <v>2.2682923948</v>
      </c>
      <c r="H105" s="754">
        <v>2.2312519551999999</v>
      </c>
      <c r="I105" s="754">
        <v>2.3732872282000002</v>
      </c>
      <c r="J105" s="754">
        <v>2.4272417449999999</v>
      </c>
      <c r="K105" s="754">
        <v>2.6170033142000002</v>
      </c>
      <c r="L105" s="754">
        <v>2.4660889089000002</v>
      </c>
      <c r="M105" s="754">
        <v>2.4510965343</v>
      </c>
      <c r="N105" s="754">
        <v>2.5104679674999999</v>
      </c>
      <c r="O105" s="756"/>
    </row>
    <row r="106" spans="1:15" ht="32.25" customHeight="1">
      <c r="A106" s="748" t="s">
        <v>1492</v>
      </c>
      <c r="B106" s="749" t="s">
        <v>1472</v>
      </c>
      <c r="C106" s="750">
        <v>58.023289802180798</v>
      </c>
      <c r="D106" s="750">
        <v>54.686961610796601</v>
      </c>
      <c r="E106" s="750">
        <v>48.980910839726</v>
      </c>
      <c r="F106" s="750">
        <v>44.736092794100699</v>
      </c>
      <c r="G106" s="750">
        <v>42.131070724256404</v>
      </c>
      <c r="H106" s="750">
        <v>40.401650289832403</v>
      </c>
      <c r="I106" s="750">
        <v>40.101303958319001</v>
      </c>
      <c r="J106" s="750">
        <v>39.763350129784001</v>
      </c>
      <c r="K106" s="750">
        <v>40.2026819083841</v>
      </c>
      <c r="L106" s="750">
        <v>40.775489038085801</v>
      </c>
      <c r="M106" s="750">
        <v>42.217967277942797</v>
      </c>
      <c r="N106" s="750">
        <v>43.659954704174197</v>
      </c>
      <c r="O106" s="751">
        <v>45.414747101782098</v>
      </c>
    </row>
    <row r="107" spans="1:15" ht="30" customHeight="1">
      <c r="A107" s="759" t="s">
        <v>1493</v>
      </c>
      <c r="B107" s="749" t="s">
        <v>1469</v>
      </c>
      <c r="C107" s="754">
        <v>44.770153092900003</v>
      </c>
      <c r="D107" s="754">
        <v>45.033020335800003</v>
      </c>
      <c r="E107" s="754">
        <v>45.642629888599998</v>
      </c>
      <c r="F107" s="754">
        <v>46.161504010100003</v>
      </c>
      <c r="G107" s="754">
        <v>46.403134639000001</v>
      </c>
      <c r="H107" s="754">
        <v>46.987181713299996</v>
      </c>
      <c r="I107" s="754">
        <v>48.278977212599997</v>
      </c>
      <c r="J107" s="754">
        <v>49.617314278599999</v>
      </c>
      <c r="K107" s="754">
        <v>51.591800894999999</v>
      </c>
      <c r="L107" s="754">
        <v>53.7323058132</v>
      </c>
      <c r="M107" s="754">
        <v>54.9237706794</v>
      </c>
      <c r="N107" s="754">
        <v>56.307076858499997</v>
      </c>
      <c r="O107" s="756" t="s">
        <v>1519</v>
      </c>
    </row>
    <row r="108" spans="1:15" ht="30" customHeight="1">
      <c r="A108" s="760" t="s">
        <v>1494</v>
      </c>
      <c r="B108" s="749" t="s">
        <v>1472</v>
      </c>
      <c r="C108" s="761">
        <v>3.9435242722875001</v>
      </c>
      <c r="D108" s="761">
        <v>3.9958015422384001</v>
      </c>
      <c r="E108" s="761">
        <v>3.9889655167264699</v>
      </c>
      <c r="F108" s="761">
        <v>3.98704256675502</v>
      </c>
      <c r="G108" s="761">
        <v>3.8905425975018701</v>
      </c>
      <c r="H108" s="761">
        <v>3.8197550077792402</v>
      </c>
      <c r="I108" s="761">
        <v>3.8145436725177202</v>
      </c>
      <c r="J108" s="761">
        <v>3.8689138762979001</v>
      </c>
      <c r="K108" s="761">
        <v>3.9317025714473099</v>
      </c>
      <c r="L108" s="761">
        <v>4.0258573361120398</v>
      </c>
      <c r="M108" s="761">
        <v>4.1155289937250696</v>
      </c>
      <c r="N108" s="761">
        <v>4.1521760616989498</v>
      </c>
      <c r="O108" s="751">
        <v>3.9585738631609302</v>
      </c>
    </row>
    <row r="109" spans="1:15" ht="30" customHeight="1">
      <c r="A109" s="762" t="s">
        <v>1494</v>
      </c>
      <c r="B109" s="753" t="s">
        <v>1469</v>
      </c>
      <c r="C109" s="763">
        <v>4.0971133290999999</v>
      </c>
      <c r="D109" s="763">
        <v>4.0293930907000002</v>
      </c>
      <c r="E109" s="763">
        <v>3.9944818870000001</v>
      </c>
      <c r="F109" s="763">
        <v>3.9451182685999999</v>
      </c>
      <c r="G109" s="763">
        <v>3.8623721602000001</v>
      </c>
      <c r="H109" s="763">
        <v>3.8173394350000001</v>
      </c>
      <c r="I109" s="763">
        <v>3.7723134021</v>
      </c>
      <c r="J109" s="763">
        <v>3.7957723221999999</v>
      </c>
      <c r="K109" s="763">
        <v>3.8669101498999998</v>
      </c>
      <c r="L109" s="763">
        <v>4.0378116956000003</v>
      </c>
      <c r="M109" s="763">
        <v>4.1108142726999999</v>
      </c>
      <c r="N109" s="763">
        <v>4.0958098770999998</v>
      </c>
      <c r="O109" s="756" t="s">
        <v>1519</v>
      </c>
    </row>
    <row r="110" spans="1:15" ht="30" customHeight="1">
      <c r="A110" s="764" t="s">
        <v>1495</v>
      </c>
      <c r="B110" s="749" t="s">
        <v>1472</v>
      </c>
      <c r="C110" s="761">
        <v>3.4341227346830201</v>
      </c>
      <c r="D110" s="761">
        <v>3.4618075038182399</v>
      </c>
      <c r="E110" s="761">
        <v>3.4560045541850202</v>
      </c>
      <c r="F110" s="761">
        <v>3.4418766969473298</v>
      </c>
      <c r="G110" s="761">
        <v>3.4077893089716702</v>
      </c>
      <c r="H110" s="761">
        <v>3.3516118261759802</v>
      </c>
      <c r="I110" s="761">
        <v>3.3399548913361401</v>
      </c>
      <c r="J110" s="761">
        <v>3.35437095344458</v>
      </c>
      <c r="K110" s="761">
        <v>3.4137618433736598</v>
      </c>
      <c r="L110" s="761">
        <v>3.51860589610469</v>
      </c>
      <c r="M110" s="761">
        <v>3.5807330934961201</v>
      </c>
      <c r="N110" s="761">
        <v>3.5790125492518698</v>
      </c>
      <c r="O110" s="751">
        <v>3.4429426395684199</v>
      </c>
    </row>
    <row r="111" spans="1:15" ht="30" customHeight="1">
      <c r="A111" s="765" t="s">
        <v>1495</v>
      </c>
      <c r="B111" s="766" t="s">
        <v>1469</v>
      </c>
      <c r="C111" s="767">
        <v>3.5308253642</v>
      </c>
      <c r="D111" s="767">
        <v>3.4951710154</v>
      </c>
      <c r="E111" s="767">
        <v>3.4877591182000001</v>
      </c>
      <c r="F111" s="767">
        <v>3.4629366664000001</v>
      </c>
      <c r="G111" s="767">
        <v>3.4205952926999998</v>
      </c>
      <c r="H111" s="767">
        <v>3.3937786001000001</v>
      </c>
      <c r="I111" s="767">
        <v>3.3677291145999999</v>
      </c>
      <c r="J111" s="767">
        <v>3.3557238586999998</v>
      </c>
      <c r="K111" s="767">
        <v>3.4556596936999999</v>
      </c>
      <c r="L111" s="767">
        <v>3.5552531359000001</v>
      </c>
      <c r="M111" s="767">
        <v>3.5991066247000001</v>
      </c>
      <c r="N111" s="767">
        <v>3.5837915715999999</v>
      </c>
      <c r="O111" s="768" t="s">
        <v>1519</v>
      </c>
    </row>
    <row r="112" spans="1:15" ht="13.5" customHeight="1">
      <c r="A112" s="745" t="s">
        <v>189</v>
      </c>
      <c r="B112" s="746"/>
      <c r="C112" s="747"/>
      <c r="D112" s="747"/>
      <c r="E112" s="747"/>
      <c r="F112" s="747"/>
      <c r="G112" s="747"/>
      <c r="H112" s="747"/>
      <c r="I112" s="747"/>
      <c r="J112" s="747"/>
      <c r="K112" s="747"/>
      <c r="L112" s="747"/>
      <c r="M112" s="747"/>
      <c r="N112" s="747"/>
      <c r="O112" s="747"/>
    </row>
    <row r="113" spans="1:15" ht="32.25" customHeight="1">
      <c r="A113" s="748" t="s">
        <v>1483</v>
      </c>
      <c r="B113" s="749" t="s">
        <v>1472</v>
      </c>
      <c r="C113" s="750"/>
      <c r="D113" s="750"/>
      <c r="E113" s="750"/>
      <c r="F113" s="750"/>
      <c r="G113" s="750"/>
      <c r="H113" s="750"/>
      <c r="I113" s="750"/>
      <c r="J113" s="750"/>
      <c r="K113" s="750"/>
      <c r="L113" s="750"/>
      <c r="M113" s="750"/>
      <c r="N113" s="750"/>
      <c r="O113" s="751"/>
    </row>
    <row r="114" spans="1:15" ht="19.5" customHeight="1">
      <c r="A114" s="752" t="s">
        <v>1485</v>
      </c>
      <c r="B114" s="753" t="s">
        <v>1469</v>
      </c>
      <c r="C114" s="754">
        <v>40.276228376100001</v>
      </c>
      <c r="D114" s="754">
        <v>40.592401757899999</v>
      </c>
      <c r="E114" s="754">
        <v>41.211002182999998</v>
      </c>
      <c r="F114" s="754">
        <v>41.141003921500001</v>
      </c>
      <c r="G114" s="754">
        <v>41.741042448199998</v>
      </c>
      <c r="H114" s="754">
        <v>42.279662967699998</v>
      </c>
      <c r="I114" s="754">
        <v>43.303472217200003</v>
      </c>
      <c r="J114" s="754">
        <v>44.559622209499999</v>
      </c>
      <c r="K114" s="754">
        <v>46.009624439500001</v>
      </c>
      <c r="L114" s="754">
        <v>48.359522556000002</v>
      </c>
      <c r="M114" s="754">
        <v>49.696936357299997</v>
      </c>
      <c r="N114" s="754">
        <v>50.925680465299997</v>
      </c>
      <c r="O114" s="751"/>
    </row>
    <row r="115" spans="1:15" ht="32.25" customHeight="1">
      <c r="A115" s="748" t="s">
        <v>1486</v>
      </c>
      <c r="B115" s="749" t="s">
        <v>1472</v>
      </c>
      <c r="C115" s="750">
        <v>55.208030790460498</v>
      </c>
      <c r="D115" s="750">
        <v>50.529621512719302</v>
      </c>
      <c r="E115" s="750">
        <v>45.160000200269799</v>
      </c>
      <c r="F115" s="750">
        <v>41.920903459179499</v>
      </c>
      <c r="G115" s="750">
        <v>39.513762773431203</v>
      </c>
      <c r="H115" s="750">
        <v>37.772769187673603</v>
      </c>
      <c r="I115" s="750">
        <v>36.754717448005898</v>
      </c>
      <c r="J115" s="750">
        <v>37.060697855794203</v>
      </c>
      <c r="K115" s="750">
        <v>37.327998038798199</v>
      </c>
      <c r="L115" s="750">
        <v>38.840219633524597</v>
      </c>
      <c r="M115" s="750">
        <v>40.503238386917701</v>
      </c>
      <c r="N115" s="750">
        <v>41.898250314615801</v>
      </c>
      <c r="O115" s="755">
        <v>42.359685494928598</v>
      </c>
    </row>
    <row r="116" spans="1:15" ht="32.25" customHeight="1">
      <c r="A116" s="752" t="s">
        <v>1487</v>
      </c>
      <c r="B116" s="753" t="s">
        <v>1469</v>
      </c>
      <c r="C116" s="754">
        <v>43.412993525700003</v>
      </c>
      <c r="D116" s="754">
        <v>43.395406256900003</v>
      </c>
      <c r="E116" s="754">
        <v>43.751912992199998</v>
      </c>
      <c r="F116" s="754">
        <v>43.461546624100002</v>
      </c>
      <c r="G116" s="754">
        <v>43.6415216718</v>
      </c>
      <c r="H116" s="754">
        <v>43.8690269931</v>
      </c>
      <c r="I116" s="754">
        <v>44.673879783700002</v>
      </c>
      <c r="J116" s="754">
        <v>46.1541241296</v>
      </c>
      <c r="K116" s="754">
        <v>48.121524057999999</v>
      </c>
      <c r="L116" s="754">
        <v>51.673212184599997</v>
      </c>
      <c r="M116" s="754">
        <v>53.466317822500002</v>
      </c>
      <c r="N116" s="754">
        <v>54.601881913900002</v>
      </c>
      <c r="O116" s="756" t="s">
        <v>1519</v>
      </c>
    </row>
    <row r="117" spans="1:15" ht="32.25" customHeight="1">
      <c r="A117" s="748" t="s">
        <v>1488</v>
      </c>
      <c r="B117" s="749" t="s">
        <v>1472</v>
      </c>
      <c r="C117" s="750">
        <v>54.750185196858901</v>
      </c>
      <c r="D117" s="750">
        <v>49.866884310965197</v>
      </c>
      <c r="E117" s="750">
        <v>44.609053126919903</v>
      </c>
      <c r="F117" s="750">
        <v>41.594462442700497</v>
      </c>
      <c r="G117" s="750">
        <v>39.668325974195398</v>
      </c>
      <c r="H117" s="750">
        <v>38.418161781800599</v>
      </c>
      <c r="I117" s="750">
        <v>37.472509999835601</v>
      </c>
      <c r="J117" s="750">
        <v>37.488144668442899</v>
      </c>
      <c r="K117" s="750">
        <v>37.472186482387201</v>
      </c>
      <c r="L117" s="750">
        <v>38.115583576989202</v>
      </c>
      <c r="M117" s="750">
        <v>39.220468640405997</v>
      </c>
      <c r="N117" s="750">
        <v>40.460846080898399</v>
      </c>
      <c r="O117" s="751">
        <v>42.096890700147398</v>
      </c>
    </row>
    <row r="118" spans="1:15" ht="32.25" customHeight="1">
      <c r="A118" s="752" t="s">
        <v>1489</v>
      </c>
      <c r="B118" s="753" t="s">
        <v>1469</v>
      </c>
      <c r="C118" s="754">
        <v>42.2744764276</v>
      </c>
      <c r="D118" s="754">
        <v>42.692447720799997</v>
      </c>
      <c r="E118" s="754">
        <v>43.303086059199998</v>
      </c>
      <c r="F118" s="754">
        <v>43.276875830500003</v>
      </c>
      <c r="G118" s="754">
        <v>44.005150809500002</v>
      </c>
      <c r="H118" s="754">
        <v>44.522800242899997</v>
      </c>
      <c r="I118" s="754">
        <v>45.554587214900003</v>
      </c>
      <c r="J118" s="754">
        <v>46.8436939041</v>
      </c>
      <c r="K118" s="754">
        <v>48.212105685799997</v>
      </c>
      <c r="L118" s="754">
        <v>50.704328472100002</v>
      </c>
      <c r="M118" s="754">
        <v>52.089522941799999</v>
      </c>
      <c r="N118" s="754">
        <v>53.375610943300003</v>
      </c>
      <c r="O118" s="756" t="s">
        <v>1519</v>
      </c>
    </row>
    <row r="119" spans="1:15" ht="32.25" customHeight="1">
      <c r="A119" s="757" t="s">
        <v>1490</v>
      </c>
      <c r="B119" s="749" t="s">
        <v>1472</v>
      </c>
      <c r="C119" s="750"/>
      <c r="D119" s="750"/>
      <c r="E119" s="750"/>
      <c r="F119" s="750"/>
      <c r="G119" s="750"/>
      <c r="H119" s="750"/>
      <c r="I119" s="750"/>
      <c r="J119" s="750"/>
      <c r="K119" s="750"/>
      <c r="L119" s="750"/>
      <c r="M119" s="750"/>
      <c r="N119" s="750"/>
      <c r="O119" s="751"/>
    </row>
    <row r="120" spans="1:15" ht="32.25" customHeight="1">
      <c r="A120" s="758" t="s">
        <v>1491</v>
      </c>
      <c r="B120" s="753" t="s">
        <v>1469</v>
      </c>
      <c r="C120" s="754">
        <v>1.9982480516000001</v>
      </c>
      <c r="D120" s="754">
        <v>2.1000459628999999</v>
      </c>
      <c r="E120" s="754">
        <v>2.0920838761999998</v>
      </c>
      <c r="F120" s="754">
        <v>2.135871909</v>
      </c>
      <c r="G120" s="754">
        <v>2.2641083612999999</v>
      </c>
      <c r="H120" s="754">
        <v>2.2431372752000001</v>
      </c>
      <c r="I120" s="754">
        <v>2.2511149976999998</v>
      </c>
      <c r="J120" s="754">
        <v>2.2840716946000001</v>
      </c>
      <c r="K120" s="754">
        <v>2.2024812463000001</v>
      </c>
      <c r="L120" s="754">
        <v>2.3448059161999999</v>
      </c>
      <c r="M120" s="754">
        <v>2.3925865845000001</v>
      </c>
      <c r="N120" s="754">
        <v>2.4499304780000002</v>
      </c>
      <c r="O120" s="756"/>
    </row>
    <row r="121" spans="1:15" ht="32.25" customHeight="1">
      <c r="A121" s="748" t="s">
        <v>1492</v>
      </c>
      <c r="B121" s="749" t="s">
        <v>1472</v>
      </c>
      <c r="C121" s="750">
        <v>56.171300883068</v>
      </c>
      <c r="D121" s="750">
        <v>51.292547275076998</v>
      </c>
      <c r="E121" s="750">
        <v>46.038041538799398</v>
      </c>
      <c r="F121" s="750">
        <v>43.028962603248701</v>
      </c>
      <c r="G121" s="750">
        <v>41.112795478001303</v>
      </c>
      <c r="H121" s="750">
        <v>39.834724393756701</v>
      </c>
      <c r="I121" s="750">
        <v>38.9207572853635</v>
      </c>
      <c r="J121" s="750">
        <v>38.939591497793998</v>
      </c>
      <c r="K121" s="750">
        <v>38.924307721576703</v>
      </c>
      <c r="L121" s="750">
        <v>39.578724601386298</v>
      </c>
      <c r="M121" s="750">
        <v>40.693457704571998</v>
      </c>
      <c r="N121" s="750">
        <v>41.957531200269699</v>
      </c>
      <c r="O121" s="751">
        <v>43.5428889403385</v>
      </c>
    </row>
    <row r="122" spans="1:15" ht="30" customHeight="1">
      <c r="A122" s="759" t="s">
        <v>1493</v>
      </c>
      <c r="B122" s="749" t="s">
        <v>1469</v>
      </c>
      <c r="C122" s="754">
        <v>43.807605204200001</v>
      </c>
      <c r="D122" s="754">
        <v>44.244250252699999</v>
      </c>
      <c r="E122" s="754">
        <v>44.847517393300002</v>
      </c>
      <c r="F122" s="754">
        <v>44.845053623600002</v>
      </c>
      <c r="G122" s="754">
        <v>45.574953628999999</v>
      </c>
      <c r="H122" s="754">
        <v>46.106258722699998</v>
      </c>
      <c r="I122" s="754">
        <v>47.149743828399998</v>
      </c>
      <c r="J122" s="754">
        <v>48.452790616500003</v>
      </c>
      <c r="K122" s="754">
        <v>49.800541402199997</v>
      </c>
      <c r="L122" s="754">
        <v>52.2824587108</v>
      </c>
      <c r="M122" s="754">
        <v>53.685492072199999</v>
      </c>
      <c r="N122" s="754">
        <v>54.970164260499999</v>
      </c>
      <c r="O122" s="756" t="s">
        <v>1519</v>
      </c>
    </row>
    <row r="123" spans="1:15" ht="30" customHeight="1">
      <c r="A123" s="760" t="s">
        <v>1494</v>
      </c>
      <c r="B123" s="749" t="s">
        <v>1472</v>
      </c>
      <c r="C123" s="761">
        <v>4.0390203446711999</v>
      </c>
      <c r="D123" s="761">
        <v>4.05094384624784</v>
      </c>
      <c r="E123" s="761">
        <v>4.0425806155798396</v>
      </c>
      <c r="F123" s="761">
        <v>4.0158667357801203</v>
      </c>
      <c r="G123" s="761">
        <v>3.9244282024213</v>
      </c>
      <c r="H123" s="761">
        <v>3.8600851413209898</v>
      </c>
      <c r="I123" s="761">
        <v>3.8504073912149499</v>
      </c>
      <c r="J123" s="761">
        <v>3.9127784064472002</v>
      </c>
      <c r="K123" s="761">
        <v>3.9219411746389401</v>
      </c>
      <c r="L123" s="761">
        <v>4.0305303924182398</v>
      </c>
      <c r="M123" s="761">
        <v>4.1111680539830999</v>
      </c>
      <c r="N123" s="761">
        <v>4.1484976207156796</v>
      </c>
      <c r="O123" s="751">
        <v>3.9905855018765202</v>
      </c>
    </row>
    <row r="124" spans="1:15" ht="30" customHeight="1">
      <c r="A124" s="762" t="s">
        <v>1494</v>
      </c>
      <c r="B124" s="753" t="s">
        <v>1469</v>
      </c>
      <c r="C124" s="763">
        <v>4.1118128239000002</v>
      </c>
      <c r="D124" s="763">
        <v>4.0486797662000003</v>
      </c>
      <c r="E124" s="763">
        <v>3.9922796344</v>
      </c>
      <c r="F124" s="763">
        <v>3.9492875186999998</v>
      </c>
      <c r="G124" s="763">
        <v>3.8604863666</v>
      </c>
      <c r="H124" s="763">
        <v>3.8216721693000002</v>
      </c>
      <c r="I124" s="763">
        <v>3.7772317349</v>
      </c>
      <c r="J124" s="763">
        <v>3.8048165628000001</v>
      </c>
      <c r="K124" s="763">
        <v>3.890214313</v>
      </c>
      <c r="L124" s="763">
        <v>4.0521252194999997</v>
      </c>
      <c r="M124" s="763">
        <v>4.1114397896000003</v>
      </c>
      <c r="N124" s="763">
        <v>4.0973357785999998</v>
      </c>
      <c r="O124" s="756" t="s">
        <v>1519</v>
      </c>
    </row>
    <row r="125" spans="1:15" ht="30" customHeight="1">
      <c r="A125" s="764" t="s">
        <v>1495</v>
      </c>
      <c r="B125" s="749" t="s">
        <v>1472</v>
      </c>
      <c r="C125" s="761">
        <v>3.4612070485521498</v>
      </c>
      <c r="D125" s="761">
        <v>3.4923542745591298</v>
      </c>
      <c r="E125" s="761">
        <v>3.4799532920063299</v>
      </c>
      <c r="F125" s="761">
        <v>3.4554918395730998</v>
      </c>
      <c r="G125" s="761">
        <v>3.4185660998458398</v>
      </c>
      <c r="H125" s="761">
        <v>3.3591458613281202</v>
      </c>
      <c r="I125" s="761">
        <v>3.3492825285382399</v>
      </c>
      <c r="J125" s="761">
        <v>3.3687105764705101</v>
      </c>
      <c r="K125" s="761">
        <v>3.4216395760536602</v>
      </c>
      <c r="L125" s="761">
        <v>3.5308148826219798</v>
      </c>
      <c r="M125" s="761">
        <v>3.5993591778867802</v>
      </c>
      <c r="N125" s="761">
        <v>3.60454027075449</v>
      </c>
      <c r="O125" s="751">
        <v>3.4599023739930699</v>
      </c>
    </row>
    <row r="126" spans="1:15" ht="30" customHeight="1">
      <c r="A126" s="765" t="s">
        <v>1495</v>
      </c>
      <c r="B126" s="766" t="s">
        <v>1469</v>
      </c>
      <c r="C126" s="767">
        <v>3.5638054669999999</v>
      </c>
      <c r="D126" s="767">
        <v>3.5161895765</v>
      </c>
      <c r="E126" s="767">
        <v>3.4981463424000001</v>
      </c>
      <c r="F126" s="767">
        <v>3.4737280820000001</v>
      </c>
      <c r="G126" s="767">
        <v>3.4230422507</v>
      </c>
      <c r="H126" s="767">
        <v>3.3909821147999999</v>
      </c>
      <c r="I126" s="767">
        <v>3.3783903087999998</v>
      </c>
      <c r="J126" s="767">
        <v>3.3987484816000002</v>
      </c>
      <c r="K126" s="767">
        <v>3.4599746851000002</v>
      </c>
      <c r="L126" s="767">
        <v>3.5579844090999999</v>
      </c>
      <c r="M126" s="767">
        <v>3.5929036296999999</v>
      </c>
      <c r="N126" s="767">
        <v>3.5714132542999999</v>
      </c>
      <c r="O126" s="768" t="s">
        <v>1519</v>
      </c>
    </row>
    <row r="127" spans="1:15" ht="13.5" customHeight="1">
      <c r="A127" s="745" t="s">
        <v>191</v>
      </c>
      <c r="B127" s="746"/>
      <c r="C127" s="747"/>
      <c r="D127" s="747"/>
      <c r="E127" s="747"/>
      <c r="F127" s="747"/>
      <c r="G127" s="747"/>
      <c r="H127" s="747"/>
      <c r="I127" s="747"/>
      <c r="J127" s="747"/>
      <c r="K127" s="747"/>
      <c r="L127" s="747"/>
      <c r="M127" s="747"/>
      <c r="N127" s="747"/>
      <c r="O127" s="747"/>
    </row>
    <row r="128" spans="1:15" ht="32.25" customHeight="1">
      <c r="A128" s="748" t="s">
        <v>1483</v>
      </c>
      <c r="B128" s="749" t="s">
        <v>1472</v>
      </c>
      <c r="C128" s="750"/>
      <c r="D128" s="750"/>
      <c r="E128" s="750"/>
      <c r="F128" s="750"/>
      <c r="G128" s="750"/>
      <c r="H128" s="750"/>
      <c r="I128" s="750"/>
      <c r="J128" s="750"/>
      <c r="K128" s="750"/>
      <c r="L128" s="750"/>
      <c r="M128" s="750"/>
      <c r="N128" s="750"/>
      <c r="O128" s="751"/>
    </row>
    <row r="129" spans="1:15" ht="19.5" customHeight="1">
      <c r="A129" s="752" t="s">
        <v>1485</v>
      </c>
      <c r="B129" s="753" t="s">
        <v>1469</v>
      </c>
      <c r="C129" s="754">
        <v>41.491637054400002</v>
      </c>
      <c r="D129" s="754">
        <v>41.644606943299998</v>
      </c>
      <c r="E129" s="754">
        <v>42.071697715699997</v>
      </c>
      <c r="F129" s="754">
        <v>42.662952613900003</v>
      </c>
      <c r="G129" s="754">
        <v>43.024466840700001</v>
      </c>
      <c r="H129" s="754">
        <v>43.517153815599997</v>
      </c>
      <c r="I129" s="754">
        <v>44.548753958799999</v>
      </c>
      <c r="J129" s="754">
        <v>45.728576946700002</v>
      </c>
      <c r="K129" s="754">
        <v>47.405296635900001</v>
      </c>
      <c r="L129" s="754">
        <v>49.865035610500001</v>
      </c>
      <c r="M129" s="754">
        <v>50.886068806499999</v>
      </c>
      <c r="N129" s="754">
        <v>51.9588703509</v>
      </c>
      <c r="O129" s="751"/>
    </row>
    <row r="130" spans="1:15" ht="32.25" customHeight="1">
      <c r="A130" s="748" t="s">
        <v>1486</v>
      </c>
      <c r="B130" s="749" t="s">
        <v>1472</v>
      </c>
      <c r="C130" s="750">
        <v>57.673794060346403</v>
      </c>
      <c r="D130" s="750">
        <v>54.6332777671172</v>
      </c>
      <c r="E130" s="750">
        <v>49.118552971122597</v>
      </c>
      <c r="F130" s="750">
        <v>45.509800616501103</v>
      </c>
      <c r="G130" s="750">
        <v>42.287014405229201</v>
      </c>
      <c r="H130" s="750">
        <v>40.142376693686401</v>
      </c>
      <c r="I130" s="750">
        <v>39.069425360219697</v>
      </c>
      <c r="J130" s="750">
        <v>38.967556443334502</v>
      </c>
      <c r="K130" s="750">
        <v>39.663716199453802</v>
      </c>
      <c r="L130" s="750">
        <v>40.566588043713601</v>
      </c>
      <c r="M130" s="750">
        <v>42.646879592653498</v>
      </c>
      <c r="N130" s="750">
        <v>43.943122489069999</v>
      </c>
      <c r="O130" s="755">
        <v>45.097332774525498</v>
      </c>
    </row>
    <row r="131" spans="1:15" ht="32.25" customHeight="1">
      <c r="A131" s="752" t="s">
        <v>1487</v>
      </c>
      <c r="B131" s="753" t="s">
        <v>1469</v>
      </c>
      <c r="C131" s="754">
        <v>44.380519058700003</v>
      </c>
      <c r="D131" s="754">
        <v>44.221172612399997</v>
      </c>
      <c r="E131" s="754">
        <v>44.504339439100001</v>
      </c>
      <c r="F131" s="754">
        <v>45.1586708914</v>
      </c>
      <c r="G131" s="754">
        <v>45.042318774400002</v>
      </c>
      <c r="H131" s="754">
        <v>45.172910137899997</v>
      </c>
      <c r="I131" s="754">
        <v>46.106655820100002</v>
      </c>
      <c r="J131" s="754">
        <v>47.5905670609</v>
      </c>
      <c r="K131" s="754">
        <v>49.860115334299998</v>
      </c>
      <c r="L131" s="754">
        <v>52.982503965100001</v>
      </c>
      <c r="M131" s="754">
        <v>54.390771342500003</v>
      </c>
      <c r="N131" s="754">
        <v>55.183009805399998</v>
      </c>
      <c r="O131" s="756" t="s">
        <v>1519</v>
      </c>
    </row>
    <row r="132" spans="1:15" ht="32.25" customHeight="1">
      <c r="A132" s="748" t="s">
        <v>1488</v>
      </c>
      <c r="B132" s="749" t="s">
        <v>1472</v>
      </c>
      <c r="C132" s="750">
        <v>57.362254341016502</v>
      </c>
      <c r="D132" s="750">
        <v>54.173918732128897</v>
      </c>
      <c r="E132" s="750">
        <v>48.7959305744575</v>
      </c>
      <c r="F132" s="750">
        <v>45.295888184505799</v>
      </c>
      <c r="G132" s="750">
        <v>42.500345253371897</v>
      </c>
      <c r="H132" s="750">
        <v>40.823477616128301</v>
      </c>
      <c r="I132" s="750">
        <v>39.938542320248601</v>
      </c>
      <c r="J132" s="750">
        <v>39.703450137807998</v>
      </c>
      <c r="K132" s="750">
        <v>40.054395334172298</v>
      </c>
      <c r="L132" s="750">
        <v>40.254067022345801</v>
      </c>
      <c r="M132" s="750">
        <v>41.760332021811003</v>
      </c>
      <c r="N132" s="750">
        <v>42.991579327237503</v>
      </c>
      <c r="O132" s="751">
        <v>45.059376769317097</v>
      </c>
    </row>
    <row r="133" spans="1:15" ht="32.25" customHeight="1">
      <c r="A133" s="752" t="s">
        <v>1489</v>
      </c>
      <c r="B133" s="753" t="s">
        <v>1469</v>
      </c>
      <c r="C133" s="754">
        <v>43.620512843599997</v>
      </c>
      <c r="D133" s="754">
        <v>43.793855113600003</v>
      </c>
      <c r="E133" s="754">
        <v>44.1799305666</v>
      </c>
      <c r="F133" s="754">
        <v>45.002683028</v>
      </c>
      <c r="G133" s="754">
        <v>45.225890268900002</v>
      </c>
      <c r="H133" s="754">
        <v>45.719832198399999</v>
      </c>
      <c r="I133" s="754">
        <v>46.956958226200001</v>
      </c>
      <c r="J133" s="754">
        <v>48.387452518400003</v>
      </c>
      <c r="K133" s="754">
        <v>50.145887804700003</v>
      </c>
      <c r="L133" s="754">
        <v>52.355837811599997</v>
      </c>
      <c r="M133" s="754">
        <v>53.436017250399999</v>
      </c>
      <c r="N133" s="754">
        <v>54.529697308499998</v>
      </c>
      <c r="O133" s="756" t="s">
        <v>1519</v>
      </c>
    </row>
    <row r="134" spans="1:15" ht="32.25" customHeight="1">
      <c r="A134" s="757" t="s">
        <v>1490</v>
      </c>
      <c r="B134" s="749" t="s">
        <v>1472</v>
      </c>
      <c r="C134" s="750"/>
      <c r="D134" s="750"/>
      <c r="E134" s="750"/>
      <c r="F134" s="750"/>
      <c r="G134" s="750"/>
      <c r="H134" s="750"/>
      <c r="I134" s="750"/>
      <c r="J134" s="750"/>
      <c r="K134" s="750"/>
      <c r="L134" s="750"/>
      <c r="M134" s="750"/>
      <c r="N134" s="750"/>
      <c r="O134" s="751"/>
    </row>
    <row r="135" spans="1:15" ht="32.25" customHeight="1">
      <c r="A135" s="758" t="s">
        <v>1491</v>
      </c>
      <c r="B135" s="753" t="s">
        <v>1469</v>
      </c>
      <c r="C135" s="754">
        <v>2.1288757892999999</v>
      </c>
      <c r="D135" s="754">
        <v>2.1492481702999999</v>
      </c>
      <c r="E135" s="754">
        <v>2.1082328509999999</v>
      </c>
      <c r="F135" s="754">
        <v>2.3397304140999999</v>
      </c>
      <c r="G135" s="754">
        <v>2.2014234281</v>
      </c>
      <c r="H135" s="754">
        <v>2.2026783828999998</v>
      </c>
      <c r="I135" s="754">
        <v>2.4082042673999999</v>
      </c>
      <c r="J135" s="754">
        <v>2.6588755716999999</v>
      </c>
      <c r="K135" s="754">
        <v>2.7405911688</v>
      </c>
      <c r="L135" s="754">
        <v>2.4908022011000002</v>
      </c>
      <c r="M135" s="754">
        <v>2.549948444</v>
      </c>
      <c r="N135" s="754">
        <v>2.5708269576</v>
      </c>
      <c r="O135" s="756"/>
    </row>
    <row r="136" spans="1:15" ht="32.25" customHeight="1">
      <c r="A136" s="748" t="s">
        <v>1492</v>
      </c>
      <c r="B136" s="749" t="s">
        <v>1472</v>
      </c>
      <c r="C136" s="750">
        <v>59.0720947883474</v>
      </c>
      <c r="D136" s="750">
        <v>55.844519097227298</v>
      </c>
      <c r="E136" s="750">
        <v>50.498325436836403</v>
      </c>
      <c r="F136" s="750">
        <v>46.990468282084301</v>
      </c>
      <c r="G136" s="750">
        <v>44.2035929052659</v>
      </c>
      <c r="H136" s="750">
        <v>42.486568832572701</v>
      </c>
      <c r="I136" s="750">
        <v>41.636030413169799</v>
      </c>
      <c r="J136" s="750">
        <v>41.425725593665099</v>
      </c>
      <c r="K136" s="750">
        <v>41.784695230142802</v>
      </c>
      <c r="L136" s="750">
        <v>42.001229706485397</v>
      </c>
      <c r="M136" s="750">
        <v>43.506713594573299</v>
      </c>
      <c r="N136" s="750">
        <v>44.765946268755499</v>
      </c>
      <c r="O136" s="751">
        <v>46.772410081874199</v>
      </c>
    </row>
    <row r="137" spans="1:15" ht="30" customHeight="1">
      <c r="A137" s="759" t="s">
        <v>1493</v>
      </c>
      <c r="B137" s="749" t="s">
        <v>1469</v>
      </c>
      <c r="C137" s="754">
        <v>45.462059087699998</v>
      </c>
      <c r="D137" s="754">
        <v>45.630560354700002</v>
      </c>
      <c r="E137" s="754">
        <v>46.018643386599997</v>
      </c>
      <c r="F137" s="754">
        <v>46.851976176400001</v>
      </c>
      <c r="G137" s="754">
        <v>47.071485688099997</v>
      </c>
      <c r="H137" s="754">
        <v>47.560752083399997</v>
      </c>
      <c r="I137" s="754">
        <v>48.784923820499998</v>
      </c>
      <c r="J137" s="754">
        <v>50.221272686500001</v>
      </c>
      <c r="K137" s="754">
        <v>51.988429523199997</v>
      </c>
      <c r="L137" s="754">
        <v>54.201657716600003</v>
      </c>
      <c r="M137" s="754">
        <v>55.292383863200001</v>
      </c>
      <c r="N137" s="754">
        <v>56.369132738700003</v>
      </c>
      <c r="O137" s="756" t="s">
        <v>1519</v>
      </c>
    </row>
    <row r="138" spans="1:15" ht="30" customHeight="1">
      <c r="A138" s="760" t="s">
        <v>1494</v>
      </c>
      <c r="B138" s="749" t="s">
        <v>1472</v>
      </c>
      <c r="C138" s="761">
        <v>4.0212453066579004</v>
      </c>
      <c r="D138" s="761">
        <v>4.0574762602141599</v>
      </c>
      <c r="E138" s="761">
        <v>4.0121648738383797</v>
      </c>
      <c r="F138" s="761">
        <v>4.0078195946066204</v>
      </c>
      <c r="G138" s="761">
        <v>3.91399483237146</v>
      </c>
      <c r="H138" s="761">
        <v>3.8314274314733399</v>
      </c>
      <c r="I138" s="761">
        <v>3.7918148033442098</v>
      </c>
      <c r="J138" s="761">
        <v>3.83066699704526</v>
      </c>
      <c r="K138" s="761">
        <v>3.8774920573990999</v>
      </c>
      <c r="L138" s="761">
        <v>3.9783818486488398</v>
      </c>
      <c r="M138" s="761">
        <v>4.0773703032498796</v>
      </c>
      <c r="N138" s="761">
        <v>4.1163015043251603</v>
      </c>
      <c r="O138" s="751">
        <v>3.9582217251584302</v>
      </c>
    </row>
    <row r="139" spans="1:15" ht="30" customHeight="1">
      <c r="A139" s="762" t="s">
        <v>1494</v>
      </c>
      <c r="B139" s="753" t="s">
        <v>1469</v>
      </c>
      <c r="C139" s="763">
        <v>4.0905596729999996</v>
      </c>
      <c r="D139" s="763">
        <v>4.0241691466000002</v>
      </c>
      <c r="E139" s="763">
        <v>3.996087502</v>
      </c>
      <c r="F139" s="763">
        <v>3.9587473696000002</v>
      </c>
      <c r="G139" s="763">
        <v>3.8911451124999998</v>
      </c>
      <c r="H139" s="763">
        <v>3.8216707537999999</v>
      </c>
      <c r="I139" s="763">
        <v>3.7617496418999998</v>
      </c>
      <c r="J139" s="763">
        <v>3.7745380615999999</v>
      </c>
      <c r="K139" s="763">
        <v>3.8376563364999998</v>
      </c>
      <c r="L139" s="763">
        <v>4.0168042790999996</v>
      </c>
      <c r="M139" s="763">
        <v>4.0801666972000001</v>
      </c>
      <c r="N139" s="763">
        <v>4.0511110856999997</v>
      </c>
      <c r="O139" s="756" t="s">
        <v>1519</v>
      </c>
    </row>
    <row r="140" spans="1:15" ht="30" customHeight="1">
      <c r="A140" s="764" t="s">
        <v>1495</v>
      </c>
      <c r="B140" s="749" t="s">
        <v>1472</v>
      </c>
      <c r="C140" s="761">
        <v>3.45878936917472</v>
      </c>
      <c r="D140" s="761">
        <v>3.47131913321941</v>
      </c>
      <c r="E140" s="761">
        <v>3.4666413418721</v>
      </c>
      <c r="F140" s="761">
        <v>3.4443371337615298</v>
      </c>
      <c r="G140" s="761">
        <v>3.4016723787024699</v>
      </c>
      <c r="H140" s="761">
        <v>3.3430777309983002</v>
      </c>
      <c r="I140" s="761">
        <v>3.32331423008972</v>
      </c>
      <c r="J140" s="761">
        <v>3.3310705869083299</v>
      </c>
      <c r="K140" s="761">
        <v>3.3825166696586701</v>
      </c>
      <c r="L140" s="761">
        <v>3.4840851806481998</v>
      </c>
      <c r="M140" s="761">
        <v>3.5572527019531699</v>
      </c>
      <c r="N140" s="761">
        <v>3.5493702648955301</v>
      </c>
      <c r="O140" s="751">
        <v>3.4331727436439898</v>
      </c>
    </row>
    <row r="141" spans="1:15" ht="30" customHeight="1">
      <c r="A141" s="765" t="s">
        <v>1495</v>
      </c>
      <c r="B141" s="766" t="s">
        <v>1469</v>
      </c>
      <c r="C141" s="767">
        <v>3.5205792569000001</v>
      </c>
      <c r="D141" s="767">
        <v>3.4834150956999999</v>
      </c>
      <c r="E141" s="767">
        <v>3.4762418172</v>
      </c>
      <c r="F141" s="767">
        <v>3.4595703746000002</v>
      </c>
      <c r="G141" s="767">
        <v>3.4213469033999999</v>
      </c>
      <c r="H141" s="767">
        <v>3.3787192774000001</v>
      </c>
      <c r="I141" s="767">
        <v>3.3441461026999999</v>
      </c>
      <c r="J141" s="767">
        <v>3.3489448626999998</v>
      </c>
      <c r="K141" s="767">
        <v>3.4289623168999999</v>
      </c>
      <c r="L141" s="767">
        <v>3.5332574937999999</v>
      </c>
      <c r="M141" s="767">
        <v>3.5712778336</v>
      </c>
      <c r="N141" s="767">
        <v>3.5193854269</v>
      </c>
      <c r="O141" s="768" t="s">
        <v>1519</v>
      </c>
    </row>
    <row r="142" spans="1:15" ht="13.5" customHeight="1">
      <c r="A142" s="745" t="s">
        <v>192</v>
      </c>
      <c r="B142" s="746"/>
      <c r="C142" s="747"/>
      <c r="D142" s="747"/>
      <c r="E142" s="747"/>
      <c r="F142" s="747"/>
      <c r="G142" s="747"/>
      <c r="H142" s="747"/>
      <c r="I142" s="747"/>
      <c r="J142" s="747"/>
      <c r="K142" s="747"/>
      <c r="L142" s="747"/>
      <c r="M142" s="747"/>
      <c r="N142" s="747"/>
      <c r="O142" s="747"/>
    </row>
    <row r="143" spans="1:15" ht="32.25" customHeight="1">
      <c r="A143" s="748" t="s">
        <v>1483</v>
      </c>
      <c r="B143" s="749" t="s">
        <v>1472</v>
      </c>
      <c r="C143" s="750"/>
      <c r="D143" s="750"/>
      <c r="E143" s="750"/>
      <c r="F143" s="750"/>
      <c r="G143" s="750"/>
      <c r="H143" s="750"/>
      <c r="I143" s="750"/>
      <c r="J143" s="750"/>
      <c r="K143" s="750"/>
      <c r="L143" s="750"/>
      <c r="M143" s="750"/>
      <c r="N143" s="750"/>
      <c r="O143" s="751"/>
    </row>
    <row r="144" spans="1:15" ht="19.5" customHeight="1">
      <c r="A144" s="752" t="s">
        <v>1485</v>
      </c>
      <c r="B144" s="753" t="s">
        <v>1469</v>
      </c>
      <c r="C144" s="754">
        <v>42.013658052499999</v>
      </c>
      <c r="D144" s="754">
        <v>42.166697044199999</v>
      </c>
      <c r="E144" s="754">
        <v>42.667930444500001</v>
      </c>
      <c r="F144" s="754">
        <v>42.819550773800003</v>
      </c>
      <c r="G144" s="754">
        <v>43.307392184800001</v>
      </c>
      <c r="H144" s="754">
        <v>43.598182713600004</v>
      </c>
      <c r="I144" s="754">
        <v>44.8118245661</v>
      </c>
      <c r="J144" s="754">
        <v>45.986583809800003</v>
      </c>
      <c r="K144" s="754">
        <v>47.5898132445</v>
      </c>
      <c r="L144" s="754">
        <v>49.677759392699997</v>
      </c>
      <c r="M144" s="754">
        <v>51.057354118799999</v>
      </c>
      <c r="N144" s="754">
        <v>52.95126037</v>
      </c>
      <c r="O144" s="751"/>
    </row>
    <row r="145" spans="1:15" ht="32.25" customHeight="1">
      <c r="A145" s="748" t="s">
        <v>1486</v>
      </c>
      <c r="B145" s="749" t="s">
        <v>1472</v>
      </c>
      <c r="C145" s="750">
        <v>56.807288821818503</v>
      </c>
      <c r="D145" s="750">
        <v>51.359356890321401</v>
      </c>
      <c r="E145" s="750">
        <v>46.654362576766196</v>
      </c>
      <c r="F145" s="750">
        <v>42.250071772681999</v>
      </c>
      <c r="G145" s="750">
        <v>39.940011028588501</v>
      </c>
      <c r="H145" s="750">
        <v>38.707070812019602</v>
      </c>
      <c r="I145" s="750">
        <v>38.001383194540402</v>
      </c>
      <c r="J145" s="750">
        <v>37.417755419770998</v>
      </c>
      <c r="K145" s="750">
        <v>37.771162669491602</v>
      </c>
      <c r="L145" s="750">
        <v>39.370746975553601</v>
      </c>
      <c r="M145" s="750">
        <v>41.699462892544098</v>
      </c>
      <c r="N145" s="750">
        <v>43.284355108262098</v>
      </c>
      <c r="O145" s="755">
        <v>43.286268665804599</v>
      </c>
    </row>
    <row r="146" spans="1:15" ht="32.25" customHeight="1">
      <c r="A146" s="752" t="s">
        <v>1487</v>
      </c>
      <c r="B146" s="753" t="s">
        <v>1469</v>
      </c>
      <c r="C146" s="754">
        <v>44.518309018099998</v>
      </c>
      <c r="D146" s="754">
        <v>44.229424832200003</v>
      </c>
      <c r="E146" s="754">
        <v>44.681028543700002</v>
      </c>
      <c r="F146" s="754">
        <v>44.523467580499997</v>
      </c>
      <c r="G146" s="754">
        <v>44.507275133999997</v>
      </c>
      <c r="H146" s="754">
        <v>44.628417194299999</v>
      </c>
      <c r="I146" s="754">
        <v>45.479003369200001</v>
      </c>
      <c r="J146" s="754">
        <v>46.782188814599998</v>
      </c>
      <c r="K146" s="754">
        <v>49.0549792853</v>
      </c>
      <c r="L146" s="754">
        <v>51.906294551800002</v>
      </c>
      <c r="M146" s="754">
        <v>53.9614253783</v>
      </c>
      <c r="N146" s="754">
        <v>55.838442396200001</v>
      </c>
      <c r="O146" s="756" t="s">
        <v>1519</v>
      </c>
    </row>
    <row r="147" spans="1:15" ht="32.25" customHeight="1">
      <c r="A147" s="748" t="s">
        <v>1488</v>
      </c>
      <c r="B147" s="749" t="s">
        <v>1472</v>
      </c>
      <c r="C147" s="750">
        <v>56.515307806789401</v>
      </c>
      <c r="D147" s="750">
        <v>50.798812303197401</v>
      </c>
      <c r="E147" s="750">
        <v>46.1767319155189</v>
      </c>
      <c r="F147" s="750">
        <v>41.986184444486298</v>
      </c>
      <c r="G147" s="750">
        <v>40.040995255964297</v>
      </c>
      <c r="H147" s="750">
        <v>39.3166277363662</v>
      </c>
      <c r="I147" s="750">
        <v>38.755458258378901</v>
      </c>
      <c r="J147" s="750">
        <v>37.9125605728672</v>
      </c>
      <c r="K147" s="750">
        <v>37.953327389093197</v>
      </c>
      <c r="L147" s="750">
        <v>38.774022608770601</v>
      </c>
      <c r="M147" s="750">
        <v>40.4930885404546</v>
      </c>
      <c r="N147" s="750">
        <v>42.093143214811199</v>
      </c>
      <c r="O147" s="751">
        <v>43.097775455018301</v>
      </c>
    </row>
    <row r="148" spans="1:15" ht="32.25" customHeight="1">
      <c r="A148" s="752" t="s">
        <v>1489</v>
      </c>
      <c r="B148" s="753" t="s">
        <v>1469</v>
      </c>
      <c r="C148" s="754">
        <v>43.5478125737</v>
      </c>
      <c r="D148" s="754">
        <v>43.728359474400001</v>
      </c>
      <c r="E148" s="754">
        <v>44.219043842300003</v>
      </c>
      <c r="F148" s="754">
        <v>44.420150598399999</v>
      </c>
      <c r="G148" s="754">
        <v>44.886160794799999</v>
      </c>
      <c r="H148" s="754">
        <v>45.1949733589</v>
      </c>
      <c r="I148" s="754">
        <v>46.324564429200002</v>
      </c>
      <c r="J148" s="754">
        <v>47.478070876099999</v>
      </c>
      <c r="K148" s="754">
        <v>49.1194151961</v>
      </c>
      <c r="L148" s="754">
        <v>51.125910916199999</v>
      </c>
      <c r="M148" s="754">
        <v>52.753148669200002</v>
      </c>
      <c r="N148" s="754">
        <v>54.648554448600002</v>
      </c>
      <c r="O148" s="756" t="s">
        <v>1519</v>
      </c>
    </row>
    <row r="149" spans="1:15" ht="32.25" customHeight="1">
      <c r="A149" s="757" t="s">
        <v>1490</v>
      </c>
      <c r="B149" s="749" t="s">
        <v>1472</v>
      </c>
      <c r="C149" s="750"/>
      <c r="D149" s="750"/>
      <c r="E149" s="750"/>
      <c r="F149" s="750"/>
      <c r="G149" s="750"/>
      <c r="H149" s="750"/>
      <c r="I149" s="750"/>
      <c r="J149" s="750"/>
      <c r="K149" s="750"/>
      <c r="L149" s="750"/>
      <c r="M149" s="750"/>
      <c r="N149" s="750"/>
      <c r="O149" s="751"/>
    </row>
    <row r="150" spans="1:15" ht="32.25" customHeight="1">
      <c r="A150" s="758" t="s">
        <v>1491</v>
      </c>
      <c r="B150" s="753" t="s">
        <v>1469</v>
      </c>
      <c r="C150" s="754">
        <v>1.5341545212000001</v>
      </c>
      <c r="D150" s="754">
        <v>1.5616624302</v>
      </c>
      <c r="E150" s="754">
        <v>1.5511133978</v>
      </c>
      <c r="F150" s="754">
        <v>1.6005998245999999</v>
      </c>
      <c r="G150" s="754">
        <v>1.57876861</v>
      </c>
      <c r="H150" s="754">
        <v>1.5967906454</v>
      </c>
      <c r="I150" s="754">
        <v>1.512739863</v>
      </c>
      <c r="J150" s="754">
        <v>1.4914870662999999</v>
      </c>
      <c r="K150" s="754">
        <v>1.5296019515999999</v>
      </c>
      <c r="L150" s="754">
        <v>1.4481515235</v>
      </c>
      <c r="M150" s="754">
        <v>1.6957945504</v>
      </c>
      <c r="N150" s="754">
        <v>1.6972940784999999</v>
      </c>
      <c r="O150" s="756"/>
    </row>
    <row r="151" spans="1:15" ht="32.25" customHeight="1">
      <c r="A151" s="748" t="s">
        <v>1492</v>
      </c>
      <c r="B151" s="749" t="s">
        <v>1472</v>
      </c>
      <c r="C151" s="750">
        <v>57.879316675664299</v>
      </c>
      <c r="D151" s="750">
        <v>52.145979500910201</v>
      </c>
      <c r="E151" s="750">
        <v>47.528345803245301</v>
      </c>
      <c r="F151" s="750">
        <v>43.334345586082598</v>
      </c>
      <c r="G151" s="750">
        <v>41.396938662331102</v>
      </c>
      <c r="H151" s="750">
        <v>40.665155930174699</v>
      </c>
      <c r="I151" s="750">
        <v>40.1090792951887</v>
      </c>
      <c r="J151" s="750">
        <v>39.2756888077054</v>
      </c>
      <c r="K151" s="750">
        <v>39.320167429915102</v>
      </c>
      <c r="L151" s="750">
        <v>40.151274129047302</v>
      </c>
      <c r="M151" s="750">
        <v>41.869571570442602</v>
      </c>
      <c r="N151" s="750">
        <v>43.488673399030901</v>
      </c>
      <c r="O151" s="751">
        <v>44.459742857892898</v>
      </c>
    </row>
    <row r="152" spans="1:15" ht="30" customHeight="1">
      <c r="A152" s="759" t="s">
        <v>1493</v>
      </c>
      <c r="B152" s="749" t="s">
        <v>1469</v>
      </c>
      <c r="C152" s="754">
        <v>44.950882689899998</v>
      </c>
      <c r="D152" s="754">
        <v>45.113430749300001</v>
      </c>
      <c r="E152" s="754">
        <v>45.594502063900002</v>
      </c>
      <c r="F152" s="754">
        <v>45.829386114199998</v>
      </c>
      <c r="G152" s="754">
        <v>46.294474973600003</v>
      </c>
      <c r="H152" s="754">
        <v>46.601395573200001</v>
      </c>
      <c r="I152" s="754">
        <v>47.746970165</v>
      </c>
      <c r="J152" s="754">
        <v>48.9081710297</v>
      </c>
      <c r="K152" s="754">
        <v>50.553698949500003</v>
      </c>
      <c r="L152" s="754">
        <v>52.56523086</v>
      </c>
      <c r="M152" s="754">
        <v>54.201259100900003</v>
      </c>
      <c r="N152" s="754">
        <v>56.087446292199999</v>
      </c>
      <c r="O152" s="756" t="s">
        <v>1519</v>
      </c>
    </row>
    <row r="153" spans="1:15" ht="30" customHeight="1">
      <c r="A153" s="760" t="s">
        <v>1494</v>
      </c>
      <c r="B153" s="749" t="s">
        <v>1472</v>
      </c>
      <c r="C153" s="761">
        <v>4.0176482896860497</v>
      </c>
      <c r="D153" s="761">
        <v>4.0445990804513796</v>
      </c>
      <c r="E153" s="761">
        <v>4.0387232539153803</v>
      </c>
      <c r="F153" s="761">
        <v>4.0011114069879898</v>
      </c>
      <c r="G153" s="761">
        <v>3.93163193178186</v>
      </c>
      <c r="H153" s="761">
        <v>3.8471909703766598</v>
      </c>
      <c r="I153" s="761">
        <v>3.81385108744335</v>
      </c>
      <c r="J153" s="761">
        <v>3.8724092176993099</v>
      </c>
      <c r="K153" s="761">
        <v>3.8945671368867201</v>
      </c>
      <c r="L153" s="761">
        <v>4.0142550043687404</v>
      </c>
      <c r="M153" s="761">
        <v>4.1163691653679404</v>
      </c>
      <c r="N153" s="761">
        <v>4.1202284100419098</v>
      </c>
      <c r="O153" s="751">
        <v>3.9742342710957699</v>
      </c>
    </row>
    <row r="154" spans="1:15" ht="30" customHeight="1">
      <c r="A154" s="762" t="s">
        <v>1494</v>
      </c>
      <c r="B154" s="753" t="s">
        <v>1469</v>
      </c>
      <c r="C154" s="763">
        <v>4.0984518298000001</v>
      </c>
      <c r="D154" s="763">
        <v>4.0319714177000003</v>
      </c>
      <c r="E154" s="763">
        <v>4.0162445434</v>
      </c>
      <c r="F154" s="763">
        <v>3.9348310002</v>
      </c>
      <c r="G154" s="763">
        <v>3.8480026851</v>
      </c>
      <c r="H154" s="763">
        <v>3.8165300328999998</v>
      </c>
      <c r="I154" s="763">
        <v>3.7748798587999999</v>
      </c>
      <c r="J154" s="763">
        <v>3.8097453689999998</v>
      </c>
      <c r="K154" s="763">
        <v>3.8947224222000001</v>
      </c>
      <c r="L154" s="763">
        <v>4.0313714036999997</v>
      </c>
      <c r="M154" s="763">
        <v>4.1096917252000003</v>
      </c>
      <c r="N154" s="763">
        <v>4.1110237601000001</v>
      </c>
      <c r="O154" s="756" t="s">
        <v>1519</v>
      </c>
    </row>
    <row r="155" spans="1:15" ht="30" customHeight="1">
      <c r="A155" s="764" t="s">
        <v>1495</v>
      </c>
      <c r="B155" s="749" t="s">
        <v>1472</v>
      </c>
      <c r="C155" s="761">
        <v>3.4510434970222099</v>
      </c>
      <c r="D155" s="761">
        <v>3.4905287403253098</v>
      </c>
      <c r="E155" s="761">
        <v>3.4769766831728899</v>
      </c>
      <c r="F155" s="761">
        <v>3.45505150347664</v>
      </c>
      <c r="G155" s="761">
        <v>3.4202870898243498</v>
      </c>
      <c r="H155" s="761">
        <v>3.3641595023460602</v>
      </c>
      <c r="I155" s="761">
        <v>3.35383508513562</v>
      </c>
      <c r="J155" s="761">
        <v>3.37299856640572</v>
      </c>
      <c r="K155" s="761">
        <v>3.4257439245048702</v>
      </c>
      <c r="L155" s="761">
        <v>3.51763970354168</v>
      </c>
      <c r="M155" s="761">
        <v>3.58425535534318</v>
      </c>
      <c r="N155" s="761">
        <v>3.5785049976791101</v>
      </c>
      <c r="O155" s="751">
        <v>3.4555498977372401</v>
      </c>
    </row>
    <row r="156" spans="1:15" ht="30" customHeight="1">
      <c r="A156" s="765" t="s">
        <v>1495</v>
      </c>
      <c r="B156" s="766" t="s">
        <v>1469</v>
      </c>
      <c r="C156" s="767">
        <v>3.5455483513999999</v>
      </c>
      <c r="D156" s="767">
        <v>3.4869291195000001</v>
      </c>
      <c r="E156" s="767">
        <v>3.4882018759000002</v>
      </c>
      <c r="F156" s="767">
        <v>3.4616207353999999</v>
      </c>
      <c r="G156" s="767">
        <v>3.4121981418999998</v>
      </c>
      <c r="H156" s="767">
        <v>3.3914531186999999</v>
      </c>
      <c r="I156" s="767">
        <v>3.3573668704999999</v>
      </c>
      <c r="J156" s="767">
        <v>3.3680807867999998</v>
      </c>
      <c r="K156" s="767">
        <v>3.4504506875000001</v>
      </c>
      <c r="L156" s="767">
        <v>3.5463634020999999</v>
      </c>
      <c r="M156" s="767">
        <v>3.5890374036999999</v>
      </c>
      <c r="N156" s="767">
        <v>3.5839320976</v>
      </c>
      <c r="O156" s="768" t="s">
        <v>1519</v>
      </c>
    </row>
    <row r="157" spans="1:15" ht="13.5" customHeight="1">
      <c r="A157" s="745" t="s">
        <v>193</v>
      </c>
      <c r="B157" s="746"/>
      <c r="C157" s="747"/>
      <c r="D157" s="747"/>
      <c r="E157" s="747"/>
      <c r="F157" s="747"/>
      <c r="G157" s="747"/>
      <c r="H157" s="747"/>
      <c r="I157" s="747"/>
      <c r="J157" s="747"/>
      <c r="K157" s="747"/>
      <c r="L157" s="747"/>
      <c r="M157" s="747"/>
      <c r="N157" s="747"/>
      <c r="O157" s="747"/>
    </row>
    <row r="158" spans="1:15" ht="32.25" customHeight="1">
      <c r="A158" s="748" t="s">
        <v>1483</v>
      </c>
      <c r="B158" s="749" t="s">
        <v>1472</v>
      </c>
      <c r="C158" s="750"/>
      <c r="D158" s="750"/>
      <c r="E158" s="750"/>
      <c r="F158" s="750"/>
      <c r="G158" s="750"/>
      <c r="H158" s="750"/>
      <c r="I158" s="750"/>
      <c r="J158" s="750"/>
      <c r="K158" s="750"/>
      <c r="L158" s="750"/>
      <c r="M158" s="750"/>
      <c r="N158" s="750"/>
      <c r="O158" s="751"/>
    </row>
    <row r="159" spans="1:15" ht="19.5" customHeight="1">
      <c r="A159" s="752" t="s">
        <v>1485</v>
      </c>
      <c r="B159" s="753" t="s">
        <v>1469</v>
      </c>
      <c r="C159" s="754">
        <v>43.8256571776</v>
      </c>
      <c r="D159" s="754">
        <v>44.172989702400002</v>
      </c>
      <c r="E159" s="754">
        <v>44.948441701299998</v>
      </c>
      <c r="F159" s="754">
        <v>45.071620692899998</v>
      </c>
      <c r="G159" s="754">
        <v>45.264991811000002</v>
      </c>
      <c r="H159" s="754">
        <v>45.548013216400001</v>
      </c>
      <c r="I159" s="754">
        <v>45.846871367600002</v>
      </c>
      <c r="J159" s="754">
        <v>46.364193341399996</v>
      </c>
      <c r="K159" s="754">
        <v>47.397780116100002</v>
      </c>
      <c r="L159" s="754">
        <v>49.217751845700001</v>
      </c>
      <c r="M159" s="754">
        <v>50.260736489300001</v>
      </c>
      <c r="N159" s="754">
        <v>51.0484505879</v>
      </c>
      <c r="O159" s="751"/>
    </row>
    <row r="160" spans="1:15" ht="32.25" customHeight="1">
      <c r="A160" s="748" t="s">
        <v>1486</v>
      </c>
      <c r="B160" s="749" t="s">
        <v>1472</v>
      </c>
      <c r="C160" s="750">
        <v>58.899135442195401</v>
      </c>
      <c r="D160" s="750">
        <v>55.977635561863799</v>
      </c>
      <c r="E160" s="750">
        <v>52.341478514852</v>
      </c>
      <c r="F160" s="750">
        <v>49.618444941622897</v>
      </c>
      <c r="G160" s="750">
        <v>46.768333923492897</v>
      </c>
      <c r="H160" s="750">
        <v>44.116909001762401</v>
      </c>
      <c r="I160" s="750">
        <v>42.1115566685936</v>
      </c>
      <c r="J160" s="750">
        <v>42.003998514928298</v>
      </c>
      <c r="K160" s="750">
        <v>42.346977217231903</v>
      </c>
      <c r="L160" s="750">
        <v>43.213201651301702</v>
      </c>
      <c r="M160" s="750">
        <v>44.522387942864</v>
      </c>
      <c r="N160" s="750">
        <v>45.462920376100598</v>
      </c>
      <c r="O160" s="755">
        <v>47.679817681843801</v>
      </c>
    </row>
    <row r="161" spans="1:15" ht="32.25" customHeight="1">
      <c r="A161" s="752" t="s">
        <v>1487</v>
      </c>
      <c r="B161" s="753" t="s">
        <v>1469</v>
      </c>
      <c r="C161" s="754">
        <v>46.643873582200001</v>
      </c>
      <c r="D161" s="754">
        <v>46.509769479900001</v>
      </c>
      <c r="E161" s="754">
        <v>47.3415524332</v>
      </c>
      <c r="F161" s="754">
        <v>47.258582921799999</v>
      </c>
      <c r="G161" s="754">
        <v>46.986484133899999</v>
      </c>
      <c r="H161" s="754">
        <v>47.047430715799997</v>
      </c>
      <c r="I161" s="754">
        <v>47.049283667499999</v>
      </c>
      <c r="J161" s="754">
        <v>47.6842266974</v>
      </c>
      <c r="K161" s="754">
        <v>49.285560027999999</v>
      </c>
      <c r="L161" s="754">
        <v>52.000104401800002</v>
      </c>
      <c r="M161" s="754">
        <v>53.690804430100002</v>
      </c>
      <c r="N161" s="754">
        <v>54.460528864799997</v>
      </c>
      <c r="O161" s="756" t="s">
        <v>1519</v>
      </c>
    </row>
    <row r="162" spans="1:15" ht="32.25" customHeight="1">
      <c r="A162" s="748" t="s">
        <v>1488</v>
      </c>
      <c r="B162" s="749" t="s">
        <v>1472</v>
      </c>
      <c r="C162" s="750">
        <v>58.377282663053002</v>
      </c>
      <c r="D162" s="750">
        <v>55.324920495781001</v>
      </c>
      <c r="E162" s="750">
        <v>51.768969134422697</v>
      </c>
      <c r="F162" s="750">
        <v>49.094701288261803</v>
      </c>
      <c r="G162" s="750">
        <v>46.636031224216197</v>
      </c>
      <c r="H162" s="750">
        <v>44.5451672059922</v>
      </c>
      <c r="I162" s="750">
        <v>42.770747622101901</v>
      </c>
      <c r="J162" s="750">
        <v>42.477248052430497</v>
      </c>
      <c r="K162" s="750">
        <v>42.519871511548303</v>
      </c>
      <c r="L162" s="750">
        <v>42.686836829680097</v>
      </c>
      <c r="M162" s="750">
        <v>43.445987110713602</v>
      </c>
      <c r="N162" s="750">
        <v>44.335128876156098</v>
      </c>
      <c r="O162" s="751">
        <v>47.405797559588898</v>
      </c>
    </row>
    <row r="163" spans="1:15" ht="32.25" customHeight="1">
      <c r="A163" s="752" t="s">
        <v>1489</v>
      </c>
      <c r="B163" s="753" t="s">
        <v>1469</v>
      </c>
      <c r="C163" s="754">
        <v>45.848796251499998</v>
      </c>
      <c r="D163" s="754">
        <v>46.139979077100001</v>
      </c>
      <c r="E163" s="754">
        <v>47.032916671999999</v>
      </c>
      <c r="F163" s="754">
        <v>47.173254621700003</v>
      </c>
      <c r="G163" s="754">
        <v>47.274793825899998</v>
      </c>
      <c r="H163" s="754">
        <v>47.627605404400001</v>
      </c>
      <c r="I163" s="754">
        <v>47.901136654799998</v>
      </c>
      <c r="J163" s="754">
        <v>48.5456249872</v>
      </c>
      <c r="K163" s="754">
        <v>49.573621950800003</v>
      </c>
      <c r="L163" s="754">
        <v>51.380716846399999</v>
      </c>
      <c r="M163" s="754">
        <v>52.778202265200001</v>
      </c>
      <c r="N163" s="754">
        <v>53.518459712499997</v>
      </c>
      <c r="O163" s="756" t="s">
        <v>1519</v>
      </c>
    </row>
    <row r="164" spans="1:15" ht="32.25" customHeight="1">
      <c r="A164" s="757" t="s">
        <v>1490</v>
      </c>
      <c r="B164" s="749" t="s">
        <v>1472</v>
      </c>
      <c r="C164" s="750"/>
      <c r="D164" s="750"/>
      <c r="E164" s="750"/>
      <c r="F164" s="750"/>
      <c r="G164" s="750"/>
      <c r="H164" s="750"/>
      <c r="I164" s="750"/>
      <c r="J164" s="750"/>
      <c r="K164" s="750"/>
      <c r="L164" s="750"/>
      <c r="M164" s="750"/>
      <c r="N164" s="750"/>
      <c r="O164" s="751"/>
    </row>
    <row r="165" spans="1:15" ht="32.25" customHeight="1">
      <c r="A165" s="758" t="s">
        <v>1491</v>
      </c>
      <c r="B165" s="753" t="s">
        <v>1469</v>
      </c>
      <c r="C165" s="754">
        <v>2.0231390739999999</v>
      </c>
      <c r="D165" s="754">
        <v>1.9669893747</v>
      </c>
      <c r="E165" s="754">
        <v>2.0844749707000001</v>
      </c>
      <c r="F165" s="754">
        <v>2.1016339288000001</v>
      </c>
      <c r="G165" s="754">
        <v>2.0098020149</v>
      </c>
      <c r="H165" s="754">
        <v>2.0795921879999999</v>
      </c>
      <c r="I165" s="754">
        <v>2.0542652871999998</v>
      </c>
      <c r="J165" s="754">
        <v>2.1814316458</v>
      </c>
      <c r="K165" s="754">
        <v>2.1758418346999999</v>
      </c>
      <c r="L165" s="754">
        <v>2.1629650007999999</v>
      </c>
      <c r="M165" s="754">
        <v>2.5174657758999999</v>
      </c>
      <c r="N165" s="754">
        <v>2.4700091245000002</v>
      </c>
      <c r="O165" s="756"/>
    </row>
    <row r="166" spans="1:15" ht="32.25" customHeight="1">
      <c r="A166" s="748" t="s">
        <v>1492</v>
      </c>
      <c r="B166" s="749" t="s">
        <v>1472</v>
      </c>
      <c r="C166" s="750">
        <v>59.972564942760599</v>
      </c>
      <c r="D166" s="750">
        <v>56.901651198581497</v>
      </c>
      <c r="E166" s="750">
        <v>53.365462207763201</v>
      </c>
      <c r="F166" s="750">
        <v>50.655238934272099</v>
      </c>
      <c r="G166" s="750">
        <v>48.205284384030897</v>
      </c>
      <c r="H166" s="750">
        <v>46.089724034943401</v>
      </c>
      <c r="I166" s="750">
        <v>44.321780812896399</v>
      </c>
      <c r="J166" s="750">
        <v>44.065184949560603</v>
      </c>
      <c r="K166" s="750">
        <v>44.122252698836199</v>
      </c>
      <c r="L166" s="750">
        <v>44.333142974306199</v>
      </c>
      <c r="M166" s="750">
        <v>45.074612096456796</v>
      </c>
      <c r="N166" s="750">
        <v>46.006082149026597</v>
      </c>
      <c r="O166" s="751">
        <v>48.9991687242225</v>
      </c>
    </row>
    <row r="167" spans="1:15" ht="30" customHeight="1">
      <c r="A167" s="759" t="s">
        <v>1493</v>
      </c>
      <c r="B167" s="749" t="s">
        <v>1469</v>
      </c>
      <c r="C167" s="754">
        <v>47.533864563400002</v>
      </c>
      <c r="D167" s="754">
        <v>47.819373450999997</v>
      </c>
      <c r="E167" s="754">
        <v>48.720846715500002</v>
      </c>
      <c r="F167" s="754">
        <v>48.883616834000001</v>
      </c>
      <c r="G167" s="754">
        <v>48.981423540100003</v>
      </c>
      <c r="H167" s="754">
        <v>49.311544791800003</v>
      </c>
      <c r="I167" s="754">
        <v>49.609577145700001</v>
      </c>
      <c r="J167" s="754">
        <v>50.257689252399999</v>
      </c>
      <c r="K167" s="754">
        <v>51.301718661599999</v>
      </c>
      <c r="L167" s="754">
        <v>53.098141571600003</v>
      </c>
      <c r="M167" s="754">
        <v>54.512569025799998</v>
      </c>
      <c r="N167" s="754">
        <v>55.225691134999998</v>
      </c>
      <c r="O167" s="756" t="s">
        <v>1519</v>
      </c>
    </row>
    <row r="168" spans="1:15" ht="30" customHeight="1">
      <c r="A168" s="760" t="s">
        <v>1494</v>
      </c>
      <c r="B168" s="749" t="s">
        <v>1472</v>
      </c>
      <c r="C168" s="761">
        <v>4.0711054427310698</v>
      </c>
      <c r="D168" s="761">
        <v>4.0966954804059101</v>
      </c>
      <c r="E168" s="761">
        <v>4.0799253429093598</v>
      </c>
      <c r="F168" s="761">
        <v>4.0686703601399001</v>
      </c>
      <c r="G168" s="761">
        <v>4.0012315719126699</v>
      </c>
      <c r="H168" s="761">
        <v>3.8962095176537002</v>
      </c>
      <c r="I168" s="761">
        <v>3.8594054210319402</v>
      </c>
      <c r="J168" s="761">
        <v>3.9109806534826199</v>
      </c>
      <c r="K168" s="761">
        <v>3.94936915344574</v>
      </c>
      <c r="L168" s="761">
        <v>4.0457650354849202</v>
      </c>
      <c r="M168" s="761">
        <v>4.1297212613482497</v>
      </c>
      <c r="N168" s="761">
        <v>4.1465998534179098</v>
      </c>
      <c r="O168" s="751">
        <v>4.0199347750347201</v>
      </c>
    </row>
    <row r="169" spans="1:15" ht="30" customHeight="1">
      <c r="A169" s="762" t="s">
        <v>1494</v>
      </c>
      <c r="B169" s="753" t="s">
        <v>1469</v>
      </c>
      <c r="C169" s="763">
        <v>4.0871306244000003</v>
      </c>
      <c r="D169" s="763">
        <v>4.0075711521999997</v>
      </c>
      <c r="E169" s="763">
        <v>3.9859974896999999</v>
      </c>
      <c r="F169" s="763">
        <v>3.9427154200999999</v>
      </c>
      <c r="G169" s="763">
        <v>3.8790717520000002</v>
      </c>
      <c r="H169" s="763">
        <v>3.8173782890000001</v>
      </c>
      <c r="I169" s="763">
        <v>3.7704644405000001</v>
      </c>
      <c r="J169" s="763">
        <v>3.7581000558</v>
      </c>
      <c r="K169" s="763">
        <v>3.8434952405999998</v>
      </c>
      <c r="L169" s="763">
        <v>4.0138923617</v>
      </c>
      <c r="M169" s="763">
        <v>4.0733832190000001</v>
      </c>
      <c r="N169" s="763">
        <v>4.0959338166999997</v>
      </c>
      <c r="O169" s="756" t="s">
        <v>1519</v>
      </c>
    </row>
    <row r="170" spans="1:15" ht="30" customHeight="1">
      <c r="A170" s="764" t="s">
        <v>1495</v>
      </c>
      <c r="B170" s="749" t="s">
        <v>1472</v>
      </c>
      <c r="C170" s="761">
        <v>3.4734882748809701</v>
      </c>
      <c r="D170" s="761">
        <v>3.4867336911442401</v>
      </c>
      <c r="E170" s="761">
        <v>3.4794287344452899</v>
      </c>
      <c r="F170" s="761">
        <v>3.4756753889319199</v>
      </c>
      <c r="G170" s="761">
        <v>3.42995417418375</v>
      </c>
      <c r="H170" s="761">
        <v>3.3702146900640901</v>
      </c>
      <c r="I170" s="761">
        <v>3.3413030902688199</v>
      </c>
      <c r="J170" s="761">
        <v>3.34980106273213</v>
      </c>
      <c r="K170" s="761">
        <v>3.3938145967476698</v>
      </c>
      <c r="L170" s="761">
        <v>3.4918198153405999</v>
      </c>
      <c r="M170" s="761">
        <v>3.5634817138051398</v>
      </c>
      <c r="N170" s="761">
        <v>3.5640641042606198</v>
      </c>
      <c r="O170" s="751">
        <v>3.4503628177054</v>
      </c>
    </row>
    <row r="171" spans="1:15" ht="30" customHeight="1">
      <c r="A171" s="765" t="s">
        <v>1495</v>
      </c>
      <c r="B171" s="766" t="s">
        <v>1469</v>
      </c>
      <c r="C171" s="767">
        <v>3.5285094850999998</v>
      </c>
      <c r="D171" s="767">
        <v>3.4818281664000001</v>
      </c>
      <c r="E171" s="767">
        <v>3.4819222289999998</v>
      </c>
      <c r="F171" s="767">
        <v>3.4583971371</v>
      </c>
      <c r="G171" s="767">
        <v>3.4132544548000001</v>
      </c>
      <c r="H171" s="767">
        <v>3.3861627131000001</v>
      </c>
      <c r="I171" s="767">
        <v>3.3537614121999999</v>
      </c>
      <c r="J171" s="767">
        <v>3.3597182248999999</v>
      </c>
      <c r="K171" s="767">
        <v>3.4369770205000001</v>
      </c>
      <c r="L171" s="767">
        <v>3.5359922847999998</v>
      </c>
      <c r="M171" s="767">
        <v>3.5649127286</v>
      </c>
      <c r="N171" s="767">
        <v>3.5568168061000001</v>
      </c>
      <c r="O171" s="768" t="s">
        <v>1519</v>
      </c>
    </row>
    <row r="172" spans="1:15" ht="13.5" customHeight="1">
      <c r="A172" s="745" t="s">
        <v>113</v>
      </c>
      <c r="B172" s="746"/>
      <c r="C172" s="747"/>
      <c r="D172" s="747"/>
      <c r="E172" s="747"/>
      <c r="F172" s="747"/>
      <c r="G172" s="747"/>
      <c r="H172" s="747"/>
      <c r="I172" s="747"/>
      <c r="J172" s="747"/>
      <c r="K172" s="747"/>
      <c r="L172" s="747"/>
      <c r="M172" s="747"/>
      <c r="N172" s="747"/>
      <c r="O172" s="747"/>
    </row>
    <row r="173" spans="1:15" ht="32.25" customHeight="1">
      <c r="A173" s="748" t="s">
        <v>1483</v>
      </c>
      <c r="B173" s="749" t="s">
        <v>1472</v>
      </c>
      <c r="C173" s="750"/>
      <c r="D173" s="750"/>
      <c r="E173" s="750"/>
      <c r="F173" s="750"/>
      <c r="G173" s="750"/>
      <c r="H173" s="750"/>
      <c r="I173" s="750"/>
      <c r="J173" s="750"/>
      <c r="K173" s="750"/>
      <c r="L173" s="750"/>
      <c r="M173" s="750"/>
      <c r="N173" s="750"/>
      <c r="O173" s="751"/>
    </row>
    <row r="174" spans="1:15" ht="19.5" customHeight="1">
      <c r="A174" s="752" t="s">
        <v>1485</v>
      </c>
      <c r="B174" s="753" t="s">
        <v>1469</v>
      </c>
      <c r="C174" s="754">
        <v>42.287956626899998</v>
      </c>
      <c r="D174" s="754">
        <v>42.584032409700001</v>
      </c>
      <c r="E174" s="754">
        <v>42.9891360644</v>
      </c>
      <c r="F174" s="754">
        <v>43.036349296200001</v>
      </c>
      <c r="G174" s="754">
        <v>43.309895382400001</v>
      </c>
      <c r="H174" s="754">
        <v>43.768619338599997</v>
      </c>
      <c r="I174" s="754">
        <v>44.469031510000001</v>
      </c>
      <c r="J174" s="754">
        <v>45.435863803300002</v>
      </c>
      <c r="K174" s="754">
        <v>46.799057464999997</v>
      </c>
      <c r="L174" s="754">
        <v>48.889160992400001</v>
      </c>
      <c r="M174" s="754">
        <v>50.396542573300003</v>
      </c>
      <c r="N174" s="754">
        <v>51.290165283299999</v>
      </c>
      <c r="O174" s="751"/>
    </row>
    <row r="175" spans="1:15" ht="32.25" customHeight="1">
      <c r="A175" s="748" t="s">
        <v>1486</v>
      </c>
      <c r="B175" s="749" t="s">
        <v>1472</v>
      </c>
      <c r="C175" s="750">
        <v>58.2930711287067</v>
      </c>
      <c r="D175" s="750">
        <v>53.748701046416699</v>
      </c>
      <c r="E175" s="750">
        <v>49.3848575775217</v>
      </c>
      <c r="F175" s="750">
        <v>46.405172521561703</v>
      </c>
      <c r="G175" s="750">
        <v>44.207902449029397</v>
      </c>
      <c r="H175" s="750">
        <v>41.799720119890701</v>
      </c>
      <c r="I175" s="750">
        <v>40.723531511088801</v>
      </c>
      <c r="J175" s="750">
        <v>40.8404828989867</v>
      </c>
      <c r="K175" s="750">
        <v>41.166933621705503</v>
      </c>
      <c r="L175" s="750">
        <v>42.930827963954201</v>
      </c>
      <c r="M175" s="750">
        <v>44.380244247578503</v>
      </c>
      <c r="N175" s="750">
        <v>45.289577979302202</v>
      </c>
      <c r="O175" s="755">
        <v>46.484130172100699</v>
      </c>
    </row>
    <row r="176" spans="1:15" ht="32.25" customHeight="1">
      <c r="A176" s="752" t="s">
        <v>1487</v>
      </c>
      <c r="B176" s="753" t="s">
        <v>1469</v>
      </c>
      <c r="C176" s="754">
        <v>45.586786110399999</v>
      </c>
      <c r="D176" s="754">
        <v>45.385625228999999</v>
      </c>
      <c r="E176" s="754">
        <v>45.695440769900003</v>
      </c>
      <c r="F176" s="754">
        <v>45.536554191100002</v>
      </c>
      <c r="G176" s="754">
        <v>45.3356605699</v>
      </c>
      <c r="H176" s="754">
        <v>45.5045497411</v>
      </c>
      <c r="I176" s="754">
        <v>45.986307144000001</v>
      </c>
      <c r="J176" s="754">
        <v>47.048457719300004</v>
      </c>
      <c r="K176" s="754">
        <v>49.158902910899997</v>
      </c>
      <c r="L176" s="754">
        <v>52.334966236600003</v>
      </c>
      <c r="M176" s="754">
        <v>54.355362700299999</v>
      </c>
      <c r="N176" s="754">
        <v>55.210061185999997</v>
      </c>
      <c r="O176" s="756" t="s">
        <v>1519</v>
      </c>
    </row>
    <row r="177" spans="1:15" ht="32.25" customHeight="1">
      <c r="A177" s="748" t="s">
        <v>1488</v>
      </c>
      <c r="B177" s="749" t="s">
        <v>1472</v>
      </c>
      <c r="C177" s="750">
        <v>57.000809908020202</v>
      </c>
      <c r="D177" s="750">
        <v>52.4355986179878</v>
      </c>
      <c r="E177" s="750">
        <v>48.204874989424802</v>
      </c>
      <c r="F177" s="750">
        <v>45.418418911390503</v>
      </c>
      <c r="G177" s="750">
        <v>43.734780560046801</v>
      </c>
      <c r="H177" s="750">
        <v>41.825219717953999</v>
      </c>
      <c r="I177" s="750">
        <v>40.875327821876098</v>
      </c>
      <c r="J177" s="750">
        <v>40.721864534394498</v>
      </c>
      <c r="K177" s="750">
        <v>40.766372596334399</v>
      </c>
      <c r="L177" s="750">
        <v>41.713439587353903</v>
      </c>
      <c r="M177" s="750">
        <v>42.525467295513998</v>
      </c>
      <c r="N177" s="750">
        <v>43.413989809045901</v>
      </c>
      <c r="O177" s="751">
        <v>45.627623648808203</v>
      </c>
    </row>
    <row r="178" spans="1:15" ht="32.25" customHeight="1">
      <c r="A178" s="752" t="s">
        <v>1489</v>
      </c>
      <c r="B178" s="753" t="s">
        <v>1469</v>
      </c>
      <c r="C178" s="754">
        <v>44.009595487600002</v>
      </c>
      <c r="D178" s="754">
        <v>44.317656012900002</v>
      </c>
      <c r="E178" s="754">
        <v>44.748150117500003</v>
      </c>
      <c r="F178" s="754">
        <v>44.808456073999999</v>
      </c>
      <c r="G178" s="754">
        <v>45.076335874900003</v>
      </c>
      <c r="H178" s="754">
        <v>45.518659609499998</v>
      </c>
      <c r="I178" s="754">
        <v>46.212945850600001</v>
      </c>
      <c r="J178" s="754">
        <v>47.1656987203</v>
      </c>
      <c r="K178" s="754">
        <v>48.533431392099999</v>
      </c>
      <c r="L178" s="754">
        <v>50.681391916400003</v>
      </c>
      <c r="M178" s="754">
        <v>52.278480062299998</v>
      </c>
      <c r="N178" s="754">
        <v>53.210271838399997</v>
      </c>
      <c r="O178" s="756" t="s">
        <v>1519</v>
      </c>
    </row>
    <row r="179" spans="1:15" ht="32.25" customHeight="1">
      <c r="A179" s="757" t="s">
        <v>1490</v>
      </c>
      <c r="B179" s="749" t="s">
        <v>1472</v>
      </c>
      <c r="C179" s="750"/>
      <c r="D179" s="750"/>
      <c r="E179" s="750"/>
      <c r="F179" s="750"/>
      <c r="G179" s="750"/>
      <c r="H179" s="750"/>
      <c r="I179" s="750"/>
      <c r="J179" s="750"/>
      <c r="K179" s="750"/>
      <c r="L179" s="750"/>
      <c r="M179" s="750"/>
      <c r="N179" s="750"/>
      <c r="O179" s="751"/>
    </row>
    <row r="180" spans="1:15" ht="32.25" customHeight="1">
      <c r="A180" s="758" t="s">
        <v>1491</v>
      </c>
      <c r="B180" s="753" t="s">
        <v>1469</v>
      </c>
      <c r="C180" s="754">
        <v>1.7216388606999999</v>
      </c>
      <c r="D180" s="754">
        <v>1.7336236032000001</v>
      </c>
      <c r="E180" s="754">
        <v>1.7590140531</v>
      </c>
      <c r="F180" s="754">
        <v>1.7721067777999999</v>
      </c>
      <c r="G180" s="754">
        <v>1.7664404924999999</v>
      </c>
      <c r="H180" s="754">
        <v>1.7500402709</v>
      </c>
      <c r="I180" s="754">
        <v>1.7439143405999999</v>
      </c>
      <c r="J180" s="754">
        <v>1.729834917</v>
      </c>
      <c r="K180" s="754">
        <v>1.7343739271</v>
      </c>
      <c r="L180" s="754">
        <v>1.7922309239000001</v>
      </c>
      <c r="M180" s="754">
        <v>1.8819374891</v>
      </c>
      <c r="N180" s="754">
        <v>1.9201065551000001</v>
      </c>
      <c r="O180" s="756"/>
    </row>
    <row r="181" spans="1:15" ht="32.25" customHeight="1">
      <c r="A181" s="748" t="s">
        <v>1492</v>
      </c>
      <c r="B181" s="749" t="s">
        <v>1472</v>
      </c>
      <c r="C181" s="750">
        <v>58.531204815365697</v>
      </c>
      <c r="D181" s="750">
        <v>53.9995526910457</v>
      </c>
      <c r="E181" s="750">
        <v>49.765981355214699</v>
      </c>
      <c r="F181" s="750">
        <v>46.972355028321701</v>
      </c>
      <c r="G181" s="750">
        <v>45.288153639944397</v>
      </c>
      <c r="H181" s="750">
        <v>43.377888617152799</v>
      </c>
      <c r="I181" s="750">
        <v>42.4335638290001</v>
      </c>
      <c r="J181" s="750">
        <v>42.305183701172098</v>
      </c>
      <c r="K181" s="750">
        <v>42.368166439075402</v>
      </c>
      <c r="L181" s="750">
        <v>43.3326165728649</v>
      </c>
      <c r="M181" s="750">
        <v>44.174875763262698</v>
      </c>
      <c r="N181" s="750">
        <v>45.08513360045</v>
      </c>
      <c r="O181" s="751">
        <v>47.209687933891999</v>
      </c>
    </row>
    <row r="182" spans="1:15" ht="30" customHeight="1">
      <c r="A182" s="759" t="s">
        <v>1493</v>
      </c>
      <c r="B182" s="749" t="s">
        <v>1469</v>
      </c>
      <c r="C182" s="754">
        <v>45.693964194700001</v>
      </c>
      <c r="D182" s="754">
        <v>46.004017469799997</v>
      </c>
      <c r="E182" s="754">
        <v>46.422659275100003</v>
      </c>
      <c r="F182" s="754">
        <v>46.477998284100003</v>
      </c>
      <c r="G182" s="754">
        <v>46.740618763400001</v>
      </c>
      <c r="H182" s="754">
        <v>47.1930981669</v>
      </c>
      <c r="I182" s="754">
        <v>47.897552250700002</v>
      </c>
      <c r="J182" s="754">
        <v>48.856881913400002</v>
      </c>
      <c r="K182" s="754">
        <v>50.239848753700002</v>
      </c>
      <c r="L182" s="754">
        <v>52.389983536499997</v>
      </c>
      <c r="M182" s="754">
        <v>53.992411468900002</v>
      </c>
      <c r="N182" s="754">
        <v>54.915871321700003</v>
      </c>
      <c r="O182" s="756" t="s">
        <v>1519</v>
      </c>
    </row>
    <row r="183" spans="1:15" ht="30" customHeight="1">
      <c r="A183" s="760" t="s">
        <v>1494</v>
      </c>
      <c r="B183" s="749" t="s">
        <v>1472</v>
      </c>
      <c r="C183" s="761">
        <v>4.2274959931906002</v>
      </c>
      <c r="D183" s="761">
        <v>4.23781718295798</v>
      </c>
      <c r="E183" s="761">
        <v>4.2212583343609804</v>
      </c>
      <c r="F183" s="761">
        <v>4.1977247516775797</v>
      </c>
      <c r="G183" s="761">
        <v>4.0981711616542604</v>
      </c>
      <c r="H183" s="761">
        <v>4.0057369713391999</v>
      </c>
      <c r="I183" s="761">
        <v>3.9884439245459902</v>
      </c>
      <c r="J183" s="761">
        <v>4.0356378868557998</v>
      </c>
      <c r="K183" s="761">
        <v>4.0711788617605604</v>
      </c>
      <c r="L183" s="761">
        <v>4.1862500462669896</v>
      </c>
      <c r="M183" s="761">
        <v>4.29415982473766</v>
      </c>
      <c r="N183" s="761">
        <v>4.3091896317311198</v>
      </c>
      <c r="O183" s="751">
        <v>4.15423892429909</v>
      </c>
    </row>
    <row r="184" spans="1:15" ht="30" customHeight="1">
      <c r="A184" s="762" t="s">
        <v>1494</v>
      </c>
      <c r="B184" s="753" t="s">
        <v>1469</v>
      </c>
      <c r="C184" s="763">
        <v>4.2677084104</v>
      </c>
      <c r="D184" s="763">
        <v>4.1857458152999998</v>
      </c>
      <c r="E184" s="763">
        <v>4.1606831112</v>
      </c>
      <c r="F184" s="763">
        <v>4.1202797754000002</v>
      </c>
      <c r="G184" s="763">
        <v>4.0342730286000004</v>
      </c>
      <c r="H184" s="763">
        <v>3.9922563533000002</v>
      </c>
      <c r="I184" s="763">
        <v>3.9465657762999999</v>
      </c>
      <c r="J184" s="763">
        <v>3.9680773621999998</v>
      </c>
      <c r="K184" s="763">
        <v>4.0768674162999998</v>
      </c>
      <c r="L184" s="763">
        <v>4.2309404641999997</v>
      </c>
      <c r="M184" s="763">
        <v>4.2929305885</v>
      </c>
      <c r="N184" s="763">
        <v>4.2900967692999998</v>
      </c>
      <c r="O184" s="756" t="s">
        <v>1519</v>
      </c>
    </row>
    <row r="185" spans="1:15" ht="30" customHeight="1">
      <c r="A185" s="764" t="s">
        <v>1495</v>
      </c>
      <c r="B185" s="749" t="s">
        <v>1472</v>
      </c>
      <c r="C185" s="761">
        <v>3.4993550107412799</v>
      </c>
      <c r="D185" s="761">
        <v>3.50253597324352</v>
      </c>
      <c r="E185" s="761">
        <v>3.4934057763479598</v>
      </c>
      <c r="F185" s="761">
        <v>3.4733756403834901</v>
      </c>
      <c r="G185" s="761">
        <v>3.43417024242894</v>
      </c>
      <c r="H185" s="761">
        <v>3.3909005673040302</v>
      </c>
      <c r="I185" s="761">
        <v>3.37572742682572</v>
      </c>
      <c r="J185" s="761">
        <v>3.4015424605621698</v>
      </c>
      <c r="K185" s="761">
        <v>3.4375664375273201</v>
      </c>
      <c r="L185" s="761">
        <v>3.5319634876843802</v>
      </c>
      <c r="M185" s="761">
        <v>3.5937257478053302</v>
      </c>
      <c r="N185" s="761">
        <v>3.58366981071969</v>
      </c>
      <c r="O185" s="751">
        <v>3.4748936032907598</v>
      </c>
    </row>
    <row r="186" spans="1:15" ht="30" customHeight="1">
      <c r="A186" s="765" t="s">
        <v>1495</v>
      </c>
      <c r="B186" s="766" t="s">
        <v>1469</v>
      </c>
      <c r="C186" s="767">
        <v>3.5472696558000001</v>
      </c>
      <c r="D186" s="767">
        <v>3.4963951344000002</v>
      </c>
      <c r="E186" s="767">
        <v>3.4882542781999999</v>
      </c>
      <c r="F186" s="767">
        <v>3.4700326156000001</v>
      </c>
      <c r="G186" s="767">
        <v>3.4304329784999998</v>
      </c>
      <c r="H186" s="767">
        <v>3.4022877232000002</v>
      </c>
      <c r="I186" s="767">
        <v>3.3894138018</v>
      </c>
      <c r="J186" s="767">
        <v>3.3975143075999998</v>
      </c>
      <c r="K186" s="767">
        <v>3.4742534508</v>
      </c>
      <c r="L186" s="767">
        <v>3.5718510749000001</v>
      </c>
      <c r="M186" s="767">
        <v>3.6084078966000002</v>
      </c>
      <c r="N186" s="767">
        <v>3.5938181733999999</v>
      </c>
      <c r="O186" s="768" t="s">
        <v>1519</v>
      </c>
    </row>
    <row r="187" spans="1:15" ht="13.5" customHeight="1">
      <c r="A187" s="745" t="s">
        <v>117</v>
      </c>
      <c r="B187" s="746"/>
      <c r="C187" s="747"/>
      <c r="D187" s="747"/>
      <c r="E187" s="747"/>
      <c r="F187" s="747"/>
      <c r="G187" s="747"/>
      <c r="H187" s="747"/>
      <c r="I187" s="747"/>
      <c r="J187" s="747"/>
      <c r="K187" s="747"/>
      <c r="L187" s="747"/>
      <c r="M187" s="747"/>
      <c r="N187" s="747"/>
      <c r="O187" s="747"/>
    </row>
    <row r="188" spans="1:15" ht="32.25" customHeight="1">
      <c r="A188" s="748" t="s">
        <v>1483</v>
      </c>
      <c r="B188" s="749" t="s">
        <v>1472</v>
      </c>
      <c r="C188" s="750"/>
      <c r="D188" s="750"/>
      <c r="E188" s="750"/>
      <c r="F188" s="750"/>
      <c r="G188" s="750"/>
      <c r="H188" s="750"/>
      <c r="I188" s="750"/>
      <c r="J188" s="750"/>
      <c r="K188" s="750"/>
      <c r="L188" s="750"/>
      <c r="M188" s="750"/>
      <c r="N188" s="750"/>
      <c r="O188" s="751"/>
    </row>
    <row r="189" spans="1:15" ht="19.5" customHeight="1">
      <c r="A189" s="752" t="s">
        <v>1485</v>
      </c>
      <c r="B189" s="753" t="s">
        <v>1469</v>
      </c>
      <c r="C189" s="754">
        <v>41.4893728487</v>
      </c>
      <c r="D189" s="754">
        <v>41.739554132800002</v>
      </c>
      <c r="E189" s="754">
        <v>42.2751969264</v>
      </c>
      <c r="F189" s="754">
        <v>42.5285417821</v>
      </c>
      <c r="G189" s="754">
        <v>42.933003278599998</v>
      </c>
      <c r="H189" s="754">
        <v>43.402094074600001</v>
      </c>
      <c r="I189" s="754">
        <v>44.386275590099999</v>
      </c>
      <c r="J189" s="754">
        <v>45.517538659800003</v>
      </c>
      <c r="K189" s="754">
        <v>47.070222883299998</v>
      </c>
      <c r="L189" s="754">
        <v>49.325183853799999</v>
      </c>
      <c r="M189" s="754">
        <v>50.518151168199999</v>
      </c>
      <c r="N189" s="754">
        <v>51.771446646000001</v>
      </c>
      <c r="O189" s="751"/>
    </row>
    <row r="190" spans="1:15" ht="32.25" customHeight="1">
      <c r="A190" s="748" t="s">
        <v>1486</v>
      </c>
      <c r="B190" s="749" t="s">
        <v>1472</v>
      </c>
      <c r="C190" s="750">
        <v>56.865887822211</v>
      </c>
      <c r="D190" s="750">
        <v>53.051118048190098</v>
      </c>
      <c r="E190" s="750">
        <v>47.913497017303499</v>
      </c>
      <c r="F190" s="750">
        <v>44.242981423773699</v>
      </c>
      <c r="G190" s="750">
        <v>41.444583463893601</v>
      </c>
      <c r="H190" s="750">
        <v>39.479937836743602</v>
      </c>
      <c r="I190" s="750">
        <v>38.492402643773502</v>
      </c>
      <c r="J190" s="750">
        <v>38.392852709151299</v>
      </c>
      <c r="K190" s="750">
        <v>38.922442635830201</v>
      </c>
      <c r="L190" s="750">
        <v>40.154461537491102</v>
      </c>
      <c r="M190" s="750">
        <v>42.050177663213098</v>
      </c>
      <c r="N190" s="750">
        <v>43.414707480130403</v>
      </c>
      <c r="O190" s="755">
        <v>44.258426037529802</v>
      </c>
    </row>
    <row r="191" spans="1:15" ht="32.25" customHeight="1">
      <c r="A191" s="752" t="s">
        <v>1487</v>
      </c>
      <c r="B191" s="753" t="s">
        <v>1469</v>
      </c>
      <c r="C191" s="754">
        <v>44.424626904100002</v>
      </c>
      <c r="D191" s="754">
        <v>44.249578950599997</v>
      </c>
      <c r="E191" s="754">
        <v>44.688772740499999</v>
      </c>
      <c r="F191" s="754">
        <v>44.812622057699997</v>
      </c>
      <c r="G191" s="754">
        <v>44.748180743100001</v>
      </c>
      <c r="H191" s="754">
        <v>44.927745541999997</v>
      </c>
      <c r="I191" s="754">
        <v>45.7116280917</v>
      </c>
      <c r="J191" s="754">
        <v>47.026820582699997</v>
      </c>
      <c r="K191" s="754">
        <v>49.211306953600001</v>
      </c>
      <c r="L191" s="754">
        <v>52.334784408200001</v>
      </c>
      <c r="M191" s="754">
        <v>54.012363841499997</v>
      </c>
      <c r="N191" s="754">
        <v>55.148384888000002</v>
      </c>
      <c r="O191" s="756" t="s">
        <v>1519</v>
      </c>
    </row>
    <row r="192" spans="1:15" ht="32.25" customHeight="1">
      <c r="A192" s="748" t="s">
        <v>1488</v>
      </c>
      <c r="B192" s="749" t="s">
        <v>1472</v>
      </c>
      <c r="C192" s="750">
        <v>56.557626528703302</v>
      </c>
      <c r="D192" s="750">
        <v>52.536413847761402</v>
      </c>
      <c r="E192" s="750">
        <v>47.499154116898403</v>
      </c>
      <c r="F192" s="750">
        <v>43.964191311128097</v>
      </c>
      <c r="G192" s="750">
        <v>41.592518416248502</v>
      </c>
      <c r="H192" s="750">
        <v>40.118848006711303</v>
      </c>
      <c r="I192" s="750">
        <v>39.269462565647402</v>
      </c>
      <c r="J192" s="750">
        <v>38.957958263097403</v>
      </c>
      <c r="K192" s="750">
        <v>39.146618591633299</v>
      </c>
      <c r="L192" s="750">
        <v>39.6177345329872</v>
      </c>
      <c r="M192" s="750">
        <v>40.946347017093402</v>
      </c>
      <c r="N192" s="750">
        <v>42.233699340572002</v>
      </c>
      <c r="O192" s="751">
        <v>44.106812051023503</v>
      </c>
    </row>
    <row r="193" spans="1:15" ht="32.25" customHeight="1">
      <c r="A193" s="752" t="s">
        <v>1489</v>
      </c>
      <c r="B193" s="753" t="s">
        <v>1469</v>
      </c>
      <c r="C193" s="754">
        <v>43.4744501841</v>
      </c>
      <c r="D193" s="754">
        <v>43.738203332799998</v>
      </c>
      <c r="E193" s="754">
        <v>44.303412809800001</v>
      </c>
      <c r="F193" s="754">
        <v>44.671710751600003</v>
      </c>
      <c r="G193" s="754">
        <v>45.038051854300001</v>
      </c>
      <c r="H193" s="754">
        <v>45.5075643873</v>
      </c>
      <c r="I193" s="754">
        <v>46.560990671600003</v>
      </c>
      <c r="J193" s="754">
        <v>47.794310112700003</v>
      </c>
      <c r="K193" s="754">
        <v>49.392712913399997</v>
      </c>
      <c r="L193" s="754">
        <v>51.570823215200001</v>
      </c>
      <c r="M193" s="754">
        <v>52.872439139199997</v>
      </c>
      <c r="N193" s="754">
        <v>54.1506623561</v>
      </c>
      <c r="O193" s="756" t="s">
        <v>1519</v>
      </c>
    </row>
    <row r="194" spans="1:15" ht="32.25" customHeight="1">
      <c r="A194" s="757" t="s">
        <v>1490</v>
      </c>
      <c r="B194" s="749" t="s">
        <v>1472</v>
      </c>
      <c r="C194" s="750"/>
      <c r="D194" s="750"/>
      <c r="E194" s="750"/>
      <c r="F194" s="750"/>
      <c r="G194" s="750"/>
      <c r="H194" s="750"/>
      <c r="I194" s="750"/>
      <c r="J194" s="750"/>
      <c r="K194" s="750"/>
      <c r="L194" s="750"/>
      <c r="M194" s="750"/>
      <c r="N194" s="750"/>
      <c r="O194" s="751"/>
    </row>
    <row r="195" spans="1:15" ht="32.25" customHeight="1">
      <c r="A195" s="758" t="s">
        <v>1491</v>
      </c>
      <c r="B195" s="753" t="s">
        <v>1469</v>
      </c>
      <c r="C195" s="754">
        <v>1.9850773354</v>
      </c>
      <c r="D195" s="754">
        <v>1.9986492</v>
      </c>
      <c r="E195" s="754">
        <v>2.0282158834000001</v>
      </c>
      <c r="F195" s="754">
        <v>2.1431689695</v>
      </c>
      <c r="G195" s="754">
        <v>2.1050485758000002</v>
      </c>
      <c r="H195" s="754">
        <v>2.1054703126000001</v>
      </c>
      <c r="I195" s="754">
        <v>2.1747150816</v>
      </c>
      <c r="J195" s="754">
        <v>2.2767714528999998</v>
      </c>
      <c r="K195" s="754">
        <v>2.3224900301</v>
      </c>
      <c r="L195" s="754">
        <v>2.2456393613999999</v>
      </c>
      <c r="M195" s="754">
        <v>2.3542879710000002</v>
      </c>
      <c r="N195" s="754">
        <v>2.3792157101</v>
      </c>
      <c r="O195" s="756"/>
    </row>
    <row r="196" spans="1:15" ht="32.25" customHeight="1">
      <c r="A196" s="748" t="s">
        <v>1492</v>
      </c>
      <c r="B196" s="749" t="s">
        <v>1472</v>
      </c>
      <c r="C196" s="750">
        <v>58.106328644764197</v>
      </c>
      <c r="D196" s="750">
        <v>54.0718143021533</v>
      </c>
      <c r="E196" s="750">
        <v>49.048509825638597</v>
      </c>
      <c r="F196" s="750">
        <v>45.505768402229798</v>
      </c>
      <c r="G196" s="750">
        <v>43.1415384819298</v>
      </c>
      <c r="H196" s="750">
        <v>41.639281590159698</v>
      </c>
      <c r="I196" s="750">
        <v>40.808795376092696</v>
      </c>
      <c r="J196" s="750">
        <v>40.520920878987198</v>
      </c>
      <c r="K196" s="750">
        <v>40.716409743254196</v>
      </c>
      <c r="L196" s="750">
        <v>41.204504768690001</v>
      </c>
      <c r="M196" s="750">
        <v>42.533163522278898</v>
      </c>
      <c r="N196" s="750">
        <v>43.845855538170802</v>
      </c>
      <c r="O196" s="751">
        <v>45.664775984480599</v>
      </c>
    </row>
    <row r="197" spans="1:15" ht="30" customHeight="1">
      <c r="A197" s="759" t="s">
        <v>1493</v>
      </c>
      <c r="B197" s="749" t="s">
        <v>1469</v>
      </c>
      <c r="C197" s="754">
        <v>45.132875175300001</v>
      </c>
      <c r="D197" s="754">
        <v>45.395530320399999</v>
      </c>
      <c r="E197" s="754">
        <v>45.958150590700001</v>
      </c>
      <c r="F197" s="754">
        <v>46.345227650699997</v>
      </c>
      <c r="G197" s="754">
        <v>46.708578011199997</v>
      </c>
      <c r="H197" s="754">
        <v>47.178176616599998</v>
      </c>
      <c r="I197" s="754">
        <v>48.238674472900001</v>
      </c>
      <c r="J197" s="754">
        <v>49.479889695399997</v>
      </c>
      <c r="K197" s="754">
        <v>51.076340252599998</v>
      </c>
      <c r="L197" s="754">
        <v>53.255896972099997</v>
      </c>
      <c r="M197" s="754">
        <v>54.565810839999997</v>
      </c>
      <c r="N197" s="754">
        <v>55.832868572800002</v>
      </c>
      <c r="O197" s="756" t="s">
        <v>1519</v>
      </c>
    </row>
    <row r="198" spans="1:15" ht="30" customHeight="1">
      <c r="A198" s="760" t="s">
        <v>1494</v>
      </c>
      <c r="B198" s="749" t="s">
        <v>1472</v>
      </c>
      <c r="C198" s="761">
        <v>4.0163303680236204</v>
      </c>
      <c r="D198" s="761">
        <v>4.0470591774580802</v>
      </c>
      <c r="E198" s="761">
        <v>4.0283078397708998</v>
      </c>
      <c r="F198" s="761">
        <v>4.0127711846283498</v>
      </c>
      <c r="G198" s="761">
        <v>3.9264833875223899</v>
      </c>
      <c r="H198" s="761">
        <v>3.8472822539527298</v>
      </c>
      <c r="I198" s="761">
        <v>3.8229531744095602</v>
      </c>
      <c r="J198" s="761">
        <v>3.8754096076943898</v>
      </c>
      <c r="K198" s="761">
        <v>3.9109328211358898</v>
      </c>
      <c r="L198" s="761">
        <v>4.0148333759576804</v>
      </c>
      <c r="M198" s="761">
        <v>4.1061157902912999</v>
      </c>
      <c r="N198" s="761">
        <v>4.1356050853926698</v>
      </c>
      <c r="O198" s="751">
        <v>3.9769239577225401</v>
      </c>
    </row>
    <row r="199" spans="1:15" ht="30" customHeight="1">
      <c r="A199" s="762" t="s">
        <v>1494</v>
      </c>
      <c r="B199" s="753" t="s">
        <v>1469</v>
      </c>
      <c r="C199" s="763">
        <v>4.0977302200999999</v>
      </c>
      <c r="D199" s="763">
        <v>4.030113665</v>
      </c>
      <c r="E199" s="763">
        <v>3.9967005020999999</v>
      </c>
      <c r="F199" s="763">
        <v>3.9478722785000002</v>
      </c>
      <c r="G199" s="763">
        <v>3.8696696701</v>
      </c>
      <c r="H199" s="763">
        <v>3.8194424312000002</v>
      </c>
      <c r="I199" s="763">
        <v>3.7708142674</v>
      </c>
      <c r="J199" s="763">
        <v>3.7893190406000001</v>
      </c>
      <c r="K199" s="763">
        <v>3.8656565927000002</v>
      </c>
      <c r="L199" s="763">
        <v>4.0312552592999999</v>
      </c>
      <c r="M199" s="763">
        <v>4.0974058898000001</v>
      </c>
      <c r="N199" s="763">
        <v>4.0863061073000004</v>
      </c>
      <c r="O199" s="756" t="s">
        <v>1519</v>
      </c>
    </row>
    <row r="200" spans="1:15" ht="30" customHeight="1">
      <c r="A200" s="764" t="s">
        <v>1495</v>
      </c>
      <c r="B200" s="749" t="s">
        <v>1472</v>
      </c>
      <c r="C200" s="761">
        <v>3.4552230071740899</v>
      </c>
      <c r="D200" s="761">
        <v>3.47968706932294</v>
      </c>
      <c r="E200" s="761">
        <v>3.4711419497281599</v>
      </c>
      <c r="F200" s="761">
        <v>3.4524726148427298</v>
      </c>
      <c r="G200" s="761">
        <v>3.4137162366524101</v>
      </c>
      <c r="H200" s="761">
        <v>3.3556459354806698</v>
      </c>
      <c r="I200" s="761">
        <v>3.3401495073290302</v>
      </c>
      <c r="J200" s="761">
        <v>3.3539518242708701</v>
      </c>
      <c r="K200" s="761">
        <v>3.4063892144132599</v>
      </c>
      <c r="L200" s="761">
        <v>3.50839361278718</v>
      </c>
      <c r="M200" s="761">
        <v>3.5770799894165499</v>
      </c>
      <c r="N200" s="761">
        <v>3.5749756676113198</v>
      </c>
      <c r="O200" s="751">
        <v>3.4474027536766698</v>
      </c>
    </row>
    <row r="201" spans="1:15" ht="30" customHeight="1">
      <c r="A201" s="765" t="s">
        <v>1495</v>
      </c>
      <c r="B201" s="766" t="s">
        <v>1469</v>
      </c>
      <c r="C201" s="767">
        <v>3.5380051443</v>
      </c>
      <c r="D201" s="767">
        <v>3.493952094</v>
      </c>
      <c r="E201" s="767">
        <v>3.4864278696</v>
      </c>
      <c r="F201" s="767">
        <v>3.4637997818000001</v>
      </c>
      <c r="G201" s="767">
        <v>3.4190755132000001</v>
      </c>
      <c r="H201" s="767">
        <v>3.3876367776</v>
      </c>
      <c r="I201" s="767">
        <v>3.3604530078999999</v>
      </c>
      <c r="J201" s="767">
        <v>3.366857703</v>
      </c>
      <c r="K201" s="767">
        <v>3.4460062332999999</v>
      </c>
      <c r="L201" s="767">
        <v>3.5458773834000001</v>
      </c>
      <c r="M201" s="767">
        <v>3.5838436095000001</v>
      </c>
      <c r="N201" s="767">
        <v>3.5595619977999999</v>
      </c>
      <c r="O201" s="768" t="s">
        <v>1519</v>
      </c>
    </row>
    <row r="202" spans="1:15" ht="13.5" customHeight="1">
      <c r="A202" s="745" t="s">
        <v>118</v>
      </c>
      <c r="B202" s="746"/>
      <c r="C202" s="747"/>
      <c r="D202" s="747"/>
      <c r="E202" s="747"/>
      <c r="F202" s="747"/>
      <c r="G202" s="747"/>
      <c r="H202" s="747"/>
      <c r="I202" s="747"/>
      <c r="J202" s="747"/>
      <c r="K202" s="747"/>
      <c r="L202" s="747"/>
      <c r="M202" s="747"/>
      <c r="N202" s="747"/>
      <c r="O202" s="747"/>
    </row>
    <row r="203" spans="1:15" ht="32.25" customHeight="1">
      <c r="A203" s="748" t="s">
        <v>1483</v>
      </c>
      <c r="B203" s="749" t="s">
        <v>1472</v>
      </c>
      <c r="C203" s="750"/>
      <c r="D203" s="750"/>
      <c r="E203" s="750"/>
      <c r="F203" s="750"/>
      <c r="G203" s="750"/>
      <c r="H203" s="750"/>
      <c r="I203" s="750"/>
      <c r="J203" s="750"/>
      <c r="K203" s="750"/>
      <c r="L203" s="750"/>
      <c r="M203" s="750"/>
      <c r="N203" s="750"/>
      <c r="O203" s="751"/>
    </row>
    <row r="204" spans="1:15" ht="19.5" customHeight="1">
      <c r="A204" s="752" t="s">
        <v>1485</v>
      </c>
      <c r="B204" s="753" t="s">
        <v>1469</v>
      </c>
      <c r="C204" s="754">
        <v>42.143505646900003</v>
      </c>
      <c r="D204" s="754">
        <v>42.432280525899998</v>
      </c>
      <c r="E204" s="754">
        <v>42.860890411100002</v>
      </c>
      <c r="F204" s="754">
        <v>42.948524823299998</v>
      </c>
      <c r="G204" s="754">
        <v>43.247662758399997</v>
      </c>
      <c r="H204" s="754">
        <v>43.708905965299998</v>
      </c>
      <c r="I204" s="754">
        <v>44.4643138884</v>
      </c>
      <c r="J204" s="754">
        <v>45.463614328399998</v>
      </c>
      <c r="K204" s="754">
        <v>46.867227715200002</v>
      </c>
      <c r="L204" s="754">
        <v>48.990441171999997</v>
      </c>
      <c r="M204" s="754">
        <v>50.436853168799999</v>
      </c>
      <c r="N204" s="754">
        <v>51.4013253241</v>
      </c>
      <c r="O204" s="751"/>
    </row>
    <row r="205" spans="1:15" ht="32.25" customHeight="1">
      <c r="A205" s="748" t="s">
        <v>1486</v>
      </c>
      <c r="B205" s="749" t="s">
        <v>1472</v>
      </c>
      <c r="C205" s="750">
        <v>58.015519325261501</v>
      </c>
      <c r="D205" s="750">
        <v>53.613273049106198</v>
      </c>
      <c r="E205" s="750">
        <v>49.098697707931997</v>
      </c>
      <c r="F205" s="750">
        <v>45.9875697453081</v>
      </c>
      <c r="G205" s="750">
        <v>43.677901590993898</v>
      </c>
      <c r="H205" s="750">
        <v>41.354178072831203</v>
      </c>
      <c r="I205" s="750">
        <v>40.2923871853788</v>
      </c>
      <c r="J205" s="750">
        <v>40.368578398270202</v>
      </c>
      <c r="K205" s="750">
        <v>40.7315226850139</v>
      </c>
      <c r="L205" s="750">
        <v>42.392663719887899</v>
      </c>
      <c r="M205" s="750">
        <v>43.930282005295503</v>
      </c>
      <c r="N205" s="750">
        <v>44.929872851578303</v>
      </c>
      <c r="O205" s="755">
        <v>46.0540444201893</v>
      </c>
    </row>
    <row r="206" spans="1:15" ht="32.25" customHeight="1">
      <c r="A206" s="752" t="s">
        <v>1487</v>
      </c>
      <c r="B206" s="753" t="s">
        <v>1469</v>
      </c>
      <c r="C206" s="754">
        <v>45.3653589555</v>
      </c>
      <c r="D206" s="754">
        <v>45.168071112699998</v>
      </c>
      <c r="E206" s="754">
        <v>45.501943784799998</v>
      </c>
      <c r="F206" s="754">
        <v>45.397621684900002</v>
      </c>
      <c r="G206" s="754">
        <v>45.223589496999999</v>
      </c>
      <c r="H206" s="754">
        <v>45.394409461800002</v>
      </c>
      <c r="I206" s="754">
        <v>45.933864138399997</v>
      </c>
      <c r="J206" s="754">
        <v>47.044255700199997</v>
      </c>
      <c r="K206" s="754">
        <v>49.169101937699999</v>
      </c>
      <c r="L206" s="754">
        <v>52.334930745199998</v>
      </c>
      <c r="M206" s="754">
        <v>54.288545399699998</v>
      </c>
      <c r="N206" s="754">
        <v>55.198114199199999</v>
      </c>
      <c r="O206" s="756" t="s">
        <v>1519</v>
      </c>
    </row>
    <row r="207" spans="1:15" ht="32.25" customHeight="1">
      <c r="A207" s="748" t="s">
        <v>1488</v>
      </c>
      <c r="B207" s="749" t="s">
        <v>1472</v>
      </c>
      <c r="C207" s="750">
        <v>56.932942682493596</v>
      </c>
      <c r="D207" s="750">
        <v>52.4678651347879</v>
      </c>
      <c r="E207" s="750">
        <v>48.078362805379598</v>
      </c>
      <c r="F207" s="750">
        <v>45.147124308399903</v>
      </c>
      <c r="G207" s="750">
        <v>43.332059462122302</v>
      </c>
      <c r="H207" s="750">
        <v>41.505489385146397</v>
      </c>
      <c r="I207" s="750">
        <v>40.573276877199902</v>
      </c>
      <c r="J207" s="750">
        <v>40.3901058489569</v>
      </c>
      <c r="K207" s="750">
        <v>40.459908204708697</v>
      </c>
      <c r="L207" s="750">
        <v>41.316095157158799</v>
      </c>
      <c r="M207" s="750">
        <v>42.230503268457198</v>
      </c>
      <c r="N207" s="750">
        <v>43.197167148571097</v>
      </c>
      <c r="O207" s="751">
        <v>45.343634315814498</v>
      </c>
    </row>
    <row r="208" spans="1:15" ht="32.25" customHeight="1">
      <c r="A208" s="752" t="s">
        <v>1489</v>
      </c>
      <c r="B208" s="753" t="s">
        <v>1469</v>
      </c>
      <c r="C208" s="754">
        <v>43.9153376581</v>
      </c>
      <c r="D208" s="754">
        <v>44.216656823500003</v>
      </c>
      <c r="E208" s="754">
        <v>44.671649171600002</v>
      </c>
      <c r="F208" s="754">
        <v>44.791843525300003</v>
      </c>
      <c r="G208" s="754">
        <v>45.078698100700002</v>
      </c>
      <c r="H208" s="754">
        <v>45.526815305299998</v>
      </c>
      <c r="I208" s="754">
        <v>46.290478715500001</v>
      </c>
      <c r="J208" s="754">
        <v>47.299666525699998</v>
      </c>
      <c r="K208" s="754">
        <v>48.7160625044</v>
      </c>
      <c r="L208" s="754">
        <v>50.871173479100001</v>
      </c>
      <c r="M208" s="754">
        <v>52.410806078199997</v>
      </c>
      <c r="N208" s="754">
        <v>53.410363465000003</v>
      </c>
      <c r="O208" s="756" t="s">
        <v>1519</v>
      </c>
    </row>
    <row r="209" spans="1:35" ht="32.25" customHeight="1">
      <c r="A209" s="757" t="s">
        <v>1490</v>
      </c>
      <c r="B209" s="749" t="s">
        <v>1472</v>
      </c>
      <c r="C209" s="750"/>
      <c r="D209" s="750"/>
      <c r="E209" s="750"/>
      <c r="F209" s="750"/>
      <c r="G209" s="750"/>
      <c r="H209" s="750"/>
      <c r="I209" s="750"/>
      <c r="J209" s="750"/>
      <c r="K209" s="750"/>
      <c r="L209" s="750"/>
      <c r="M209" s="750"/>
      <c r="N209" s="750"/>
      <c r="O209" s="751"/>
    </row>
    <row r="210" spans="1:35" ht="32.25" customHeight="1">
      <c r="A210" s="758" t="s">
        <v>1491</v>
      </c>
      <c r="B210" s="753" t="s">
        <v>1469</v>
      </c>
      <c r="C210" s="754">
        <v>1.7718320111999999</v>
      </c>
      <c r="D210" s="754">
        <v>1.7843762975999999</v>
      </c>
      <c r="E210" s="754">
        <v>1.8107587605</v>
      </c>
      <c r="F210" s="754">
        <v>1.8433187020999999</v>
      </c>
      <c r="G210" s="754">
        <v>1.8310353423000001</v>
      </c>
      <c r="H210" s="754">
        <v>1.8179093399999999</v>
      </c>
      <c r="I210" s="754">
        <v>1.8261648272</v>
      </c>
      <c r="J210" s="754">
        <v>1.8360521972999999</v>
      </c>
      <c r="K210" s="754">
        <v>1.8488347892000001</v>
      </c>
      <c r="L210" s="754">
        <v>1.8807323070999999</v>
      </c>
      <c r="M210" s="754">
        <v>1.9739529092999999</v>
      </c>
      <c r="N210" s="754">
        <v>2.0090381409</v>
      </c>
      <c r="O210" s="756"/>
    </row>
    <row r="211" spans="1:35" ht="32.25" customHeight="1">
      <c r="A211" s="748" t="s">
        <v>1492</v>
      </c>
      <c r="B211" s="749" t="s">
        <v>1472</v>
      </c>
      <c r="C211" s="750">
        <v>58.466919871788598</v>
      </c>
      <c r="D211" s="750">
        <v>54.026242175062997</v>
      </c>
      <c r="E211" s="750">
        <v>49.6371704604</v>
      </c>
      <c r="F211" s="750">
        <v>46.698658608464598</v>
      </c>
      <c r="G211" s="750">
        <v>44.884592424928897</v>
      </c>
      <c r="H211" s="750">
        <v>43.051933162523603</v>
      </c>
      <c r="I211" s="750">
        <v>42.127804611828701</v>
      </c>
      <c r="J211" s="750">
        <v>41.969476246308297</v>
      </c>
      <c r="K211" s="750">
        <v>42.0554557888739</v>
      </c>
      <c r="L211" s="750">
        <v>42.928966219457401</v>
      </c>
      <c r="M211" s="750">
        <v>43.867751756828802</v>
      </c>
      <c r="N211" s="750">
        <v>44.8569288775563</v>
      </c>
      <c r="O211" s="751">
        <v>46.921010725816799</v>
      </c>
    </row>
    <row r="212" spans="1:35" ht="30" customHeight="1">
      <c r="A212" s="759" t="s">
        <v>1493</v>
      </c>
      <c r="B212" s="749" t="s">
        <v>1469</v>
      </c>
      <c r="C212" s="754">
        <v>45.594725607500003</v>
      </c>
      <c r="D212" s="754">
        <v>45.897425992000002</v>
      </c>
      <c r="E212" s="754">
        <v>46.342335198400001</v>
      </c>
      <c r="F212" s="754">
        <v>46.462153100400002</v>
      </c>
      <c r="G212" s="754">
        <v>46.7441791989</v>
      </c>
      <c r="H212" s="754">
        <v>47.2005189626</v>
      </c>
      <c r="I212" s="754">
        <v>47.973756064100002</v>
      </c>
      <c r="J212" s="754">
        <v>48.989755542799998</v>
      </c>
      <c r="K212" s="754">
        <v>50.418021140199997</v>
      </c>
      <c r="L212" s="754">
        <v>52.575151099999999</v>
      </c>
      <c r="M212" s="754">
        <v>54.120711100699999</v>
      </c>
      <c r="N212" s="754">
        <v>55.1114097552</v>
      </c>
      <c r="O212" s="756" t="s">
        <v>1519</v>
      </c>
    </row>
    <row r="213" spans="1:35" ht="30" customHeight="1">
      <c r="A213" s="760" t="s">
        <v>1494</v>
      </c>
      <c r="B213" s="749" t="s">
        <v>1472</v>
      </c>
      <c r="C213" s="761">
        <v>4.1864295094222097</v>
      </c>
      <c r="D213" s="761">
        <v>4.2007836332277204</v>
      </c>
      <c r="E213" s="761">
        <v>4.18373205435726</v>
      </c>
      <c r="F213" s="761">
        <v>4.1620030603077502</v>
      </c>
      <c r="G213" s="761">
        <v>4.0652416779089702</v>
      </c>
      <c r="H213" s="761">
        <v>3.9753038398925602</v>
      </c>
      <c r="I213" s="761">
        <v>3.95646441904811</v>
      </c>
      <c r="J213" s="761">
        <v>4.0047457829782003</v>
      </c>
      <c r="K213" s="761">
        <v>4.0400925802434697</v>
      </c>
      <c r="L213" s="761">
        <v>4.1530230478714998</v>
      </c>
      <c r="M213" s="761">
        <v>4.2578463923425698</v>
      </c>
      <c r="N213" s="761">
        <v>4.2758863974868602</v>
      </c>
      <c r="O213" s="751">
        <v>4.1199753222593101</v>
      </c>
    </row>
    <row r="214" spans="1:35" ht="30" customHeight="1">
      <c r="A214" s="762" t="s">
        <v>1494</v>
      </c>
      <c r="B214" s="753" t="s">
        <v>1469</v>
      </c>
      <c r="C214" s="763">
        <v>4.2353223252000003</v>
      </c>
      <c r="D214" s="763">
        <v>4.1559420866999996</v>
      </c>
      <c r="E214" s="763">
        <v>4.1291631467999999</v>
      </c>
      <c r="F214" s="763">
        <v>4.0871924119000003</v>
      </c>
      <c r="G214" s="763">
        <v>4.0028723334</v>
      </c>
      <c r="H214" s="763">
        <v>3.9592576793999998</v>
      </c>
      <c r="I214" s="763">
        <v>3.9130104786</v>
      </c>
      <c r="J214" s="763">
        <v>3.9333617754999999</v>
      </c>
      <c r="K214" s="763">
        <v>4.0357609529999996</v>
      </c>
      <c r="L214" s="763">
        <v>4.1919636490999999</v>
      </c>
      <c r="M214" s="763">
        <v>4.2548417370999996</v>
      </c>
      <c r="N214" s="763">
        <v>4.2506215670999996</v>
      </c>
      <c r="O214" s="756" t="s">
        <v>1519</v>
      </c>
    </row>
    <row r="215" spans="1:35" ht="30" customHeight="1">
      <c r="A215" s="764" t="s">
        <v>1495</v>
      </c>
      <c r="B215" s="749" t="s">
        <v>1472</v>
      </c>
      <c r="C215" s="761">
        <v>3.4907724291457898</v>
      </c>
      <c r="D215" s="761">
        <v>3.4981001121250999</v>
      </c>
      <c r="E215" s="761">
        <v>3.4890757610584799</v>
      </c>
      <c r="F215" s="761">
        <v>3.4693384572192199</v>
      </c>
      <c r="G215" s="761">
        <v>3.4302471916808601</v>
      </c>
      <c r="H215" s="761">
        <v>3.38412949186948</v>
      </c>
      <c r="I215" s="761">
        <v>3.3688523339808998</v>
      </c>
      <c r="J215" s="761">
        <v>3.39236695866196</v>
      </c>
      <c r="K215" s="761">
        <v>3.4315183384238002</v>
      </c>
      <c r="L215" s="761">
        <v>3.5273947593688799</v>
      </c>
      <c r="M215" s="761">
        <v>3.5905112633698302</v>
      </c>
      <c r="N215" s="761">
        <v>3.5820017873236001</v>
      </c>
      <c r="O215" s="751">
        <v>3.4695813865664902</v>
      </c>
    </row>
    <row r="216" spans="1:35" ht="30" customHeight="1">
      <c r="A216" s="769" t="s">
        <v>1495</v>
      </c>
      <c r="B216" s="749" t="s">
        <v>1469</v>
      </c>
      <c r="C216" s="761">
        <v>3.5455044807</v>
      </c>
      <c r="D216" s="761">
        <v>3.4959272895</v>
      </c>
      <c r="E216" s="761">
        <v>3.4879032145000002</v>
      </c>
      <c r="F216" s="761">
        <v>3.4688364492999999</v>
      </c>
      <c r="G216" s="761">
        <v>3.4282663623</v>
      </c>
      <c r="H216" s="761">
        <v>3.3994901373999999</v>
      </c>
      <c r="I216" s="761">
        <v>3.3838844720000001</v>
      </c>
      <c r="J216" s="761">
        <v>3.3915606714000002</v>
      </c>
      <c r="K216" s="761">
        <v>3.4687558954000002</v>
      </c>
      <c r="L216" s="761">
        <v>3.5667812362000002</v>
      </c>
      <c r="M216" s="761">
        <v>3.6036226931000002</v>
      </c>
      <c r="N216" s="761">
        <v>3.5871825923</v>
      </c>
      <c r="O216" s="751" t="s">
        <v>1519</v>
      </c>
      <c r="V216" s="770"/>
    </row>
    <row r="217" spans="1:35" ht="12" customHeight="1">
      <c r="A217" s="771" t="s">
        <v>1497</v>
      </c>
      <c r="R217" s="773"/>
      <c r="S217" s="773"/>
      <c r="T217" s="773"/>
      <c r="U217" s="773"/>
      <c r="V217" s="774"/>
      <c r="W217" s="750"/>
      <c r="X217" s="750"/>
      <c r="Y217" s="750"/>
      <c r="Z217" s="750"/>
      <c r="AA217" s="750"/>
      <c r="AB217" s="750"/>
      <c r="AC217" s="750"/>
      <c r="AD217" s="750"/>
      <c r="AE217" s="750"/>
      <c r="AF217" s="750"/>
      <c r="AG217" s="750"/>
      <c r="AH217" s="750"/>
      <c r="AI217" s="775"/>
    </row>
    <row r="218" spans="1:35" ht="12" customHeight="1">
      <c r="A218" s="776" t="s">
        <v>1498</v>
      </c>
      <c r="R218" s="773"/>
      <c r="S218" s="773"/>
      <c r="T218" s="777"/>
      <c r="U218" s="773"/>
      <c r="V218" s="774"/>
      <c r="AG218" s="778"/>
      <c r="AI218" s="775"/>
    </row>
    <row r="219" spans="1:35" ht="12" customHeight="1">
      <c r="A219" s="776" t="s">
        <v>1499</v>
      </c>
      <c r="R219" s="764"/>
      <c r="S219" s="764"/>
      <c r="T219" s="779"/>
      <c r="U219" s="773"/>
      <c r="V219" s="774"/>
    </row>
    <row r="220" spans="1:35" ht="12" customHeight="1">
      <c r="A220" s="780" t="s">
        <v>1500</v>
      </c>
      <c r="R220" s="764"/>
      <c r="S220" s="764"/>
      <c r="T220" s="773"/>
      <c r="U220" s="773"/>
      <c r="V220" s="774"/>
    </row>
    <row r="221" spans="1:35" ht="12" customHeight="1">
      <c r="A221" s="780" t="s">
        <v>1501</v>
      </c>
      <c r="R221" s="773"/>
      <c r="S221" s="773"/>
      <c r="T221" s="773"/>
      <c r="U221" s="773"/>
      <c r="V221" s="774"/>
    </row>
    <row r="222" spans="1:35" ht="13.5" customHeight="1">
      <c r="A222" s="776" t="s">
        <v>453</v>
      </c>
      <c r="R222" s="777"/>
      <c r="S222" s="773"/>
      <c r="T222" s="764"/>
      <c r="U222" s="781"/>
      <c r="V222" s="774"/>
    </row>
    <row r="223" spans="1:35" ht="13.5" customHeight="1">
      <c r="A223" s="72" t="s">
        <v>9</v>
      </c>
      <c r="R223" s="779"/>
      <c r="S223" s="773"/>
      <c r="T223" s="781"/>
      <c r="U223" s="781"/>
      <c r="V223" s="774"/>
    </row>
    <row r="224" spans="1:35" ht="13.5" customHeight="1">
      <c r="R224" s="773"/>
      <c r="S224" s="773"/>
      <c r="T224" s="782"/>
      <c r="U224" s="782"/>
      <c r="V224" s="774"/>
    </row>
    <row r="225" spans="18:22" ht="13.5" customHeight="1">
      <c r="R225" s="773"/>
      <c r="S225" s="773"/>
      <c r="T225" s="764"/>
      <c r="U225" s="781"/>
      <c r="V225" s="774"/>
    </row>
    <row r="226" spans="18:22" ht="13.5" customHeight="1">
      <c r="R226" s="764"/>
      <c r="S226" s="781"/>
      <c r="T226" s="781"/>
      <c r="U226" s="781"/>
      <c r="V226" s="774"/>
    </row>
    <row r="227" spans="18:22" ht="13.5" customHeight="1">
      <c r="R227" s="781"/>
      <c r="S227" s="781"/>
      <c r="T227" s="774"/>
      <c r="V227" s="770"/>
    </row>
    <row r="228" spans="18:22" ht="13.5" customHeight="1">
      <c r="R228" s="782"/>
      <c r="S228" s="782"/>
      <c r="T228" s="774"/>
    </row>
    <row r="229" spans="18:22" ht="13.5" customHeight="1">
      <c r="R229" s="764"/>
      <c r="S229" s="781"/>
      <c r="T229" s="774"/>
    </row>
    <row r="230" spans="18:22" ht="13.5" customHeight="1">
      <c r="R230" s="781"/>
      <c r="S230" s="781"/>
      <c r="T230" s="774"/>
    </row>
  </sheetData>
  <hyperlinks>
    <hyperlink ref="A223"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I119"/>
  <sheetViews>
    <sheetView showGridLines="0" showZeros="0" zoomScale="115" zoomScaleNormal="115" workbookViewId="0"/>
  </sheetViews>
  <sheetFormatPr baseColWidth="10" defaultColWidth="11.42578125" defaultRowHeight="13.5" customHeight="1"/>
  <cols>
    <col min="1" max="1" width="15.5703125" style="135" customWidth="1"/>
    <col min="2" max="2" width="0.7109375" style="795" customWidth="1"/>
    <col min="3" max="3" width="5.42578125" style="837" customWidth="1"/>
    <col min="4" max="4" width="5.5703125" style="837" customWidth="1"/>
    <col min="5" max="5" width="5.7109375" style="837" customWidth="1"/>
    <col min="6" max="6" width="5.42578125" style="837" customWidth="1"/>
    <col min="7" max="7" width="5.28515625" style="837" customWidth="1"/>
    <col min="8" max="8" width="5.42578125" style="837" customWidth="1"/>
    <col min="9" max="9" width="5.28515625" style="837" customWidth="1"/>
    <col min="10" max="10" width="5.7109375" style="837" customWidth="1"/>
    <col min="11" max="11" width="5.5703125" style="837" customWidth="1"/>
    <col min="12" max="12" width="5.42578125" style="837" customWidth="1"/>
    <col min="13" max="13" width="5.85546875" style="837" customWidth="1"/>
    <col min="14" max="14" width="6" style="837" customWidth="1"/>
    <col min="15" max="15" width="10" style="135" customWidth="1"/>
    <col min="16" max="24" width="11.42578125" style="135"/>
    <col min="25" max="25" width="29.85546875" style="135" customWidth="1"/>
    <col min="26" max="26" width="21.7109375" style="135" customWidth="1"/>
    <col min="27" max="16384" width="11.42578125" style="135"/>
  </cols>
  <sheetData>
    <row r="1" spans="1:27" s="784" customFormat="1" ht="78.75" customHeight="1">
      <c r="A1" s="662" t="s">
        <v>1502</v>
      </c>
      <c r="B1" s="723"/>
      <c r="C1" s="662"/>
      <c r="D1" s="662"/>
      <c r="E1" s="662"/>
      <c r="F1" s="662"/>
      <c r="G1" s="662"/>
      <c r="H1" s="662"/>
      <c r="I1" s="662"/>
      <c r="J1" s="662"/>
      <c r="K1" s="724"/>
      <c r="L1" s="724"/>
      <c r="M1" s="724"/>
      <c r="N1" s="783"/>
      <c r="O1" s="783"/>
      <c r="Y1" s="785" t="str">
        <f>CONCATENATE(Z1," ", AA1)</f>
        <v>ab Hof tatsächlich 2024</v>
      </c>
      <c r="Z1" s="785" t="s">
        <v>1468</v>
      </c>
      <c r="AA1" s="785" t="str">
        <f>B9</f>
        <v>2024</v>
      </c>
    </row>
    <row r="2" spans="1:27" s="784" customFormat="1" ht="13.5" customHeight="1">
      <c r="A2" s="666" t="s">
        <v>1470</v>
      </c>
      <c r="B2" s="728"/>
      <c r="C2" s="666"/>
      <c r="D2" s="666"/>
      <c r="E2" s="666"/>
      <c r="F2" s="666"/>
      <c r="G2" s="666"/>
      <c r="H2" s="666"/>
      <c r="I2" s="666"/>
      <c r="J2" s="666"/>
      <c r="K2" s="666"/>
      <c r="L2" s="666"/>
      <c r="M2" s="666"/>
      <c r="N2" s="786"/>
      <c r="O2" s="786"/>
      <c r="R2" s="787"/>
      <c r="T2" s="788"/>
      <c r="U2" s="788"/>
      <c r="V2" s="788"/>
      <c r="W2" s="788"/>
      <c r="X2" s="788"/>
      <c r="Y2" s="785" t="str">
        <f t="shared" ref="Y2:Y6" si="0">CONCATENATE(Z2," ", AA2)</f>
        <v>ab Hof tatsächlich 2023</v>
      </c>
      <c r="Z2" s="785" t="s">
        <v>1468</v>
      </c>
      <c r="AA2" s="785" t="str">
        <f>B8</f>
        <v>2023</v>
      </c>
    </row>
    <row r="3" spans="1:27" s="784" customFormat="1" ht="13.5" customHeight="1">
      <c r="A3" s="666" t="s">
        <v>1503</v>
      </c>
      <c r="B3" s="728"/>
      <c r="C3" s="666"/>
      <c r="D3" s="666"/>
      <c r="E3" s="666"/>
      <c r="F3" s="666"/>
      <c r="G3" s="666"/>
      <c r="H3" s="666"/>
      <c r="I3" s="666"/>
      <c r="J3" s="666"/>
      <c r="K3" s="666"/>
      <c r="L3" s="666"/>
      <c r="M3" s="666"/>
      <c r="N3" s="786"/>
      <c r="O3" s="786"/>
      <c r="R3" s="787"/>
      <c r="T3" s="788"/>
      <c r="U3" s="788"/>
      <c r="V3" s="788"/>
      <c r="W3" s="788"/>
      <c r="X3" s="788"/>
      <c r="Y3" s="785" t="str">
        <f t="shared" si="0"/>
        <v xml:space="preserve"> </v>
      </c>
      <c r="Z3" s="785"/>
      <c r="AA3" s="785"/>
    </row>
    <row r="4" spans="1:27" s="784" customFormat="1" ht="13.5" customHeight="1">
      <c r="A4" s="666" t="s">
        <v>1520</v>
      </c>
      <c r="B4" s="728"/>
      <c r="C4" s="666"/>
      <c r="D4" s="666"/>
      <c r="E4" s="666"/>
      <c r="F4" s="666"/>
      <c r="G4" s="666"/>
      <c r="H4" s="666"/>
      <c r="I4" s="666"/>
      <c r="J4" s="666"/>
      <c r="K4" s="666"/>
      <c r="L4" s="666"/>
      <c r="M4" s="666"/>
      <c r="N4" s="786"/>
      <c r="O4" s="786"/>
      <c r="T4" s="788"/>
      <c r="U4" s="788"/>
      <c r="V4" s="788"/>
      <c r="W4" s="788"/>
      <c r="X4" s="788"/>
      <c r="Y4" s="785" t="str">
        <f t="shared" si="0"/>
        <v>ab Hof standardisiert 2024</v>
      </c>
      <c r="Z4" s="785" t="s">
        <v>1475</v>
      </c>
      <c r="AA4" s="785" t="str">
        <f>AA1</f>
        <v>2024</v>
      </c>
    </row>
    <row r="5" spans="1:27" ht="18.75" customHeight="1">
      <c r="A5" s="789" t="s">
        <v>1476</v>
      </c>
      <c r="B5" s="790"/>
      <c r="C5" s="791" t="s">
        <v>1477</v>
      </c>
      <c r="D5" s="792"/>
      <c r="E5" s="792"/>
      <c r="F5" s="792"/>
      <c r="G5" s="792"/>
      <c r="H5" s="792"/>
      <c r="I5" s="792"/>
      <c r="J5" s="792"/>
      <c r="K5" s="792"/>
      <c r="L5" s="792"/>
      <c r="M5" s="792"/>
      <c r="N5" s="793"/>
      <c r="O5" s="794" t="s">
        <v>1478</v>
      </c>
      <c r="Y5" s="785" t="str">
        <f t="shared" si="0"/>
        <v>ab Hof standardisiert 2023</v>
      </c>
      <c r="Z5" s="785" t="s">
        <v>1475</v>
      </c>
      <c r="AA5" s="795" t="str">
        <f>AA2</f>
        <v>2023</v>
      </c>
    </row>
    <row r="6" spans="1:27" ht="21" customHeight="1">
      <c r="A6" s="796" t="s">
        <v>195</v>
      </c>
      <c r="B6" s="797" t="s">
        <v>194</v>
      </c>
      <c r="C6" s="798" t="s">
        <v>99</v>
      </c>
      <c r="D6" s="799" t="s">
        <v>115</v>
      </c>
      <c r="E6" s="799" t="s">
        <v>1428</v>
      </c>
      <c r="F6" s="799" t="s">
        <v>1429</v>
      </c>
      <c r="G6" s="799" t="s">
        <v>95</v>
      </c>
      <c r="H6" s="799" t="s">
        <v>1430</v>
      </c>
      <c r="I6" s="799" t="s">
        <v>1431</v>
      </c>
      <c r="J6" s="799" t="s">
        <v>104</v>
      </c>
      <c r="K6" s="799" t="s">
        <v>1432</v>
      </c>
      <c r="L6" s="799" t="s">
        <v>102</v>
      </c>
      <c r="M6" s="799" t="s">
        <v>101</v>
      </c>
      <c r="N6" s="800" t="s">
        <v>107</v>
      </c>
      <c r="O6" s="801" t="s">
        <v>1480</v>
      </c>
      <c r="Y6" s="788" t="str">
        <f t="shared" si="0"/>
        <v xml:space="preserve"> </v>
      </c>
    </row>
    <row r="7" spans="1:27" ht="13.5" customHeight="1">
      <c r="A7" s="802" t="s">
        <v>186</v>
      </c>
      <c r="B7" s="803"/>
      <c r="C7" s="804"/>
      <c r="D7" s="804"/>
      <c r="E7" s="804"/>
      <c r="F7" s="804"/>
      <c r="G7" s="804"/>
      <c r="H7" s="804"/>
      <c r="I7" s="804"/>
      <c r="J7" s="804"/>
      <c r="K7" s="804"/>
      <c r="L7" s="804"/>
      <c r="M7" s="804"/>
      <c r="N7" s="804"/>
      <c r="O7" s="805"/>
      <c r="Y7" s="788"/>
    </row>
    <row r="8" spans="1:27" ht="32.25" customHeight="1">
      <c r="A8" s="806" t="s">
        <v>1486</v>
      </c>
      <c r="B8" s="807" t="s">
        <v>1472</v>
      </c>
      <c r="C8" s="808">
        <v>64.297430315132104</v>
      </c>
      <c r="D8" s="808">
        <v>63.037162740600799</v>
      </c>
      <c r="E8" s="808">
        <v>60.5920050915351</v>
      </c>
      <c r="F8" s="808">
        <v>57.813938690712099</v>
      </c>
      <c r="G8" s="808">
        <v>56.590579738563797</v>
      </c>
      <c r="H8" s="808">
        <v>55.897846410233903</v>
      </c>
      <c r="I8" s="808">
        <v>54.3120045032353</v>
      </c>
      <c r="J8" s="808">
        <v>53.799572444643402</v>
      </c>
      <c r="K8" s="808">
        <v>54.448477251898296</v>
      </c>
      <c r="L8" s="808">
        <v>57.669119240352003</v>
      </c>
      <c r="M8" s="808">
        <v>58.522437054775999</v>
      </c>
      <c r="N8" s="808">
        <v>58.427815898815197</v>
      </c>
      <c r="O8" s="809">
        <v>59.147996040575499</v>
      </c>
    </row>
    <row r="9" spans="1:27" ht="32.25" customHeight="1">
      <c r="A9" s="810" t="s">
        <v>1487</v>
      </c>
      <c r="B9" s="811" t="s">
        <v>1469</v>
      </c>
      <c r="C9" s="812">
        <v>58.163414958499999</v>
      </c>
      <c r="D9" s="812">
        <v>57.415156498499996</v>
      </c>
      <c r="E9" s="812">
        <v>57.298867755300002</v>
      </c>
      <c r="F9" s="812">
        <v>55.387384067799999</v>
      </c>
      <c r="G9" s="812">
        <v>55.464838487199998</v>
      </c>
      <c r="H9" s="812">
        <v>55.017531851199998</v>
      </c>
      <c r="I9" s="812">
        <v>55.107346195600002</v>
      </c>
      <c r="J9" s="812">
        <v>55.480261378900003</v>
      </c>
      <c r="K9" s="812">
        <v>57.607165656299998</v>
      </c>
      <c r="L9" s="812">
        <v>60.9795924254</v>
      </c>
      <c r="M9" s="812">
        <v>62.083670812599998</v>
      </c>
      <c r="N9" s="812">
        <v>62.651764249000003</v>
      </c>
      <c r="O9" s="813" t="s">
        <v>1519</v>
      </c>
    </row>
    <row r="10" spans="1:27" ht="32.25" customHeight="1">
      <c r="A10" s="806" t="s">
        <v>1488</v>
      </c>
      <c r="B10" s="807" t="s">
        <v>1472</v>
      </c>
      <c r="C10" s="808">
        <v>63.829221871171498</v>
      </c>
      <c r="D10" s="808">
        <v>62.558012117208001</v>
      </c>
      <c r="E10" s="808">
        <v>60.4419797095779</v>
      </c>
      <c r="F10" s="808">
        <v>57.795471737742403</v>
      </c>
      <c r="G10" s="808">
        <v>57.050030078637803</v>
      </c>
      <c r="H10" s="808">
        <v>56.818979897539698</v>
      </c>
      <c r="I10" s="808">
        <v>55.230656759402102</v>
      </c>
      <c r="J10" s="808">
        <v>54.493774969303701</v>
      </c>
      <c r="K10" s="808">
        <v>54.7449735592363</v>
      </c>
      <c r="L10" s="808">
        <v>57.182976444194402</v>
      </c>
      <c r="M10" s="808">
        <v>57.2884911224441</v>
      </c>
      <c r="N10" s="808">
        <v>57.256296166775201</v>
      </c>
      <c r="O10" s="809">
        <v>59.117137660828398</v>
      </c>
    </row>
    <row r="11" spans="1:27" ht="32.25" customHeight="1">
      <c r="A11" s="810" t="s">
        <v>1489</v>
      </c>
      <c r="B11" s="811" t="s">
        <v>1469</v>
      </c>
      <c r="C11" s="812">
        <v>57.358676566699998</v>
      </c>
      <c r="D11" s="812">
        <v>57.361916172599997</v>
      </c>
      <c r="E11" s="812">
        <v>57.398611323899999</v>
      </c>
      <c r="F11" s="812">
        <v>55.560040576799999</v>
      </c>
      <c r="G11" s="812">
        <v>55.852449762600003</v>
      </c>
      <c r="H11" s="812">
        <v>55.898658605900003</v>
      </c>
      <c r="I11" s="812">
        <v>56.118986931800002</v>
      </c>
      <c r="J11" s="812">
        <v>56.473940038499997</v>
      </c>
      <c r="K11" s="812">
        <v>57.720306064299997</v>
      </c>
      <c r="L11" s="812">
        <v>60.238592531999998</v>
      </c>
      <c r="M11" s="812">
        <v>60.9436108194</v>
      </c>
      <c r="N11" s="812">
        <v>61.548668331099996</v>
      </c>
      <c r="O11" s="813" t="s">
        <v>1519</v>
      </c>
    </row>
    <row r="12" spans="1:27" ht="32.25" customHeight="1">
      <c r="A12" s="806" t="s">
        <v>1492</v>
      </c>
      <c r="B12" s="807" t="s">
        <v>1472</v>
      </c>
      <c r="C12" s="808">
        <v>66.345082252804602</v>
      </c>
      <c r="D12" s="808">
        <v>65.131297181604793</v>
      </c>
      <c r="E12" s="808">
        <v>62.972963073575997</v>
      </c>
      <c r="F12" s="808">
        <v>60.303889838577597</v>
      </c>
      <c r="G12" s="808">
        <v>59.534606094146802</v>
      </c>
      <c r="H12" s="808">
        <v>59.3515184831735</v>
      </c>
      <c r="I12" s="808">
        <v>57.788479625410098</v>
      </c>
      <c r="J12" s="808">
        <v>57.089185706276602</v>
      </c>
      <c r="K12" s="808">
        <v>57.363522136043301</v>
      </c>
      <c r="L12" s="808">
        <v>59.812592937859797</v>
      </c>
      <c r="M12" s="808">
        <v>59.977430818822903</v>
      </c>
      <c r="N12" s="808">
        <v>59.935126859063402</v>
      </c>
      <c r="O12" s="809">
        <v>61.6902467933593</v>
      </c>
    </row>
    <row r="13" spans="1:27" ht="30" customHeight="1">
      <c r="A13" s="814" t="s">
        <v>1493</v>
      </c>
      <c r="B13" s="807" t="s">
        <v>1469</v>
      </c>
      <c r="C13" s="812">
        <v>59.964674974200001</v>
      </c>
      <c r="D13" s="812">
        <v>59.944160440600001</v>
      </c>
      <c r="E13" s="812">
        <v>59.970668053499999</v>
      </c>
      <c r="F13" s="812">
        <v>58.0667581242</v>
      </c>
      <c r="G13" s="812">
        <v>58.371105592799999</v>
      </c>
      <c r="H13" s="812">
        <v>58.4519378966</v>
      </c>
      <c r="I13" s="812">
        <v>58.702547350700002</v>
      </c>
      <c r="J13" s="812">
        <v>59.100165754999999</v>
      </c>
      <c r="K13" s="812">
        <v>60.386144313499997</v>
      </c>
      <c r="L13" s="812">
        <v>62.934767945399997</v>
      </c>
      <c r="M13" s="812">
        <v>63.670212680100001</v>
      </c>
      <c r="N13" s="812">
        <v>64.221756281400005</v>
      </c>
      <c r="O13" s="813" t="s">
        <v>1519</v>
      </c>
    </row>
    <row r="14" spans="1:27" ht="30" customHeight="1">
      <c r="A14" s="815" t="s">
        <v>1494</v>
      </c>
      <c r="B14" s="807" t="s">
        <v>1472</v>
      </c>
      <c r="C14" s="816">
        <v>4.2252361730678096</v>
      </c>
      <c r="D14" s="816">
        <v>4.2266012087140004</v>
      </c>
      <c r="E14" s="816">
        <v>4.1723847781829599</v>
      </c>
      <c r="F14" s="816">
        <v>4.1427692601161699</v>
      </c>
      <c r="G14" s="816">
        <v>4.01095000469462</v>
      </c>
      <c r="H14" s="816">
        <v>3.9180548633143801</v>
      </c>
      <c r="I14" s="816">
        <v>3.9273113382057101</v>
      </c>
      <c r="J14" s="816">
        <v>3.9674388125167099</v>
      </c>
      <c r="K14" s="816">
        <v>3.9939258556425798</v>
      </c>
      <c r="L14" s="816">
        <v>4.1212278469088499</v>
      </c>
      <c r="M14" s="816">
        <v>4.3174995107092498</v>
      </c>
      <c r="N14" s="816">
        <v>4.3454835348345497</v>
      </c>
      <c r="O14" s="809">
        <v>4.1089755904004903</v>
      </c>
    </row>
    <row r="15" spans="1:27" ht="30" customHeight="1">
      <c r="A15" s="817" t="s">
        <v>1494</v>
      </c>
      <c r="B15" s="811" t="s">
        <v>1469</v>
      </c>
      <c r="C15" s="818">
        <v>4.3041572781999999</v>
      </c>
      <c r="D15" s="818">
        <v>4.1751874079000002</v>
      </c>
      <c r="E15" s="818">
        <v>4.1489950559000004</v>
      </c>
      <c r="F15" s="818">
        <v>4.1050819597999997</v>
      </c>
      <c r="G15" s="818">
        <v>4.0137667943000004</v>
      </c>
      <c r="H15" s="818">
        <v>3.9403456609999998</v>
      </c>
      <c r="I15" s="818">
        <v>3.8864470125000001</v>
      </c>
      <c r="J15" s="818">
        <v>3.8649028623000001</v>
      </c>
      <c r="K15" s="818">
        <v>4.0197349303000003</v>
      </c>
      <c r="L15" s="818">
        <v>4.1706202207</v>
      </c>
      <c r="M15" s="818">
        <v>4.2632424750000002</v>
      </c>
      <c r="N15" s="818">
        <v>4.2909250460999999</v>
      </c>
      <c r="O15" s="813" t="s">
        <v>1519</v>
      </c>
    </row>
    <row r="16" spans="1:27" ht="30" customHeight="1">
      <c r="A16" s="819" t="s">
        <v>1495</v>
      </c>
      <c r="B16" s="807" t="s">
        <v>1472</v>
      </c>
      <c r="C16" s="816">
        <v>3.3520051768910002</v>
      </c>
      <c r="D16" s="816">
        <v>3.3536244036720602</v>
      </c>
      <c r="E16" s="816">
        <v>3.3140545338630298</v>
      </c>
      <c r="F16" s="816">
        <v>3.30399089615611</v>
      </c>
      <c r="G16" s="816">
        <v>3.2840274184398801</v>
      </c>
      <c r="H16" s="816">
        <v>3.2402136723060302</v>
      </c>
      <c r="I16" s="816">
        <v>3.2342732836621702</v>
      </c>
      <c r="J16" s="816">
        <v>3.2591933769556101</v>
      </c>
      <c r="K16" s="816">
        <v>3.3342675462334399</v>
      </c>
      <c r="L16" s="816">
        <v>3.4291777746233301</v>
      </c>
      <c r="M16" s="816">
        <v>3.4674798168463599</v>
      </c>
      <c r="N16" s="816">
        <v>3.4331736320811799</v>
      </c>
      <c r="O16" s="809">
        <v>3.3305724593638302</v>
      </c>
    </row>
    <row r="17" spans="1:15" ht="30" customHeight="1">
      <c r="A17" s="820" t="s">
        <v>1495</v>
      </c>
      <c r="B17" s="821" t="s">
        <v>1469</v>
      </c>
      <c r="C17" s="822">
        <v>3.3761783597999999</v>
      </c>
      <c r="D17" s="822">
        <v>3.2896117832999998</v>
      </c>
      <c r="E17" s="822">
        <v>3.2717151382999998</v>
      </c>
      <c r="F17" s="822">
        <v>3.28549303</v>
      </c>
      <c r="G17" s="822">
        <v>3.2989272297999999</v>
      </c>
      <c r="H17" s="822">
        <v>3.2337155755999998</v>
      </c>
      <c r="I17" s="822">
        <v>3.2402791958999999</v>
      </c>
      <c r="J17" s="822">
        <v>3.2594796011999998</v>
      </c>
      <c r="K17" s="822">
        <v>3.3593271942</v>
      </c>
      <c r="L17" s="822">
        <v>3.4557064421999999</v>
      </c>
      <c r="M17" s="822">
        <v>3.4851374161000002</v>
      </c>
      <c r="N17" s="822">
        <v>3.4575288079000002</v>
      </c>
      <c r="O17" s="823" t="s">
        <v>1519</v>
      </c>
    </row>
    <row r="18" spans="1:15" ht="13.5" customHeight="1">
      <c r="A18" s="802" t="s">
        <v>187</v>
      </c>
      <c r="B18" s="803"/>
      <c r="C18" s="804"/>
      <c r="D18" s="804"/>
      <c r="E18" s="804"/>
      <c r="F18" s="804"/>
      <c r="G18" s="804"/>
      <c r="H18" s="804"/>
      <c r="I18" s="804"/>
      <c r="J18" s="804"/>
      <c r="K18" s="804"/>
      <c r="L18" s="804"/>
      <c r="M18" s="804"/>
      <c r="N18" s="804"/>
      <c r="O18" s="805"/>
    </row>
    <row r="19" spans="1:15" ht="32.25" customHeight="1">
      <c r="A19" s="806" t="s">
        <v>1486</v>
      </c>
      <c r="B19" s="807" t="s">
        <v>1472</v>
      </c>
      <c r="C19" s="808">
        <v>63.504370252147503</v>
      </c>
      <c r="D19" s="808">
        <v>62.2976923038077</v>
      </c>
      <c r="E19" s="808">
        <v>60.983976117364797</v>
      </c>
      <c r="F19" s="808">
        <v>59.712584960542401</v>
      </c>
      <c r="G19" s="808">
        <v>58.054527649871297</v>
      </c>
      <c r="H19" s="808">
        <v>56.679484250487803</v>
      </c>
      <c r="I19" s="808">
        <v>54.684615639277197</v>
      </c>
      <c r="J19" s="808">
        <v>54.223109781492198</v>
      </c>
      <c r="K19" s="808">
        <v>54.620078785176801</v>
      </c>
      <c r="L19" s="808">
        <v>56.106817969498898</v>
      </c>
      <c r="M19" s="808">
        <v>56.918721090257797</v>
      </c>
      <c r="N19" s="808">
        <v>56.965365272776602</v>
      </c>
      <c r="O19" s="809">
        <v>58.692211505090299</v>
      </c>
    </row>
    <row r="20" spans="1:15" ht="32.25" customHeight="1">
      <c r="A20" s="810" t="s">
        <v>1487</v>
      </c>
      <c r="B20" s="811" t="s">
        <v>1469</v>
      </c>
      <c r="C20" s="812">
        <v>56.690003872200002</v>
      </c>
      <c r="D20" s="812">
        <v>56.1861518925</v>
      </c>
      <c r="E20" s="812">
        <v>56.239710365100002</v>
      </c>
      <c r="F20" s="812">
        <v>56.0282710452</v>
      </c>
      <c r="G20" s="812">
        <v>55.9870864353</v>
      </c>
      <c r="H20" s="812">
        <v>55.725744054000003</v>
      </c>
      <c r="I20" s="812">
        <v>55.924735571799999</v>
      </c>
      <c r="J20" s="812">
        <v>56.380963096499997</v>
      </c>
      <c r="K20" s="812">
        <v>58.1990795603</v>
      </c>
      <c r="L20" s="812">
        <v>60.501241788800002</v>
      </c>
      <c r="M20" s="812">
        <v>62.309366753900001</v>
      </c>
      <c r="N20" s="812">
        <v>63.284734866699999</v>
      </c>
      <c r="O20" s="813" t="s">
        <v>1519</v>
      </c>
    </row>
    <row r="21" spans="1:15" ht="32.25" customHeight="1">
      <c r="A21" s="806" t="s">
        <v>1488</v>
      </c>
      <c r="B21" s="807" t="s">
        <v>1472</v>
      </c>
      <c r="C21" s="808">
        <v>62.794463336999499</v>
      </c>
      <c r="D21" s="808">
        <v>61.627631527580199</v>
      </c>
      <c r="E21" s="808">
        <v>60.671537191388801</v>
      </c>
      <c r="F21" s="808">
        <v>59.461211259698501</v>
      </c>
      <c r="G21" s="808">
        <v>58.207941079498802</v>
      </c>
      <c r="H21" s="808">
        <v>57.251157743240498</v>
      </c>
      <c r="I21" s="808">
        <v>55.310519582178003</v>
      </c>
      <c r="J21" s="808">
        <v>54.599938334827499</v>
      </c>
      <c r="K21" s="808">
        <v>54.624039926812202</v>
      </c>
      <c r="L21" s="808">
        <v>55.365893663293903</v>
      </c>
      <c r="M21" s="808">
        <v>55.444268325236798</v>
      </c>
      <c r="N21" s="808">
        <v>55.573177431144799</v>
      </c>
      <c r="O21" s="809">
        <v>58.397069463319603</v>
      </c>
    </row>
    <row r="22" spans="1:15" ht="32.25" customHeight="1">
      <c r="A22" s="810" t="s">
        <v>1489</v>
      </c>
      <c r="B22" s="811" t="s">
        <v>1469</v>
      </c>
      <c r="C22" s="812">
        <v>55.715347340500003</v>
      </c>
      <c r="D22" s="812">
        <v>55.942757589099998</v>
      </c>
      <c r="E22" s="812">
        <v>56.130536861899998</v>
      </c>
      <c r="F22" s="812">
        <v>56.026564202400003</v>
      </c>
      <c r="G22" s="812">
        <v>56.265501470499999</v>
      </c>
      <c r="H22" s="812">
        <v>56.382618493300001</v>
      </c>
      <c r="I22" s="812">
        <v>56.727422783199998</v>
      </c>
      <c r="J22" s="812">
        <v>57.119633410299997</v>
      </c>
      <c r="K22" s="812">
        <v>58.073485229799999</v>
      </c>
      <c r="L22" s="812">
        <v>59.549351120600001</v>
      </c>
      <c r="M22" s="812">
        <v>60.909646859699997</v>
      </c>
      <c r="N22" s="812">
        <v>61.870506838099999</v>
      </c>
      <c r="O22" s="813" t="s">
        <v>1519</v>
      </c>
    </row>
    <row r="23" spans="1:15" ht="32.25" customHeight="1">
      <c r="A23" s="806" t="s">
        <v>1492</v>
      </c>
      <c r="B23" s="807" t="s">
        <v>1472</v>
      </c>
      <c r="C23" s="808">
        <v>65.458659565609693</v>
      </c>
      <c r="D23" s="808">
        <v>64.294707768657602</v>
      </c>
      <c r="E23" s="808">
        <v>63.246007971593798</v>
      </c>
      <c r="F23" s="808">
        <v>62.028178459795797</v>
      </c>
      <c r="G23" s="808">
        <v>60.742908959895303</v>
      </c>
      <c r="H23" s="808">
        <v>59.808538502413597</v>
      </c>
      <c r="I23" s="808">
        <v>57.904506755268002</v>
      </c>
      <c r="J23" s="808">
        <v>57.246809701587203</v>
      </c>
      <c r="K23" s="808">
        <v>57.323917277153399</v>
      </c>
      <c r="L23" s="808">
        <v>58.109693856699899</v>
      </c>
      <c r="M23" s="808">
        <v>58.271939629989397</v>
      </c>
      <c r="N23" s="808">
        <v>58.3933625827244</v>
      </c>
      <c r="O23" s="809">
        <v>61.0504256473642</v>
      </c>
    </row>
    <row r="24" spans="1:15" ht="30" customHeight="1">
      <c r="A24" s="814" t="s">
        <v>1493</v>
      </c>
      <c r="B24" s="807" t="s">
        <v>1469</v>
      </c>
      <c r="C24" s="812">
        <v>58.466213725300001</v>
      </c>
      <c r="D24" s="812">
        <v>58.664797236200002</v>
      </c>
      <c r="E24" s="812">
        <v>58.814596422299999</v>
      </c>
      <c r="F24" s="812">
        <v>58.661845402600001</v>
      </c>
      <c r="G24" s="812">
        <v>58.830641410200002</v>
      </c>
      <c r="H24" s="812">
        <v>59.041916260800001</v>
      </c>
      <c r="I24" s="812">
        <v>59.401453834999998</v>
      </c>
      <c r="J24" s="812">
        <v>59.855260481199998</v>
      </c>
      <c r="K24" s="812">
        <v>60.918643612799997</v>
      </c>
      <c r="L24" s="812">
        <v>62.429561197600002</v>
      </c>
      <c r="M24" s="812">
        <v>63.8471444901</v>
      </c>
      <c r="N24" s="812">
        <v>64.7649468738</v>
      </c>
      <c r="O24" s="813" t="s">
        <v>1519</v>
      </c>
    </row>
    <row r="25" spans="1:15" ht="30" customHeight="1">
      <c r="A25" s="815" t="s">
        <v>1494</v>
      </c>
      <c r="B25" s="807" t="s">
        <v>1472</v>
      </c>
      <c r="C25" s="816">
        <v>4.2386733523969102</v>
      </c>
      <c r="D25" s="816">
        <v>4.2416479653911701</v>
      </c>
      <c r="E25" s="816">
        <v>4.1840553612355098</v>
      </c>
      <c r="F25" s="816">
        <v>4.1677314005208004</v>
      </c>
      <c r="G25" s="816">
        <v>4.0528197023485397</v>
      </c>
      <c r="H25" s="816">
        <v>3.9780459572830802</v>
      </c>
      <c r="I25" s="816">
        <v>3.9689274636233298</v>
      </c>
      <c r="J25" s="816">
        <v>3.99938384568572</v>
      </c>
      <c r="K25" s="816">
        <v>4.02230261526819</v>
      </c>
      <c r="L25" s="816">
        <v>4.1384968315238302</v>
      </c>
      <c r="M25" s="816">
        <v>4.3256323472336602</v>
      </c>
      <c r="N25" s="816">
        <v>4.3435996135145203</v>
      </c>
      <c r="O25" s="809">
        <v>4.1351611330541003</v>
      </c>
    </row>
    <row r="26" spans="1:15" ht="30" customHeight="1">
      <c r="A26" s="817" t="s">
        <v>1494</v>
      </c>
      <c r="B26" s="811" t="s">
        <v>1469</v>
      </c>
      <c r="C26" s="818">
        <v>4.2975948129999999</v>
      </c>
      <c r="D26" s="818">
        <v>4.1745104048000004</v>
      </c>
      <c r="E26" s="818">
        <v>4.1539980023999998</v>
      </c>
      <c r="F26" s="818">
        <v>4.1147430244000001</v>
      </c>
      <c r="G26" s="818">
        <v>4.0241691978</v>
      </c>
      <c r="H26" s="818">
        <v>3.9757176799999998</v>
      </c>
      <c r="I26" s="818">
        <v>3.9328343226000002</v>
      </c>
      <c r="J26" s="818">
        <v>3.9106108624</v>
      </c>
      <c r="K26" s="818">
        <v>4.0410909797999999</v>
      </c>
      <c r="L26" s="818">
        <v>4.1889368652999996</v>
      </c>
      <c r="M26" s="818">
        <v>4.2938546362999999</v>
      </c>
      <c r="N26" s="818">
        <v>4.3274808394999997</v>
      </c>
      <c r="O26" s="813" t="s">
        <v>1519</v>
      </c>
    </row>
    <row r="27" spans="1:15" ht="30" customHeight="1">
      <c r="A27" s="819" t="s">
        <v>1495</v>
      </c>
      <c r="B27" s="807" t="s">
        <v>1472</v>
      </c>
      <c r="C27" s="816">
        <v>3.3820939659415599</v>
      </c>
      <c r="D27" s="816">
        <v>3.3701679180328599</v>
      </c>
      <c r="E27" s="816">
        <v>3.3307989547395702</v>
      </c>
      <c r="F27" s="816">
        <v>3.3288428530276701</v>
      </c>
      <c r="G27" s="816">
        <v>3.3227444075600898</v>
      </c>
      <c r="H27" s="816">
        <v>3.2821768385055901</v>
      </c>
      <c r="I27" s="816">
        <v>3.2763967141172201</v>
      </c>
      <c r="J27" s="816">
        <v>3.31155026976566</v>
      </c>
      <c r="K27" s="816">
        <v>3.3817598727739702</v>
      </c>
      <c r="L27" s="816">
        <v>3.4670791675097301</v>
      </c>
      <c r="M27" s="816">
        <v>3.4947838509768099</v>
      </c>
      <c r="N27" s="816">
        <v>3.4613362350301</v>
      </c>
      <c r="O27" s="809">
        <v>3.3645921465409998</v>
      </c>
    </row>
    <row r="28" spans="1:15" ht="30" customHeight="1">
      <c r="A28" s="820" t="s">
        <v>1495</v>
      </c>
      <c r="B28" s="821" t="s">
        <v>1469</v>
      </c>
      <c r="C28" s="822">
        <v>3.3984569570000001</v>
      </c>
      <c r="D28" s="822">
        <v>3.3216229631999998</v>
      </c>
      <c r="E28" s="822">
        <v>3.3059365585</v>
      </c>
      <c r="F28" s="822">
        <v>3.3111531081000001</v>
      </c>
      <c r="G28" s="822">
        <v>3.3156332086</v>
      </c>
      <c r="H28" s="822">
        <v>3.2639904660000001</v>
      </c>
      <c r="I28" s="822">
        <v>3.2627763220000001</v>
      </c>
      <c r="J28" s="822">
        <v>3.2950621125000001</v>
      </c>
      <c r="K28" s="822">
        <v>3.3978211218999999</v>
      </c>
      <c r="L28" s="822">
        <v>3.4780520793999998</v>
      </c>
      <c r="M28" s="822">
        <v>3.5021316971999998</v>
      </c>
      <c r="N28" s="822">
        <v>3.4803967506000002</v>
      </c>
      <c r="O28" s="823" t="s">
        <v>1519</v>
      </c>
    </row>
    <row r="29" spans="1:15" ht="13.5" customHeight="1">
      <c r="A29" s="802" t="s">
        <v>1439</v>
      </c>
      <c r="B29" s="803"/>
      <c r="C29" s="804"/>
      <c r="D29" s="804"/>
      <c r="E29" s="804"/>
      <c r="F29" s="804"/>
      <c r="G29" s="804"/>
      <c r="H29" s="804"/>
      <c r="I29" s="804"/>
      <c r="J29" s="804"/>
      <c r="K29" s="804"/>
      <c r="L29" s="804"/>
      <c r="M29" s="804"/>
      <c r="N29" s="804"/>
      <c r="O29" s="805"/>
    </row>
    <row r="30" spans="1:15" ht="32.25" customHeight="1">
      <c r="A30" s="806" t="s">
        <v>1486</v>
      </c>
      <c r="B30" s="807" t="s">
        <v>1472</v>
      </c>
      <c r="C30" s="808">
        <v>61.6392086135887</v>
      </c>
      <c r="D30" s="808">
        <v>60.619811113071997</v>
      </c>
      <c r="E30" s="808">
        <v>59.329826193899699</v>
      </c>
      <c r="F30" s="808">
        <v>57.975216435082203</v>
      </c>
      <c r="G30" s="808">
        <v>56.388935321406102</v>
      </c>
      <c r="H30" s="808">
        <v>54.668303262745198</v>
      </c>
      <c r="I30" s="808">
        <v>53.572790391812198</v>
      </c>
      <c r="J30" s="808">
        <v>53.936953703338503</v>
      </c>
      <c r="K30" s="808">
        <v>54.301294495626898</v>
      </c>
      <c r="L30" s="808">
        <v>55.174176650422901</v>
      </c>
      <c r="M30" s="808">
        <v>55.967897878558702</v>
      </c>
      <c r="N30" s="808">
        <v>56.162674785084299</v>
      </c>
      <c r="O30" s="809">
        <v>57.190245469059199</v>
      </c>
    </row>
    <row r="31" spans="1:15" ht="32.25" customHeight="1">
      <c r="A31" s="810" t="s">
        <v>1487</v>
      </c>
      <c r="B31" s="811" t="s">
        <v>1469</v>
      </c>
      <c r="C31" s="812">
        <v>56.3994183107</v>
      </c>
      <c r="D31" s="812">
        <v>55.689566390300001</v>
      </c>
      <c r="E31" s="812">
        <v>55.840175401800003</v>
      </c>
      <c r="F31" s="812">
        <v>55.683992738800001</v>
      </c>
      <c r="G31" s="812">
        <v>55.514927607399997</v>
      </c>
      <c r="H31" s="812">
        <v>55.1927767313</v>
      </c>
      <c r="I31" s="812">
        <v>55.164225893100003</v>
      </c>
      <c r="J31" s="812">
        <v>55.426403756399999</v>
      </c>
      <c r="K31" s="812">
        <v>57.276273927399998</v>
      </c>
      <c r="L31" s="812">
        <v>60.010484542699999</v>
      </c>
      <c r="M31" s="812">
        <v>61.647978721999998</v>
      </c>
      <c r="N31" s="812">
        <v>62.839855212300002</v>
      </c>
      <c r="O31" s="813" t="s">
        <v>1519</v>
      </c>
    </row>
    <row r="32" spans="1:15" ht="32.25" customHeight="1">
      <c r="A32" s="806" t="s">
        <v>1488</v>
      </c>
      <c r="B32" s="807" t="s">
        <v>1472</v>
      </c>
      <c r="C32" s="808">
        <v>61.1959704206892</v>
      </c>
      <c r="D32" s="808">
        <v>60.165073683471597</v>
      </c>
      <c r="E32" s="808">
        <v>59.062233182181998</v>
      </c>
      <c r="F32" s="808">
        <v>57.838640481069298</v>
      </c>
      <c r="G32" s="808">
        <v>56.774629463519901</v>
      </c>
      <c r="H32" s="808">
        <v>55.575093775768302</v>
      </c>
      <c r="I32" s="808">
        <v>54.546699189597902</v>
      </c>
      <c r="J32" s="808">
        <v>54.39474829273</v>
      </c>
      <c r="K32" s="808">
        <v>54.393191769323998</v>
      </c>
      <c r="L32" s="808">
        <v>54.4242274300275</v>
      </c>
      <c r="M32" s="808">
        <v>54.4369708165109</v>
      </c>
      <c r="N32" s="808">
        <v>54.554532184981703</v>
      </c>
      <c r="O32" s="809">
        <v>57.032328364166702</v>
      </c>
    </row>
    <row r="33" spans="1:15" ht="32.25" customHeight="1">
      <c r="A33" s="810" t="s">
        <v>1489</v>
      </c>
      <c r="B33" s="811" t="s">
        <v>1469</v>
      </c>
      <c r="C33" s="812">
        <v>55.1373765425</v>
      </c>
      <c r="D33" s="812">
        <v>55.171094013400001</v>
      </c>
      <c r="E33" s="812">
        <v>55.5145652677</v>
      </c>
      <c r="F33" s="812">
        <v>55.561293847199998</v>
      </c>
      <c r="G33" s="812">
        <v>55.905959089600003</v>
      </c>
      <c r="H33" s="812">
        <v>55.895816554299998</v>
      </c>
      <c r="I33" s="812">
        <v>56.0948694135</v>
      </c>
      <c r="J33" s="812">
        <v>56.173187461799998</v>
      </c>
      <c r="K33" s="812">
        <v>57.145741588100002</v>
      </c>
      <c r="L33" s="812">
        <v>58.775086078999998</v>
      </c>
      <c r="M33" s="812">
        <v>60.0517279735</v>
      </c>
      <c r="N33" s="812">
        <v>61.323982706800003</v>
      </c>
      <c r="O33" s="813" t="s">
        <v>1519</v>
      </c>
    </row>
    <row r="34" spans="1:15" ht="32.25" customHeight="1">
      <c r="A34" s="806" t="s">
        <v>1492</v>
      </c>
      <c r="B34" s="807" t="s">
        <v>1472</v>
      </c>
      <c r="C34" s="808">
        <v>63.875640194882202</v>
      </c>
      <c r="D34" s="808">
        <v>62.794400811679701</v>
      </c>
      <c r="E34" s="808">
        <v>61.675631209009197</v>
      </c>
      <c r="F34" s="808">
        <v>60.4899857943022</v>
      </c>
      <c r="G34" s="808">
        <v>59.489871227815698</v>
      </c>
      <c r="H34" s="808">
        <v>58.288746015376198</v>
      </c>
      <c r="I34" s="808">
        <v>57.140996638104397</v>
      </c>
      <c r="J34" s="808">
        <v>57.014347855323997</v>
      </c>
      <c r="K34" s="808">
        <v>57.041301362542903</v>
      </c>
      <c r="L34" s="808">
        <v>57.102420344357903</v>
      </c>
      <c r="M34" s="808">
        <v>57.108061915721997</v>
      </c>
      <c r="N34" s="808">
        <v>57.259907886222798</v>
      </c>
      <c r="O34" s="809">
        <v>59.692593217098697</v>
      </c>
    </row>
    <row r="35" spans="1:15" ht="30" customHeight="1">
      <c r="A35" s="814" t="s">
        <v>1493</v>
      </c>
      <c r="B35" s="807" t="s">
        <v>1469</v>
      </c>
      <c r="C35" s="812">
        <v>57.808314680300001</v>
      </c>
      <c r="D35" s="812">
        <v>57.872320177100001</v>
      </c>
      <c r="E35" s="812">
        <v>58.191843744300002</v>
      </c>
      <c r="F35" s="812">
        <v>58.262750488499996</v>
      </c>
      <c r="G35" s="812">
        <v>58.610817281499997</v>
      </c>
      <c r="H35" s="812">
        <v>58.603618814299999</v>
      </c>
      <c r="I35" s="812">
        <v>58.856000766500003</v>
      </c>
      <c r="J35" s="812">
        <v>58.924827947200001</v>
      </c>
      <c r="K35" s="812">
        <v>59.913976857199998</v>
      </c>
      <c r="L35" s="812">
        <v>61.5493465598</v>
      </c>
      <c r="M35" s="812">
        <v>62.802539763399999</v>
      </c>
      <c r="N35" s="812">
        <v>64.061881449699996</v>
      </c>
      <c r="O35" s="813" t="s">
        <v>1519</v>
      </c>
    </row>
    <row r="36" spans="1:15" ht="30" customHeight="1">
      <c r="A36" s="815" t="s">
        <v>1494</v>
      </c>
      <c r="B36" s="807" t="s">
        <v>1472</v>
      </c>
      <c r="C36" s="816">
        <v>4.2703342374036204</v>
      </c>
      <c r="D36" s="816">
        <v>4.2793159155192599</v>
      </c>
      <c r="E36" s="816">
        <v>4.2536557962264201</v>
      </c>
      <c r="F36" s="816">
        <v>4.2221284004177804</v>
      </c>
      <c r="G36" s="816">
        <v>4.05928296058255</v>
      </c>
      <c r="H36" s="816">
        <v>3.9667907158178601</v>
      </c>
      <c r="I36" s="816">
        <v>3.9768136772346399</v>
      </c>
      <c r="J36" s="816">
        <v>4.06864882016131</v>
      </c>
      <c r="K36" s="816">
        <v>4.0957231911538603</v>
      </c>
      <c r="L36" s="816">
        <v>4.2520228500218797</v>
      </c>
      <c r="M36" s="816">
        <v>4.4500315217257196</v>
      </c>
      <c r="N36" s="816">
        <v>4.5076417694208697</v>
      </c>
      <c r="O36" s="809">
        <v>4.1926718886510796</v>
      </c>
    </row>
    <row r="37" spans="1:15" ht="30" customHeight="1">
      <c r="A37" s="817" t="s">
        <v>1494</v>
      </c>
      <c r="B37" s="811" t="s">
        <v>1469</v>
      </c>
      <c r="C37" s="818">
        <v>4.4684987589</v>
      </c>
      <c r="D37" s="818">
        <v>4.3322975100000001</v>
      </c>
      <c r="E37" s="818">
        <v>4.2910762870000001</v>
      </c>
      <c r="F37" s="818">
        <v>4.2447489087000001</v>
      </c>
      <c r="G37" s="818">
        <v>4.1119995146999999</v>
      </c>
      <c r="H37" s="818">
        <v>4.0466200676000001</v>
      </c>
      <c r="I37" s="818">
        <v>3.9745257437000001</v>
      </c>
      <c r="J37" s="818">
        <v>3.9960455552999998</v>
      </c>
      <c r="K37" s="818">
        <v>4.1452378843000002</v>
      </c>
      <c r="L37" s="818">
        <v>4.3397323474</v>
      </c>
      <c r="M37" s="818">
        <v>4.4692387909000004</v>
      </c>
      <c r="N37" s="818">
        <v>4.4453386832000001</v>
      </c>
      <c r="O37" s="813" t="s">
        <v>1519</v>
      </c>
    </row>
    <row r="38" spans="1:15" ht="30" customHeight="1">
      <c r="A38" s="819" t="s">
        <v>1495</v>
      </c>
      <c r="B38" s="807" t="s">
        <v>1472</v>
      </c>
      <c r="C38" s="816">
        <v>3.3052319927788898</v>
      </c>
      <c r="D38" s="816">
        <v>3.3018256774942998</v>
      </c>
      <c r="E38" s="816">
        <v>3.2769310454793001</v>
      </c>
      <c r="F38" s="816">
        <v>3.2706288833919102</v>
      </c>
      <c r="G38" s="816">
        <v>3.2655627348557199</v>
      </c>
      <c r="H38" s="816">
        <v>3.2087050765792702</v>
      </c>
      <c r="I38" s="816">
        <v>3.1846734139921602</v>
      </c>
      <c r="J38" s="816">
        <v>3.2412039222346101</v>
      </c>
      <c r="K38" s="816">
        <v>3.30862992560811</v>
      </c>
      <c r="L38" s="816">
        <v>3.39547727031254</v>
      </c>
      <c r="M38" s="816">
        <v>3.4383049515756099</v>
      </c>
      <c r="N38" s="816">
        <v>3.41512235841788</v>
      </c>
      <c r="O38" s="809">
        <v>3.2971244486591602</v>
      </c>
    </row>
    <row r="39" spans="1:15" ht="30" customHeight="1">
      <c r="A39" s="820" t="s">
        <v>1495</v>
      </c>
      <c r="B39" s="821" t="s">
        <v>1469</v>
      </c>
      <c r="C39" s="822">
        <v>3.3531317773999998</v>
      </c>
      <c r="D39" s="822">
        <v>3.2767541371000002</v>
      </c>
      <c r="E39" s="822">
        <v>3.2608181923999999</v>
      </c>
      <c r="F39" s="822">
        <v>3.2471678117999998</v>
      </c>
      <c r="G39" s="822">
        <v>3.2240333087000002</v>
      </c>
      <c r="H39" s="822">
        <v>3.1988402208000002</v>
      </c>
      <c r="I39" s="822">
        <v>3.1989512428000002</v>
      </c>
      <c r="J39" s="822">
        <v>3.2268333376</v>
      </c>
      <c r="K39" s="822">
        <v>3.3224533313000002</v>
      </c>
      <c r="L39" s="822">
        <v>3.4368156258</v>
      </c>
      <c r="M39" s="822">
        <v>3.4234428960000001</v>
      </c>
      <c r="N39" s="822">
        <v>3.4218290667</v>
      </c>
      <c r="O39" s="823" t="s">
        <v>1519</v>
      </c>
    </row>
    <row r="40" spans="1:15" ht="13.5" customHeight="1">
      <c r="A40" s="802" t="s">
        <v>1437</v>
      </c>
      <c r="B40" s="803"/>
      <c r="C40" s="804"/>
      <c r="D40" s="804"/>
      <c r="E40" s="804"/>
      <c r="F40" s="804"/>
      <c r="G40" s="804"/>
      <c r="H40" s="804"/>
      <c r="I40" s="804"/>
      <c r="J40" s="804"/>
      <c r="K40" s="804"/>
      <c r="L40" s="804"/>
      <c r="M40" s="804"/>
      <c r="N40" s="804"/>
      <c r="O40" s="805"/>
    </row>
    <row r="41" spans="1:15" ht="32.25" customHeight="1">
      <c r="A41" s="806" t="s">
        <v>1486</v>
      </c>
      <c r="B41" s="807" t="s">
        <v>1472</v>
      </c>
      <c r="C41" s="808">
        <v>65.192416027284494</v>
      </c>
      <c r="D41" s="808">
        <v>63.992397388418702</v>
      </c>
      <c r="E41" s="808">
        <v>63.415193587533999</v>
      </c>
      <c r="F41" s="808">
        <v>61.596703493845403</v>
      </c>
      <c r="G41" s="808">
        <v>58.968470087246502</v>
      </c>
      <c r="H41" s="808">
        <v>57.368496305023001</v>
      </c>
      <c r="I41" s="808">
        <v>56.461586318974298</v>
      </c>
      <c r="J41" s="808">
        <v>56.2296465711444</v>
      </c>
      <c r="K41" s="808">
        <v>57.099494339099401</v>
      </c>
      <c r="L41" s="808">
        <v>58.682459005724198</v>
      </c>
      <c r="M41" s="808">
        <v>59.890687520694101</v>
      </c>
      <c r="N41" s="808">
        <v>60.029857168437601</v>
      </c>
      <c r="O41" s="809">
        <v>60.091847649586299</v>
      </c>
    </row>
    <row r="42" spans="1:15" ht="32.25" customHeight="1">
      <c r="A42" s="810" t="s">
        <v>1487</v>
      </c>
      <c r="B42" s="811" t="s">
        <v>1469</v>
      </c>
      <c r="C42" s="812">
        <v>59.316457587099997</v>
      </c>
      <c r="D42" s="812">
        <v>58.3811590579</v>
      </c>
      <c r="E42" s="812">
        <v>58.4237969685</v>
      </c>
      <c r="F42" s="812">
        <v>57.740631883399999</v>
      </c>
      <c r="G42" s="812">
        <v>57.0678366689</v>
      </c>
      <c r="H42" s="812">
        <v>56.874547275899999</v>
      </c>
      <c r="I42" s="812">
        <v>57.225003849700002</v>
      </c>
      <c r="J42" s="812">
        <v>58.3792789978</v>
      </c>
      <c r="K42" s="812">
        <v>60.747186647500001</v>
      </c>
      <c r="L42" s="812">
        <v>63.811553207300001</v>
      </c>
      <c r="M42" s="812">
        <v>64.818584256899996</v>
      </c>
      <c r="N42" s="812">
        <v>64.554783891</v>
      </c>
      <c r="O42" s="813" t="s">
        <v>1519</v>
      </c>
    </row>
    <row r="43" spans="1:15" ht="32.25" customHeight="1">
      <c r="A43" s="806" t="s">
        <v>1488</v>
      </c>
      <c r="B43" s="807" t="s">
        <v>1472</v>
      </c>
      <c r="C43" s="808">
        <v>64.246201317338205</v>
      </c>
      <c r="D43" s="808">
        <v>63.174484472689599</v>
      </c>
      <c r="E43" s="808">
        <v>62.686153078266003</v>
      </c>
      <c r="F43" s="808">
        <v>61.070513434931399</v>
      </c>
      <c r="G43" s="808">
        <v>59.272242595763601</v>
      </c>
      <c r="H43" s="808">
        <v>58.336295588404298</v>
      </c>
      <c r="I43" s="808">
        <v>57.616785829692397</v>
      </c>
      <c r="J43" s="808">
        <v>56.958800423185899</v>
      </c>
      <c r="K43" s="808">
        <v>57.296429866981903</v>
      </c>
      <c r="L43" s="808">
        <v>57.514353123651397</v>
      </c>
      <c r="M43" s="808">
        <v>57.735839945310197</v>
      </c>
      <c r="N43" s="808">
        <v>57.806842167012903</v>
      </c>
      <c r="O43" s="809">
        <v>59.6866014854578</v>
      </c>
    </row>
    <row r="44" spans="1:15" ht="32.25" customHeight="1">
      <c r="A44" s="810" t="s">
        <v>1489</v>
      </c>
      <c r="B44" s="811" t="s">
        <v>1469</v>
      </c>
      <c r="C44" s="812">
        <v>57.599085840199997</v>
      </c>
      <c r="D44" s="812">
        <v>57.480340699400003</v>
      </c>
      <c r="E44" s="812">
        <v>57.717806620399998</v>
      </c>
      <c r="F44" s="812">
        <v>57.566040928600003</v>
      </c>
      <c r="G44" s="812">
        <v>57.845312113299997</v>
      </c>
      <c r="H44" s="812">
        <v>58.054190815699997</v>
      </c>
      <c r="I44" s="812">
        <v>58.479263102200001</v>
      </c>
      <c r="J44" s="812">
        <v>59.377253031199999</v>
      </c>
      <c r="K44" s="812">
        <v>60.578164579999999</v>
      </c>
      <c r="L44" s="812">
        <v>61.917428748600003</v>
      </c>
      <c r="M44" s="812">
        <v>62.387283777999997</v>
      </c>
      <c r="N44" s="812">
        <v>62.401766534899998</v>
      </c>
      <c r="O44" s="813" t="s">
        <v>1519</v>
      </c>
    </row>
    <row r="45" spans="1:15" ht="32.25" customHeight="1">
      <c r="A45" s="806" t="s">
        <v>1492</v>
      </c>
      <c r="B45" s="807" t="s">
        <v>1472</v>
      </c>
      <c r="C45" s="808">
        <v>66.3250040975894</v>
      </c>
      <c r="D45" s="808">
        <v>65.2661829859139</v>
      </c>
      <c r="E45" s="808">
        <v>64.758407412661299</v>
      </c>
      <c r="F45" s="808">
        <v>63.149107847874298</v>
      </c>
      <c r="G45" s="808">
        <v>61.338954129043003</v>
      </c>
      <c r="H45" s="808">
        <v>60.383202368470101</v>
      </c>
      <c r="I45" s="808">
        <v>59.652676817428699</v>
      </c>
      <c r="J45" s="808">
        <v>59.0195219618154</v>
      </c>
      <c r="K45" s="808">
        <v>59.345326973347198</v>
      </c>
      <c r="L45" s="808">
        <v>59.552594996854403</v>
      </c>
      <c r="M45" s="808">
        <v>59.800263558156601</v>
      </c>
      <c r="N45" s="808">
        <v>59.944794961838603</v>
      </c>
      <c r="O45" s="809">
        <v>61.7547119358359</v>
      </c>
    </row>
    <row r="46" spans="1:15" ht="30" customHeight="1">
      <c r="A46" s="814" t="s">
        <v>1493</v>
      </c>
      <c r="B46" s="807" t="s">
        <v>1469</v>
      </c>
      <c r="C46" s="812">
        <v>59.706931347900003</v>
      </c>
      <c r="D46" s="812">
        <v>59.608819222199998</v>
      </c>
      <c r="E46" s="812">
        <v>59.840591196600002</v>
      </c>
      <c r="F46" s="812">
        <v>59.655163763600001</v>
      </c>
      <c r="G46" s="812">
        <v>59.905111846399997</v>
      </c>
      <c r="H46" s="812">
        <v>60.105818359799997</v>
      </c>
      <c r="I46" s="812">
        <v>60.507383119799997</v>
      </c>
      <c r="J46" s="812">
        <v>61.388969020700003</v>
      </c>
      <c r="K46" s="812">
        <v>62.579112927799997</v>
      </c>
      <c r="L46" s="812">
        <v>63.897788321599997</v>
      </c>
      <c r="M46" s="812">
        <v>64.380998095899997</v>
      </c>
      <c r="N46" s="812">
        <v>64.394798003800005</v>
      </c>
      <c r="O46" s="813" t="s">
        <v>1519</v>
      </c>
    </row>
    <row r="47" spans="1:15" ht="30" customHeight="1">
      <c r="A47" s="815" t="s">
        <v>1494</v>
      </c>
      <c r="B47" s="807" t="s">
        <v>1472</v>
      </c>
      <c r="C47" s="816">
        <v>4.3098469203453202</v>
      </c>
      <c r="D47" s="816">
        <v>4.3017531037219001</v>
      </c>
      <c r="E47" s="816">
        <v>4.3042345255059304</v>
      </c>
      <c r="F47" s="816">
        <v>4.2441209111525904</v>
      </c>
      <c r="G47" s="816">
        <v>4.05016525874459</v>
      </c>
      <c r="H47" s="816">
        <v>3.9746379711729798</v>
      </c>
      <c r="I47" s="816">
        <v>3.9797493221477702</v>
      </c>
      <c r="J47" s="816">
        <v>4.0041527526356298</v>
      </c>
      <c r="K47" s="816">
        <v>4.0414855661801203</v>
      </c>
      <c r="L47" s="816">
        <v>4.2217789297805002</v>
      </c>
      <c r="M47" s="816">
        <v>4.3719224918247299</v>
      </c>
      <c r="N47" s="816">
        <v>4.42055316656635</v>
      </c>
      <c r="O47" s="809">
        <v>4.18137791732405</v>
      </c>
    </row>
    <row r="48" spans="1:15" ht="30" customHeight="1">
      <c r="A48" s="817" t="s">
        <v>1494</v>
      </c>
      <c r="B48" s="811" t="s">
        <v>1469</v>
      </c>
      <c r="C48" s="818">
        <v>4.3848421039999996</v>
      </c>
      <c r="D48" s="818">
        <v>4.2918726909</v>
      </c>
      <c r="E48" s="818">
        <v>4.2734608803</v>
      </c>
      <c r="F48" s="818">
        <v>4.1930856539999999</v>
      </c>
      <c r="G48" s="818">
        <v>4.0064408846999999</v>
      </c>
      <c r="H48" s="818">
        <v>3.9555310989999999</v>
      </c>
      <c r="I48" s="818">
        <v>3.9417344381000001</v>
      </c>
      <c r="J48" s="818">
        <v>3.9825283449</v>
      </c>
      <c r="K48" s="818">
        <v>4.0838891697999999</v>
      </c>
      <c r="L48" s="818">
        <v>4.2630576087999996</v>
      </c>
      <c r="M48" s="818">
        <v>4.3568310558999999</v>
      </c>
      <c r="N48" s="818">
        <v>4.3553164269</v>
      </c>
      <c r="O48" s="813" t="s">
        <v>1519</v>
      </c>
    </row>
    <row r="49" spans="1:15" ht="30" customHeight="1">
      <c r="A49" s="819" t="s">
        <v>1495</v>
      </c>
      <c r="B49" s="807" t="s">
        <v>1472</v>
      </c>
      <c r="C49" s="816">
        <v>3.3177377691696699</v>
      </c>
      <c r="D49" s="816">
        <v>3.3061674474960299</v>
      </c>
      <c r="E49" s="816">
        <v>3.2919769075455201</v>
      </c>
      <c r="F49" s="816">
        <v>3.3009455103194099</v>
      </c>
      <c r="G49" s="816">
        <v>3.3198461326647601</v>
      </c>
      <c r="H49" s="816">
        <v>3.2760855227927399</v>
      </c>
      <c r="I49" s="816">
        <v>3.2442937047760001</v>
      </c>
      <c r="J49" s="816">
        <v>3.2889221150219599</v>
      </c>
      <c r="K49" s="816">
        <v>3.3415768413284499</v>
      </c>
      <c r="L49" s="816">
        <v>3.4127618036651599</v>
      </c>
      <c r="M49" s="816">
        <v>3.4510266449421598</v>
      </c>
      <c r="N49" s="816">
        <v>3.4269225176610498</v>
      </c>
      <c r="O49" s="809">
        <v>3.3300569472007102</v>
      </c>
    </row>
    <row r="50" spans="1:15" ht="30" customHeight="1">
      <c r="A50" s="820" t="s">
        <v>1495</v>
      </c>
      <c r="B50" s="821" t="s">
        <v>1469</v>
      </c>
      <c r="C50" s="822">
        <v>3.3743001620999999</v>
      </c>
      <c r="D50" s="822">
        <v>3.3235197126</v>
      </c>
      <c r="E50" s="822">
        <v>3.3071801797</v>
      </c>
      <c r="F50" s="822">
        <v>3.2874138525999999</v>
      </c>
      <c r="G50" s="822">
        <v>3.2852300494</v>
      </c>
      <c r="H50" s="822">
        <v>3.2659085435000001</v>
      </c>
      <c r="I50" s="822">
        <v>3.2667642239000001</v>
      </c>
      <c r="J50" s="822">
        <v>3.2731602654</v>
      </c>
      <c r="K50" s="822">
        <v>3.3637570425000001</v>
      </c>
      <c r="L50" s="822">
        <v>3.4644067213</v>
      </c>
      <c r="M50" s="822">
        <v>3.4721120705000001</v>
      </c>
      <c r="N50" s="822">
        <v>3.4366241762</v>
      </c>
      <c r="O50" s="823" t="s">
        <v>1519</v>
      </c>
    </row>
    <row r="51" spans="1:15" ht="13.5" customHeight="1">
      <c r="A51" s="802" t="s">
        <v>190</v>
      </c>
      <c r="B51" s="803"/>
      <c r="C51" s="804"/>
      <c r="D51" s="804"/>
      <c r="E51" s="804"/>
      <c r="F51" s="804"/>
      <c r="G51" s="804"/>
      <c r="H51" s="804"/>
      <c r="I51" s="804"/>
      <c r="J51" s="804"/>
      <c r="K51" s="804"/>
      <c r="L51" s="804"/>
      <c r="M51" s="804"/>
      <c r="N51" s="804"/>
      <c r="O51" s="805"/>
    </row>
    <row r="52" spans="1:15" ht="32.25" customHeight="1">
      <c r="A52" s="806" t="s">
        <v>1486</v>
      </c>
      <c r="B52" s="807" t="s">
        <v>1472</v>
      </c>
      <c r="C52" s="808">
        <v>61.271389992746798</v>
      </c>
      <c r="D52" s="808">
        <v>60.3989679576516</v>
      </c>
      <c r="E52" s="808">
        <v>58.473311127706303</v>
      </c>
      <c r="F52" s="808">
        <v>56.549547011960101</v>
      </c>
      <c r="G52" s="808">
        <v>53.072824300986603</v>
      </c>
      <c r="H52" s="808">
        <v>51.207223649181003</v>
      </c>
      <c r="I52" s="808">
        <v>51.566125436335099</v>
      </c>
      <c r="J52" s="808">
        <v>50.987293518241202</v>
      </c>
      <c r="K52" s="808">
        <v>51.395101601776403</v>
      </c>
      <c r="L52" s="808">
        <v>52.511518458957397</v>
      </c>
      <c r="M52" s="808">
        <v>53.353566068026403</v>
      </c>
      <c r="N52" s="808">
        <v>53.563810447753703</v>
      </c>
      <c r="O52" s="809">
        <v>56.0169947925394</v>
      </c>
    </row>
    <row r="53" spans="1:15" ht="32.25" customHeight="1">
      <c r="A53" s="810" t="s">
        <v>1487</v>
      </c>
      <c r="B53" s="811" t="s">
        <v>1469</v>
      </c>
      <c r="C53" s="812">
        <v>54.124162393900001</v>
      </c>
      <c r="D53" s="812">
        <v>53.428862989999999</v>
      </c>
      <c r="E53" s="812">
        <v>53.490622078400001</v>
      </c>
      <c r="F53" s="812">
        <v>53.241639208300001</v>
      </c>
      <c r="G53" s="812">
        <v>53.004542893900002</v>
      </c>
      <c r="H53" s="812">
        <v>52.829160318600003</v>
      </c>
      <c r="I53" s="812">
        <v>53.337440482600002</v>
      </c>
      <c r="J53" s="812">
        <v>53.793575087400001</v>
      </c>
      <c r="K53" s="812">
        <v>55.857461452499997</v>
      </c>
      <c r="L53" s="812">
        <v>58.292751091299998</v>
      </c>
      <c r="M53" s="812">
        <v>60.007857071899998</v>
      </c>
      <c r="N53" s="812">
        <v>60.395292199300002</v>
      </c>
      <c r="O53" s="813" t="s">
        <v>1519</v>
      </c>
    </row>
    <row r="54" spans="1:15" ht="32.25" customHeight="1">
      <c r="A54" s="806" t="s">
        <v>1488</v>
      </c>
      <c r="B54" s="807" t="s">
        <v>1472</v>
      </c>
      <c r="C54" s="808">
        <v>60.593079386668897</v>
      </c>
      <c r="D54" s="808">
        <v>59.528716445906298</v>
      </c>
      <c r="E54" s="808">
        <v>57.7421051387728</v>
      </c>
      <c r="F54" s="808">
        <v>56.044976392803598</v>
      </c>
      <c r="G54" s="808">
        <v>53.356953509387502</v>
      </c>
      <c r="H54" s="808">
        <v>52.124739270131698</v>
      </c>
      <c r="I54" s="808">
        <v>52.4653674360436</v>
      </c>
      <c r="J54" s="808">
        <v>51.3440155579259</v>
      </c>
      <c r="K54" s="808">
        <v>51.471351244387201</v>
      </c>
      <c r="L54" s="808">
        <v>51.916221575835998</v>
      </c>
      <c r="M54" s="808">
        <v>52.011091096473997</v>
      </c>
      <c r="N54" s="808">
        <v>52.266608469436498</v>
      </c>
      <c r="O54" s="809">
        <v>55.7521024079252</v>
      </c>
    </row>
    <row r="55" spans="1:15" ht="32.25" customHeight="1">
      <c r="A55" s="810" t="s">
        <v>1489</v>
      </c>
      <c r="B55" s="811" t="s">
        <v>1469</v>
      </c>
      <c r="C55" s="812">
        <v>52.872494392699998</v>
      </c>
      <c r="D55" s="812">
        <v>52.925469294599999</v>
      </c>
      <c r="E55" s="812">
        <v>53.180239558499999</v>
      </c>
      <c r="F55" s="812">
        <v>53.078449433199999</v>
      </c>
      <c r="G55" s="812">
        <v>53.4349735817</v>
      </c>
      <c r="H55" s="812">
        <v>53.568638140099999</v>
      </c>
      <c r="I55" s="812">
        <v>54.248031966299997</v>
      </c>
      <c r="J55" s="812">
        <v>54.763536873900001</v>
      </c>
      <c r="K55" s="812">
        <v>55.934279443400001</v>
      </c>
      <c r="L55" s="812">
        <v>57.181574288999997</v>
      </c>
      <c r="M55" s="812">
        <v>58.429884001200001</v>
      </c>
      <c r="N55" s="812">
        <v>58.957078704499999</v>
      </c>
      <c r="O55" s="813" t="s">
        <v>1519</v>
      </c>
    </row>
    <row r="56" spans="1:15" ht="32.25" customHeight="1">
      <c r="A56" s="806" t="s">
        <v>1492</v>
      </c>
      <c r="B56" s="807" t="s">
        <v>1472</v>
      </c>
      <c r="C56" s="808">
        <v>63.877964756953702</v>
      </c>
      <c r="D56" s="808">
        <v>62.693044042614197</v>
      </c>
      <c r="E56" s="808">
        <v>60.912686173785502</v>
      </c>
      <c r="F56" s="808">
        <v>59.402427340259699</v>
      </c>
      <c r="G56" s="808">
        <v>56.835875450412402</v>
      </c>
      <c r="H56" s="808">
        <v>55.650939971784801</v>
      </c>
      <c r="I56" s="808">
        <v>55.702150535292802</v>
      </c>
      <c r="J56" s="808">
        <v>54.603352977178197</v>
      </c>
      <c r="K56" s="808">
        <v>54.739806369988202</v>
      </c>
      <c r="L56" s="808">
        <v>55.216069364775997</v>
      </c>
      <c r="M56" s="808">
        <v>55.292818584752602</v>
      </c>
      <c r="N56" s="808">
        <v>55.558410126323899</v>
      </c>
      <c r="O56" s="809">
        <v>59.056111202147598</v>
      </c>
    </row>
    <row r="57" spans="1:15" ht="30" customHeight="1">
      <c r="A57" s="814" t="s">
        <v>1493</v>
      </c>
      <c r="B57" s="807" t="s">
        <v>1469</v>
      </c>
      <c r="C57" s="812">
        <v>56.209576700699998</v>
      </c>
      <c r="D57" s="812">
        <v>56.350465355899999</v>
      </c>
      <c r="E57" s="812">
        <v>56.627077549699997</v>
      </c>
      <c r="F57" s="812">
        <v>56.502174414199999</v>
      </c>
      <c r="G57" s="812">
        <v>56.8344563546</v>
      </c>
      <c r="H57" s="812">
        <v>57.019572169100002</v>
      </c>
      <c r="I57" s="812">
        <v>57.7724257279</v>
      </c>
      <c r="J57" s="812">
        <v>58.3582886501</v>
      </c>
      <c r="K57" s="812">
        <v>59.565543044800002</v>
      </c>
      <c r="L57" s="812">
        <v>60.853669850999999</v>
      </c>
      <c r="M57" s="812">
        <v>62.086187682599999</v>
      </c>
      <c r="N57" s="812">
        <v>62.583225718800001</v>
      </c>
      <c r="O57" s="813" t="s">
        <v>1519</v>
      </c>
    </row>
    <row r="58" spans="1:15" ht="30" customHeight="1">
      <c r="A58" s="815" t="s">
        <v>1494</v>
      </c>
      <c r="B58" s="807" t="s">
        <v>1472</v>
      </c>
      <c r="C58" s="816">
        <v>4.2791951778864901</v>
      </c>
      <c r="D58" s="816">
        <v>4.3104609870838901</v>
      </c>
      <c r="E58" s="816">
        <v>4.2885314488289001</v>
      </c>
      <c r="F58" s="816">
        <v>4.2469366467035297</v>
      </c>
      <c r="G58" s="816">
        <v>4.0570093988963301</v>
      </c>
      <c r="H58" s="816">
        <v>3.96266344192582</v>
      </c>
      <c r="I58" s="816">
        <v>3.9768711546342899</v>
      </c>
      <c r="J58" s="816">
        <v>4.0618709181029597</v>
      </c>
      <c r="K58" s="816">
        <v>4.0769626938509802</v>
      </c>
      <c r="L58" s="816">
        <v>4.1844498533776102</v>
      </c>
      <c r="M58" s="816">
        <v>4.3330085373275002</v>
      </c>
      <c r="N58" s="816">
        <v>4.3480540402791599</v>
      </c>
      <c r="O58" s="809">
        <v>4.1748450870894001</v>
      </c>
    </row>
    <row r="59" spans="1:15" ht="30" customHeight="1">
      <c r="A59" s="817" t="s">
        <v>1494</v>
      </c>
      <c r="B59" s="811" t="s">
        <v>1469</v>
      </c>
      <c r="C59" s="818">
        <v>4.3571760979</v>
      </c>
      <c r="D59" s="818">
        <v>4.2372700344999998</v>
      </c>
      <c r="E59" s="818">
        <v>4.2074232628999999</v>
      </c>
      <c r="F59" s="818">
        <v>4.1815147144999996</v>
      </c>
      <c r="G59" s="818">
        <v>4.0397016510999997</v>
      </c>
      <c r="H59" s="818">
        <v>3.9948540041</v>
      </c>
      <c r="I59" s="818">
        <v>3.9648471635</v>
      </c>
      <c r="J59" s="818">
        <v>3.9557091429</v>
      </c>
      <c r="K59" s="818">
        <v>4.0566176309999999</v>
      </c>
      <c r="L59" s="818">
        <v>4.2338774446</v>
      </c>
      <c r="M59" s="818">
        <v>4.3343330889000002</v>
      </c>
      <c r="N59" s="818">
        <v>4.3284886783000003</v>
      </c>
      <c r="O59" s="813" t="s">
        <v>1519</v>
      </c>
    </row>
    <row r="60" spans="1:15" ht="30" customHeight="1">
      <c r="A60" s="819" t="s">
        <v>1495</v>
      </c>
      <c r="B60" s="807" t="s">
        <v>1472</v>
      </c>
      <c r="C60" s="816">
        <v>3.3050431545305901</v>
      </c>
      <c r="D60" s="816">
        <v>3.3202742397912801</v>
      </c>
      <c r="E60" s="816">
        <v>3.3152985775342101</v>
      </c>
      <c r="F60" s="816">
        <v>3.3066610773735801</v>
      </c>
      <c r="G60" s="816">
        <v>3.2984696136680101</v>
      </c>
      <c r="H60" s="816">
        <v>3.2418436385349501</v>
      </c>
      <c r="I60" s="816">
        <v>3.23095638392219</v>
      </c>
      <c r="J60" s="816">
        <v>3.2768064595361102</v>
      </c>
      <c r="K60" s="816">
        <v>3.3234686054464899</v>
      </c>
      <c r="L60" s="816">
        <v>3.3799855116008399</v>
      </c>
      <c r="M60" s="816">
        <v>3.4185742005540001</v>
      </c>
      <c r="N60" s="816">
        <v>3.39426228887756</v>
      </c>
      <c r="O60" s="809">
        <v>3.3160506407340402</v>
      </c>
    </row>
    <row r="61" spans="1:15" ht="30" customHeight="1">
      <c r="A61" s="820" t="s">
        <v>1495</v>
      </c>
      <c r="B61" s="821" t="s">
        <v>1469</v>
      </c>
      <c r="C61" s="822">
        <v>3.3628990464999999</v>
      </c>
      <c r="D61" s="822">
        <v>3.3056338773</v>
      </c>
      <c r="E61" s="822">
        <v>3.2911592954</v>
      </c>
      <c r="F61" s="822">
        <v>3.2816509848000002</v>
      </c>
      <c r="G61" s="822">
        <v>3.2774970030000001</v>
      </c>
      <c r="H61" s="822">
        <v>3.2520571861000001</v>
      </c>
      <c r="I61" s="822">
        <v>3.2442928301</v>
      </c>
      <c r="J61" s="822">
        <v>3.2405111548000001</v>
      </c>
      <c r="K61" s="822">
        <v>3.3365751334999998</v>
      </c>
      <c r="L61" s="822">
        <v>3.4234913340999999</v>
      </c>
      <c r="M61" s="822">
        <v>3.4248457230999998</v>
      </c>
      <c r="N61" s="822">
        <v>3.3990461127999998</v>
      </c>
      <c r="O61" s="823" t="s">
        <v>1519</v>
      </c>
    </row>
    <row r="62" spans="1:15" ht="13.5" customHeight="1">
      <c r="A62" s="802" t="s">
        <v>1433</v>
      </c>
      <c r="B62" s="803"/>
      <c r="C62" s="804"/>
      <c r="D62" s="804"/>
      <c r="E62" s="804"/>
      <c r="F62" s="804"/>
      <c r="G62" s="804"/>
      <c r="H62" s="804"/>
      <c r="I62" s="804"/>
      <c r="J62" s="804"/>
      <c r="K62" s="804"/>
      <c r="L62" s="804"/>
      <c r="M62" s="804"/>
      <c r="N62" s="804"/>
      <c r="O62" s="805"/>
    </row>
    <row r="63" spans="1:15" ht="32.25" customHeight="1">
      <c r="A63" s="806" t="s">
        <v>1486</v>
      </c>
      <c r="B63" s="807" t="s">
        <v>1472</v>
      </c>
      <c r="C63" s="808">
        <v>66.188887064951203</v>
      </c>
      <c r="D63" s="808">
        <v>65.194955600006494</v>
      </c>
      <c r="E63" s="808">
        <v>63.119451618390102</v>
      </c>
      <c r="F63" s="808">
        <v>58.125113737991803</v>
      </c>
      <c r="G63" s="808">
        <v>56.227996324754699</v>
      </c>
      <c r="H63" s="808">
        <v>55.009986034335299</v>
      </c>
      <c r="I63" s="808">
        <v>53.515893109776499</v>
      </c>
      <c r="J63" s="808">
        <v>54.965706730973402</v>
      </c>
      <c r="K63" s="808">
        <v>55.829949828314703</v>
      </c>
      <c r="L63" s="808">
        <v>57.290917850076497</v>
      </c>
      <c r="M63" s="808">
        <v>59.067509616500203</v>
      </c>
      <c r="N63" s="808">
        <v>59.548392188929</v>
      </c>
      <c r="O63" s="809">
        <v>58.893466925424697</v>
      </c>
    </row>
    <row r="64" spans="1:15" ht="32.25" customHeight="1">
      <c r="A64" s="810" t="s">
        <v>1487</v>
      </c>
      <c r="B64" s="811" t="s">
        <v>1469</v>
      </c>
      <c r="C64" s="812">
        <v>56.883921487099997</v>
      </c>
      <c r="D64" s="812">
        <v>55.862170439899998</v>
      </c>
      <c r="E64" s="812">
        <v>56.395900101599999</v>
      </c>
      <c r="F64" s="812">
        <v>56.066987450399999</v>
      </c>
      <c r="G64" s="812">
        <v>55.382262804900002</v>
      </c>
      <c r="H64" s="812">
        <v>55.819998875400003</v>
      </c>
      <c r="I64" s="812">
        <v>57.0372973769</v>
      </c>
      <c r="J64" s="812">
        <v>58.697066418299997</v>
      </c>
      <c r="K64" s="812">
        <v>60.595683250599997</v>
      </c>
      <c r="L64" s="812">
        <v>63.164900896600003</v>
      </c>
      <c r="M64" s="812">
        <v>66.320135289099994</v>
      </c>
      <c r="N64" s="812">
        <v>66.573146917700001</v>
      </c>
      <c r="O64" s="813" t="s">
        <v>1519</v>
      </c>
    </row>
    <row r="65" spans="1:15" ht="32.25" customHeight="1">
      <c r="A65" s="806" t="s">
        <v>1488</v>
      </c>
      <c r="B65" s="807" t="s">
        <v>1472</v>
      </c>
      <c r="C65" s="808">
        <v>65.2338805906478</v>
      </c>
      <c r="D65" s="808">
        <v>64.304439360038103</v>
      </c>
      <c r="E65" s="808">
        <v>62.475026068483501</v>
      </c>
      <c r="F65" s="808">
        <v>57.813601575266901</v>
      </c>
      <c r="G65" s="808">
        <v>56.262746830463897</v>
      </c>
      <c r="H65" s="808">
        <v>55.595678972005999</v>
      </c>
      <c r="I65" s="808">
        <v>54.245174696058299</v>
      </c>
      <c r="J65" s="808">
        <v>55.161224260946099</v>
      </c>
      <c r="K65" s="808">
        <v>55.594193075620502</v>
      </c>
      <c r="L65" s="808">
        <v>56.2491306550912</v>
      </c>
      <c r="M65" s="808">
        <v>57.322811951887502</v>
      </c>
      <c r="N65" s="808">
        <v>57.675223257238301</v>
      </c>
      <c r="O65" s="809">
        <v>58.418380948291102</v>
      </c>
    </row>
    <row r="66" spans="1:15" ht="32.25" customHeight="1">
      <c r="A66" s="810" t="s">
        <v>1489</v>
      </c>
      <c r="B66" s="811" t="s">
        <v>1469</v>
      </c>
      <c r="C66" s="812">
        <v>55.4082068198</v>
      </c>
      <c r="D66" s="812">
        <v>54.946735658900003</v>
      </c>
      <c r="E66" s="812">
        <v>55.624186139999999</v>
      </c>
      <c r="F66" s="812">
        <v>55.5755660803</v>
      </c>
      <c r="G66" s="812">
        <v>55.504320989599996</v>
      </c>
      <c r="H66" s="812">
        <v>56.202178503399999</v>
      </c>
      <c r="I66" s="812">
        <v>57.573748438999999</v>
      </c>
      <c r="J66" s="812">
        <v>59.155856974599999</v>
      </c>
      <c r="K66" s="812">
        <v>60.483405992999998</v>
      </c>
      <c r="L66" s="812">
        <v>61.942522855100002</v>
      </c>
      <c r="M66" s="812">
        <v>64.576182645200007</v>
      </c>
      <c r="N66" s="812">
        <v>64.810258120499995</v>
      </c>
      <c r="O66" s="813" t="s">
        <v>1519</v>
      </c>
    </row>
    <row r="67" spans="1:15" ht="32.25" customHeight="1">
      <c r="A67" s="806" t="s">
        <v>1492</v>
      </c>
      <c r="B67" s="807" t="s">
        <v>1472</v>
      </c>
      <c r="C67" s="808">
        <v>67.215541333254393</v>
      </c>
      <c r="D67" s="808">
        <v>66.281433670905599</v>
      </c>
      <c r="E67" s="808">
        <v>64.426141209394004</v>
      </c>
      <c r="F67" s="808">
        <v>59.771753636082103</v>
      </c>
      <c r="G67" s="808">
        <v>58.212030730177197</v>
      </c>
      <c r="H67" s="808">
        <v>57.524977107383599</v>
      </c>
      <c r="I67" s="808">
        <v>56.172768738986598</v>
      </c>
      <c r="J67" s="808">
        <v>57.107038765466001</v>
      </c>
      <c r="K67" s="808">
        <v>57.552077437765703</v>
      </c>
      <c r="L67" s="808">
        <v>58.2238250244082</v>
      </c>
      <c r="M67" s="808">
        <v>59.3101631862788</v>
      </c>
      <c r="N67" s="808">
        <v>59.677327567283399</v>
      </c>
      <c r="O67" s="809">
        <v>60.3790710843477</v>
      </c>
    </row>
    <row r="68" spans="1:15" ht="30" customHeight="1">
      <c r="A68" s="814" t="s">
        <v>1493</v>
      </c>
      <c r="B68" s="807" t="s">
        <v>1469</v>
      </c>
      <c r="C68" s="812">
        <v>57.370318615400002</v>
      </c>
      <c r="D68" s="812">
        <v>56.888638275399998</v>
      </c>
      <c r="E68" s="812">
        <v>57.615729591200001</v>
      </c>
      <c r="F68" s="812">
        <v>57.551487822299997</v>
      </c>
      <c r="G68" s="812">
        <v>57.441392934600003</v>
      </c>
      <c r="H68" s="812">
        <v>58.164160765200002</v>
      </c>
      <c r="I68" s="812">
        <v>59.544080188400002</v>
      </c>
      <c r="J68" s="812">
        <v>61.135140504399999</v>
      </c>
      <c r="K68" s="812">
        <v>62.465402127899999</v>
      </c>
      <c r="L68" s="812">
        <v>63.959826768100001</v>
      </c>
      <c r="M68" s="812">
        <v>66.663510054699998</v>
      </c>
      <c r="N68" s="812">
        <v>66.835464769699996</v>
      </c>
      <c r="O68" s="813" t="s">
        <v>1519</v>
      </c>
    </row>
    <row r="69" spans="1:15" ht="30" customHeight="1">
      <c r="A69" s="815" t="s">
        <v>1494</v>
      </c>
      <c r="B69" s="807" t="s">
        <v>1472</v>
      </c>
      <c r="C69" s="816">
        <v>4.3948579769739498</v>
      </c>
      <c r="D69" s="816">
        <v>4.3887446494294897</v>
      </c>
      <c r="E69" s="816">
        <v>4.3630731707740402</v>
      </c>
      <c r="F69" s="816">
        <v>4.2964406877194996</v>
      </c>
      <c r="G69" s="816">
        <v>4.1200699206637204</v>
      </c>
      <c r="H69" s="816">
        <v>4.0452466293894904</v>
      </c>
      <c r="I69" s="816">
        <v>4.0474075210793297</v>
      </c>
      <c r="J69" s="816">
        <v>4.0985621977500202</v>
      </c>
      <c r="K69" s="816">
        <v>4.1546739724294097</v>
      </c>
      <c r="L69" s="816">
        <v>4.3099304234845501</v>
      </c>
      <c r="M69" s="816">
        <v>4.4872749332373401</v>
      </c>
      <c r="N69" s="816">
        <v>4.5487046429456202</v>
      </c>
      <c r="O69" s="809">
        <v>4.2639274253277701</v>
      </c>
    </row>
    <row r="70" spans="1:15" ht="30" customHeight="1">
      <c r="A70" s="817" t="s">
        <v>1494</v>
      </c>
      <c r="B70" s="811" t="s">
        <v>1469</v>
      </c>
      <c r="C70" s="818">
        <v>4.4964014537999999</v>
      </c>
      <c r="D70" s="818">
        <v>4.4020335689000003</v>
      </c>
      <c r="E70" s="818">
        <v>4.3678770710999997</v>
      </c>
      <c r="F70" s="818">
        <v>4.3076163301000001</v>
      </c>
      <c r="G70" s="818">
        <v>4.1326410322999996</v>
      </c>
      <c r="H70" s="818">
        <v>4.1053310789999999</v>
      </c>
      <c r="I70" s="818">
        <v>4.0450337578999997</v>
      </c>
      <c r="J70" s="818">
        <v>4.0459498439999999</v>
      </c>
      <c r="K70" s="818">
        <v>4.1514458914999999</v>
      </c>
      <c r="L70" s="818">
        <v>4.3233697082999996</v>
      </c>
      <c r="M70" s="818">
        <v>4.4324902412</v>
      </c>
      <c r="N70" s="818">
        <v>4.4634625404000001</v>
      </c>
      <c r="O70" s="813" t="s">
        <v>1519</v>
      </c>
    </row>
    <row r="71" spans="1:15" ht="30" customHeight="1">
      <c r="A71" s="819" t="s">
        <v>1495</v>
      </c>
      <c r="B71" s="807" t="s">
        <v>1472</v>
      </c>
      <c r="C71" s="816">
        <v>3.3456352389602801</v>
      </c>
      <c r="D71" s="816">
        <v>3.3410761086029201</v>
      </c>
      <c r="E71" s="816">
        <v>3.30967731997591</v>
      </c>
      <c r="F71" s="816">
        <v>3.2723464055765898</v>
      </c>
      <c r="G71" s="816">
        <v>3.3150986005888901</v>
      </c>
      <c r="H71" s="816">
        <v>3.2480663130114298</v>
      </c>
      <c r="I71" s="816">
        <v>3.2158275226349202</v>
      </c>
      <c r="J71" s="816">
        <v>3.2955206563303401</v>
      </c>
      <c r="K71" s="816">
        <v>3.3502898170155802</v>
      </c>
      <c r="L71" s="816">
        <v>3.4196027340846298</v>
      </c>
      <c r="M71" s="816">
        <v>3.4564029678021999</v>
      </c>
      <c r="N71" s="816">
        <v>3.4421841327375402</v>
      </c>
      <c r="O71" s="809">
        <v>3.3309455119086402</v>
      </c>
    </row>
    <row r="72" spans="1:15" ht="30" customHeight="1">
      <c r="A72" s="820" t="s">
        <v>1495</v>
      </c>
      <c r="B72" s="821" t="s">
        <v>1469</v>
      </c>
      <c r="C72" s="822">
        <v>3.3775101807999999</v>
      </c>
      <c r="D72" s="822">
        <v>3.3271969640000001</v>
      </c>
      <c r="E72" s="822">
        <v>3.3117469713999999</v>
      </c>
      <c r="F72" s="822">
        <v>3.2957618732</v>
      </c>
      <c r="G72" s="822">
        <v>3.2856527996999998</v>
      </c>
      <c r="H72" s="822">
        <v>3.2493608663</v>
      </c>
      <c r="I72" s="822">
        <v>3.2580468928999999</v>
      </c>
      <c r="J72" s="822">
        <v>3.2737297913000001</v>
      </c>
      <c r="K72" s="822">
        <v>3.3213713762000001</v>
      </c>
      <c r="L72" s="822">
        <v>3.4273208132000001</v>
      </c>
      <c r="M72" s="822">
        <v>3.4575538852999999</v>
      </c>
      <c r="N72" s="822">
        <v>3.4405175036000002</v>
      </c>
      <c r="O72" s="823" t="s">
        <v>1519</v>
      </c>
    </row>
    <row r="73" spans="1:15" ht="13.5" customHeight="1">
      <c r="A73" s="802" t="s">
        <v>113</v>
      </c>
      <c r="B73" s="803"/>
      <c r="C73" s="804"/>
      <c r="D73" s="804"/>
      <c r="E73" s="804"/>
      <c r="F73" s="804"/>
      <c r="G73" s="804"/>
      <c r="H73" s="804"/>
      <c r="I73" s="804"/>
      <c r="J73" s="804"/>
      <c r="K73" s="804"/>
      <c r="L73" s="804"/>
      <c r="M73" s="804"/>
      <c r="N73" s="804"/>
      <c r="O73" s="805"/>
    </row>
    <row r="74" spans="1:15" ht="32.25" customHeight="1">
      <c r="A74" s="806" t="s">
        <v>1486</v>
      </c>
      <c r="B74" s="807" t="s">
        <v>1472</v>
      </c>
      <c r="C74" s="808">
        <v>63.572473826648697</v>
      </c>
      <c r="D74" s="808">
        <v>62.409496553090001</v>
      </c>
      <c r="E74" s="808">
        <v>60.920313740539299</v>
      </c>
      <c r="F74" s="808">
        <v>59.1567709537035</v>
      </c>
      <c r="G74" s="808">
        <v>57.317177652802698</v>
      </c>
      <c r="H74" s="808">
        <v>55.961383828079398</v>
      </c>
      <c r="I74" s="808">
        <v>54.422637589038999</v>
      </c>
      <c r="J74" s="808">
        <v>54.119020800716399</v>
      </c>
      <c r="K74" s="808">
        <v>54.624898224624403</v>
      </c>
      <c r="L74" s="808">
        <v>56.305194679749903</v>
      </c>
      <c r="M74" s="808">
        <v>57.2011722719337</v>
      </c>
      <c r="N74" s="808">
        <v>57.270169847988299</v>
      </c>
      <c r="O74" s="809">
        <v>58.578195937285003</v>
      </c>
    </row>
    <row r="75" spans="1:15" ht="32.25" customHeight="1">
      <c r="A75" s="810" t="s">
        <v>1487</v>
      </c>
      <c r="B75" s="811" t="s">
        <v>1469</v>
      </c>
      <c r="C75" s="812">
        <v>56.966238052100003</v>
      </c>
      <c r="D75" s="812">
        <v>56.3218862883</v>
      </c>
      <c r="E75" s="812">
        <v>56.388980946700002</v>
      </c>
      <c r="F75" s="812">
        <v>55.871449138099997</v>
      </c>
      <c r="G75" s="812">
        <v>55.731590431000001</v>
      </c>
      <c r="H75" s="812">
        <v>55.484497983899999</v>
      </c>
      <c r="I75" s="812">
        <v>55.730555990100001</v>
      </c>
      <c r="J75" s="812">
        <v>56.279496976300003</v>
      </c>
      <c r="K75" s="812">
        <v>58.232862945299999</v>
      </c>
      <c r="L75" s="812">
        <v>60.842669171200001</v>
      </c>
      <c r="M75" s="812">
        <v>62.495330689699998</v>
      </c>
      <c r="N75" s="812">
        <v>63.210951260000002</v>
      </c>
      <c r="O75" s="813" t="s">
        <v>1519</v>
      </c>
    </row>
    <row r="76" spans="1:15" ht="32.25" customHeight="1">
      <c r="A76" s="806" t="s">
        <v>1488</v>
      </c>
      <c r="B76" s="807" t="s">
        <v>1472</v>
      </c>
      <c r="C76" s="808">
        <v>62.884348154958801</v>
      </c>
      <c r="D76" s="808">
        <v>61.741097947024997</v>
      </c>
      <c r="E76" s="808">
        <v>60.559740697056803</v>
      </c>
      <c r="F76" s="808">
        <v>58.909372536669402</v>
      </c>
      <c r="G76" s="808">
        <v>57.559567054050497</v>
      </c>
      <c r="H76" s="808">
        <v>56.684993600650202</v>
      </c>
      <c r="I76" s="808">
        <v>55.199785163614898</v>
      </c>
      <c r="J76" s="808">
        <v>54.575596003175299</v>
      </c>
      <c r="K76" s="808">
        <v>54.691440314038203</v>
      </c>
      <c r="L76" s="808">
        <v>55.557006533038397</v>
      </c>
      <c r="M76" s="808">
        <v>55.678959372388697</v>
      </c>
      <c r="N76" s="808">
        <v>55.792432318251798</v>
      </c>
      <c r="O76" s="809">
        <v>58.318228079881301</v>
      </c>
    </row>
    <row r="77" spans="1:15" ht="32.25" customHeight="1">
      <c r="A77" s="810" t="s">
        <v>1489</v>
      </c>
      <c r="B77" s="811" t="s">
        <v>1469</v>
      </c>
      <c r="C77" s="812">
        <v>55.881052353299999</v>
      </c>
      <c r="D77" s="812">
        <v>55.987988434800002</v>
      </c>
      <c r="E77" s="812">
        <v>56.209682836699997</v>
      </c>
      <c r="F77" s="812">
        <v>55.844218839699998</v>
      </c>
      <c r="G77" s="812">
        <v>56.081036468900002</v>
      </c>
      <c r="H77" s="812">
        <v>56.229575712600003</v>
      </c>
      <c r="I77" s="812">
        <v>56.6283564266</v>
      </c>
      <c r="J77" s="812">
        <v>57.101087465900001</v>
      </c>
      <c r="K77" s="812">
        <v>58.155031127599997</v>
      </c>
      <c r="L77" s="812">
        <v>59.791681603599997</v>
      </c>
      <c r="M77" s="812">
        <v>60.9880592345</v>
      </c>
      <c r="N77" s="812">
        <v>61.735283475099997</v>
      </c>
      <c r="O77" s="813" t="s">
        <v>1519</v>
      </c>
    </row>
    <row r="78" spans="1:15" ht="32.25" customHeight="1">
      <c r="A78" s="806" t="s">
        <v>1492</v>
      </c>
      <c r="B78" s="807" t="s">
        <v>1472</v>
      </c>
      <c r="C78" s="808">
        <v>65.494968256435499</v>
      </c>
      <c r="D78" s="808">
        <v>64.350095924953806</v>
      </c>
      <c r="E78" s="808">
        <v>63.106859530364602</v>
      </c>
      <c r="F78" s="808">
        <v>61.465629791164098</v>
      </c>
      <c r="G78" s="808">
        <v>60.106807561089902</v>
      </c>
      <c r="H78" s="808">
        <v>59.251438497957302</v>
      </c>
      <c r="I78" s="808">
        <v>57.755467236895299</v>
      </c>
      <c r="J78" s="808">
        <v>57.173723388925801</v>
      </c>
      <c r="K78" s="808">
        <v>57.323706832337798</v>
      </c>
      <c r="L78" s="808">
        <v>58.221292134009303</v>
      </c>
      <c r="M78" s="808">
        <v>58.398375420170403</v>
      </c>
      <c r="N78" s="808">
        <v>58.519961125729999</v>
      </c>
      <c r="O78" s="809">
        <v>60.926481735251102</v>
      </c>
    </row>
    <row r="79" spans="1:15" ht="30" customHeight="1">
      <c r="A79" s="814" t="s">
        <v>1493</v>
      </c>
      <c r="B79" s="807" t="s">
        <v>1469</v>
      </c>
      <c r="C79" s="812">
        <v>58.5533750357</v>
      </c>
      <c r="D79" s="812">
        <v>58.653848980500001</v>
      </c>
      <c r="E79" s="812">
        <v>58.851277121499997</v>
      </c>
      <c r="F79" s="812">
        <v>58.443959882199998</v>
      </c>
      <c r="G79" s="812">
        <v>58.6377129113</v>
      </c>
      <c r="H79" s="812">
        <v>58.845133295700002</v>
      </c>
      <c r="I79" s="812">
        <v>59.263770274400002</v>
      </c>
      <c r="J79" s="812">
        <v>59.7815054999</v>
      </c>
      <c r="K79" s="812">
        <v>60.903441257399997</v>
      </c>
      <c r="L79" s="812">
        <v>62.5654734668</v>
      </c>
      <c r="M79" s="812">
        <v>63.799296723399998</v>
      </c>
      <c r="N79" s="812">
        <v>64.511753321100002</v>
      </c>
      <c r="O79" s="813" t="s">
        <v>1519</v>
      </c>
    </row>
    <row r="80" spans="1:15" ht="30" customHeight="1">
      <c r="A80" s="815" t="s">
        <v>1494</v>
      </c>
      <c r="B80" s="807" t="s">
        <v>1472</v>
      </c>
      <c r="C80" s="816">
        <v>4.2560379342228698</v>
      </c>
      <c r="D80" s="816">
        <v>4.2599422774953304</v>
      </c>
      <c r="E80" s="816">
        <v>4.2151186233327103</v>
      </c>
      <c r="F80" s="816">
        <v>4.1875431046304303</v>
      </c>
      <c r="G80" s="816">
        <v>4.0500618447274599</v>
      </c>
      <c r="H80" s="816">
        <v>3.9694613005510901</v>
      </c>
      <c r="I80" s="816">
        <v>3.9683965344472698</v>
      </c>
      <c r="J80" s="816">
        <v>4.0098650547207697</v>
      </c>
      <c r="K80" s="816">
        <v>4.0358178147779498</v>
      </c>
      <c r="L80" s="816">
        <v>4.1640518535350202</v>
      </c>
      <c r="M80" s="816">
        <v>4.3467162607252998</v>
      </c>
      <c r="N80" s="816">
        <v>4.3739185995907102</v>
      </c>
      <c r="O80" s="809">
        <v>4.1491414281216397</v>
      </c>
    </row>
    <row r="81" spans="1:15" ht="30" customHeight="1">
      <c r="A81" s="817" t="s">
        <v>1494</v>
      </c>
      <c r="B81" s="811" t="s">
        <v>1469</v>
      </c>
      <c r="C81" s="818">
        <v>4.3340196222999996</v>
      </c>
      <c r="D81" s="818">
        <v>4.2128993781000004</v>
      </c>
      <c r="E81" s="818">
        <v>4.1889109828000004</v>
      </c>
      <c r="F81" s="818">
        <v>4.1441527722</v>
      </c>
      <c r="G81" s="818">
        <v>4.0330745287000003</v>
      </c>
      <c r="H81" s="818">
        <v>3.980446149</v>
      </c>
      <c r="I81" s="818">
        <v>3.9367820414999999</v>
      </c>
      <c r="J81" s="818">
        <v>3.9261778898999999</v>
      </c>
      <c r="K81" s="818">
        <v>4.0558751334999998</v>
      </c>
      <c r="L81" s="818">
        <v>4.2141207418000004</v>
      </c>
      <c r="M81" s="818">
        <v>4.3176845586999999</v>
      </c>
      <c r="N81" s="818">
        <v>4.3393957580000002</v>
      </c>
      <c r="O81" s="813" t="s">
        <v>1519</v>
      </c>
    </row>
    <row r="82" spans="1:15" ht="30" customHeight="1">
      <c r="A82" s="819" t="s">
        <v>1495</v>
      </c>
      <c r="B82" s="807" t="s">
        <v>1472</v>
      </c>
      <c r="C82" s="816">
        <v>3.3572897684804799</v>
      </c>
      <c r="D82" s="816">
        <v>3.3507597761288199</v>
      </c>
      <c r="E82" s="816">
        <v>3.31809375062481</v>
      </c>
      <c r="F82" s="816">
        <v>3.3134174887643799</v>
      </c>
      <c r="G82" s="816">
        <v>3.30961198316303</v>
      </c>
      <c r="H82" s="816">
        <v>3.2644496177501301</v>
      </c>
      <c r="I82" s="816">
        <v>3.2530430567258901</v>
      </c>
      <c r="J82" s="816">
        <v>3.29217624946391</v>
      </c>
      <c r="K82" s="816">
        <v>3.3586370760064699</v>
      </c>
      <c r="L82" s="816">
        <v>3.4413286049051099</v>
      </c>
      <c r="M82" s="816">
        <v>3.4739242752847499</v>
      </c>
      <c r="N82" s="816">
        <v>3.4438289580992101</v>
      </c>
      <c r="O82" s="809">
        <v>3.3452713125118199</v>
      </c>
    </row>
    <row r="83" spans="1:15" ht="30" customHeight="1">
      <c r="A83" s="820" t="s">
        <v>1495</v>
      </c>
      <c r="B83" s="821" t="s">
        <v>1469</v>
      </c>
      <c r="C83" s="822">
        <v>3.3854391877999999</v>
      </c>
      <c r="D83" s="822">
        <v>3.3124850854000001</v>
      </c>
      <c r="E83" s="822">
        <v>3.2964901621</v>
      </c>
      <c r="F83" s="822">
        <v>3.2971022350000001</v>
      </c>
      <c r="G83" s="822">
        <v>3.2989549902999999</v>
      </c>
      <c r="H83" s="822">
        <v>3.2530750546</v>
      </c>
      <c r="I83" s="822">
        <v>3.2532076374000001</v>
      </c>
      <c r="J83" s="822">
        <v>3.2772473075000002</v>
      </c>
      <c r="K83" s="822">
        <v>3.3747935434</v>
      </c>
      <c r="L83" s="822">
        <v>3.4637780170000001</v>
      </c>
      <c r="M83" s="822">
        <v>3.4827604287999998</v>
      </c>
      <c r="N83" s="822">
        <v>3.4601065858000002</v>
      </c>
      <c r="O83" s="823" t="s">
        <v>1519</v>
      </c>
    </row>
    <row r="84" spans="1:15" ht="13.5" customHeight="1">
      <c r="A84" s="802" t="s">
        <v>117</v>
      </c>
      <c r="B84" s="803"/>
      <c r="C84" s="804"/>
      <c r="D84" s="804"/>
      <c r="E84" s="804"/>
      <c r="F84" s="804"/>
      <c r="G84" s="804"/>
      <c r="H84" s="804"/>
      <c r="I84" s="804"/>
      <c r="J84" s="804"/>
      <c r="K84" s="804"/>
      <c r="L84" s="804"/>
      <c r="M84" s="804"/>
      <c r="N84" s="804"/>
      <c r="O84" s="805"/>
    </row>
    <row r="85" spans="1:15" ht="32.25" customHeight="1">
      <c r="A85" s="806" t="s">
        <v>1486</v>
      </c>
      <c r="B85" s="807" t="s">
        <v>1472</v>
      </c>
      <c r="C85" s="808">
        <v>63.177097643417099</v>
      </c>
      <c r="D85" s="808">
        <v>62.4990792084254</v>
      </c>
      <c r="E85" s="808">
        <v>61.4206673242712</v>
      </c>
      <c r="F85" s="808">
        <v>59.888728480375804</v>
      </c>
      <c r="G85" s="808">
        <v>57.646592000584299</v>
      </c>
      <c r="H85" s="808">
        <v>54.366577670020199</v>
      </c>
      <c r="I85" s="808">
        <v>52.359747321252698</v>
      </c>
      <c r="J85" s="808">
        <v>52.415186802076597</v>
      </c>
      <c r="K85" s="808">
        <v>52.705457428240003</v>
      </c>
      <c r="L85" s="808">
        <v>54.522144248476998</v>
      </c>
      <c r="M85" s="808">
        <v>55.803069943105797</v>
      </c>
      <c r="N85" s="808">
        <v>56.425966536753201</v>
      </c>
      <c r="O85" s="809">
        <v>57.753870764588299</v>
      </c>
    </row>
    <row r="86" spans="1:15" ht="32.25" customHeight="1">
      <c r="A86" s="810" t="s">
        <v>1487</v>
      </c>
      <c r="B86" s="811" t="s">
        <v>1469</v>
      </c>
      <c r="C86" s="812">
        <v>56.685831596100002</v>
      </c>
      <c r="D86" s="812">
        <v>56.143327797300003</v>
      </c>
      <c r="E86" s="812">
        <v>56.294285614300001</v>
      </c>
      <c r="F86" s="812">
        <v>55.894700103700004</v>
      </c>
      <c r="G86" s="812">
        <v>55.351021285500003</v>
      </c>
      <c r="H86" s="812">
        <v>55.359390064300001</v>
      </c>
      <c r="I86" s="812">
        <v>55.221571118299998</v>
      </c>
      <c r="J86" s="812">
        <v>55.787877817000002</v>
      </c>
      <c r="K86" s="812">
        <v>57.048069817399998</v>
      </c>
      <c r="L86" s="812">
        <v>60.1765908681</v>
      </c>
      <c r="M86" s="812">
        <v>62.719613353</v>
      </c>
      <c r="N86" s="812">
        <v>63.601359714899999</v>
      </c>
      <c r="O86" s="813" t="s">
        <v>1519</v>
      </c>
    </row>
    <row r="87" spans="1:15" ht="32.25" customHeight="1">
      <c r="A87" s="806" t="s">
        <v>1488</v>
      </c>
      <c r="B87" s="807" t="s">
        <v>1472</v>
      </c>
      <c r="C87" s="808">
        <v>62.053324680745099</v>
      </c>
      <c r="D87" s="808">
        <v>61.231652935168903</v>
      </c>
      <c r="E87" s="808">
        <v>60.486734346651403</v>
      </c>
      <c r="F87" s="808">
        <v>59.0843354959975</v>
      </c>
      <c r="G87" s="808">
        <v>57.658349347788601</v>
      </c>
      <c r="H87" s="808">
        <v>55.3210894350863</v>
      </c>
      <c r="I87" s="808">
        <v>53.662053165889098</v>
      </c>
      <c r="J87" s="808">
        <v>53.271290783237603</v>
      </c>
      <c r="K87" s="808">
        <v>53.040491113311099</v>
      </c>
      <c r="L87" s="808">
        <v>53.669120128583899</v>
      </c>
      <c r="M87" s="808">
        <v>54.116176354192199</v>
      </c>
      <c r="N87" s="808">
        <v>54.564028441180398</v>
      </c>
      <c r="O87" s="809">
        <v>57.344367261368497</v>
      </c>
    </row>
    <row r="88" spans="1:15" ht="32.25" customHeight="1">
      <c r="A88" s="810" t="s">
        <v>1489</v>
      </c>
      <c r="B88" s="811" t="s">
        <v>1469</v>
      </c>
      <c r="C88" s="812">
        <v>55.184856820599997</v>
      </c>
      <c r="D88" s="812">
        <v>55.434388320799997</v>
      </c>
      <c r="E88" s="812">
        <v>55.759741790200003</v>
      </c>
      <c r="F88" s="812">
        <v>55.615682089800003</v>
      </c>
      <c r="G88" s="812">
        <v>55.8678616714</v>
      </c>
      <c r="H88" s="812">
        <v>56.3379910759</v>
      </c>
      <c r="I88" s="812">
        <v>56.463320048100002</v>
      </c>
      <c r="J88" s="812">
        <v>56.851090976199998</v>
      </c>
      <c r="K88" s="812">
        <v>57.352198183900001</v>
      </c>
      <c r="L88" s="812">
        <v>59.149245605600001</v>
      </c>
      <c r="M88" s="812">
        <v>61.132801795200002</v>
      </c>
      <c r="N88" s="812">
        <v>62.179470298399998</v>
      </c>
      <c r="O88" s="813" t="s">
        <v>1519</v>
      </c>
    </row>
    <row r="89" spans="1:15" ht="32.25" customHeight="1">
      <c r="A89" s="806" t="s">
        <v>1492</v>
      </c>
      <c r="B89" s="807" t="s">
        <v>1472</v>
      </c>
      <c r="C89" s="808">
        <v>65.146035555847604</v>
      </c>
      <c r="D89" s="808">
        <v>64.404809747914896</v>
      </c>
      <c r="E89" s="808">
        <v>63.7042474064949</v>
      </c>
      <c r="F89" s="808">
        <v>62.335963094618201</v>
      </c>
      <c r="G89" s="808">
        <v>60.835105067371003</v>
      </c>
      <c r="H89" s="808">
        <v>58.510873341389598</v>
      </c>
      <c r="I89" s="808">
        <v>56.812185189066902</v>
      </c>
      <c r="J89" s="808">
        <v>56.378956220937802</v>
      </c>
      <c r="K89" s="808">
        <v>56.215459406379999</v>
      </c>
      <c r="L89" s="808">
        <v>56.914094799962697</v>
      </c>
      <c r="M89" s="808">
        <v>57.559040063736198</v>
      </c>
      <c r="N89" s="808">
        <v>58.005061274555899</v>
      </c>
      <c r="O89" s="809">
        <v>60.5654151216157</v>
      </c>
    </row>
    <row r="90" spans="1:15" ht="30" customHeight="1">
      <c r="A90" s="814" t="s">
        <v>1493</v>
      </c>
      <c r="B90" s="807" t="s">
        <v>1469</v>
      </c>
      <c r="C90" s="812">
        <v>58.455231922000003</v>
      </c>
      <c r="D90" s="812">
        <v>58.660543568900003</v>
      </c>
      <c r="E90" s="812">
        <v>58.945018258399998</v>
      </c>
      <c r="F90" s="812">
        <v>58.793960419599998</v>
      </c>
      <c r="G90" s="812">
        <v>59.1828562054</v>
      </c>
      <c r="H90" s="812">
        <v>59.703707412500002</v>
      </c>
      <c r="I90" s="812">
        <v>59.940159545199997</v>
      </c>
      <c r="J90" s="812">
        <v>60.373768570700001</v>
      </c>
      <c r="K90" s="812">
        <v>60.875288967099998</v>
      </c>
      <c r="L90" s="812">
        <v>62.7762082574</v>
      </c>
      <c r="M90" s="812">
        <v>64.523929005400007</v>
      </c>
      <c r="N90" s="812">
        <v>65.567616505299995</v>
      </c>
      <c r="O90" s="813" t="s">
        <v>1519</v>
      </c>
    </row>
    <row r="91" spans="1:15" ht="30" customHeight="1">
      <c r="A91" s="815" t="s">
        <v>1494</v>
      </c>
      <c r="B91" s="807" t="s">
        <v>1472</v>
      </c>
      <c r="C91" s="816">
        <v>4.3342570311099804</v>
      </c>
      <c r="D91" s="816">
        <v>4.3504441248076899</v>
      </c>
      <c r="E91" s="816">
        <v>4.3096006049832303</v>
      </c>
      <c r="F91" s="816">
        <v>4.2908342053228203</v>
      </c>
      <c r="G91" s="816">
        <v>4.1071642019660004</v>
      </c>
      <c r="H91" s="816">
        <v>3.9840422604170098</v>
      </c>
      <c r="I91" s="816">
        <v>3.9190809729630698</v>
      </c>
      <c r="J91" s="816">
        <v>3.9801522740326001</v>
      </c>
      <c r="K91" s="816">
        <v>4.0230770582074902</v>
      </c>
      <c r="L91" s="816">
        <v>4.2148787840914999</v>
      </c>
      <c r="M91" s="816">
        <v>4.3495277235253997</v>
      </c>
      <c r="N91" s="816">
        <v>4.3900877261163203</v>
      </c>
      <c r="O91" s="809">
        <v>4.1872562136351696</v>
      </c>
    </row>
    <row r="92" spans="1:15" ht="30" customHeight="1">
      <c r="A92" s="817" t="s">
        <v>1494</v>
      </c>
      <c r="B92" s="811" t="s">
        <v>1469</v>
      </c>
      <c r="C92" s="818">
        <v>4.3334748277999999</v>
      </c>
      <c r="D92" s="818">
        <v>4.2253497009999998</v>
      </c>
      <c r="E92" s="818">
        <v>4.2125358090000002</v>
      </c>
      <c r="F92" s="818">
        <v>4.1509086856000001</v>
      </c>
      <c r="G92" s="818">
        <v>4.0047520283000004</v>
      </c>
      <c r="H92" s="818">
        <v>3.9411059209000001</v>
      </c>
      <c r="I92" s="818">
        <v>3.8960422167000002</v>
      </c>
      <c r="J92" s="818">
        <v>3.9078893682000002</v>
      </c>
      <c r="K92" s="818">
        <v>4.0174993922000004</v>
      </c>
      <c r="L92" s="818">
        <v>4.2381222307000002</v>
      </c>
      <c r="M92" s="818">
        <v>4.3241198385999997</v>
      </c>
      <c r="N92" s="818">
        <v>4.3104926444</v>
      </c>
      <c r="O92" s="813" t="s">
        <v>1519</v>
      </c>
    </row>
    <row r="93" spans="1:15" ht="30" customHeight="1">
      <c r="A93" s="819" t="s">
        <v>1495</v>
      </c>
      <c r="B93" s="807" t="s">
        <v>1472</v>
      </c>
      <c r="C93" s="816">
        <v>3.34096250868016</v>
      </c>
      <c r="D93" s="816">
        <v>3.35755122026944</v>
      </c>
      <c r="E93" s="816">
        <v>3.3292058670525999</v>
      </c>
      <c r="F93" s="816">
        <v>3.3204820710372198</v>
      </c>
      <c r="G93" s="816">
        <v>3.3078639770798901</v>
      </c>
      <c r="H93" s="816">
        <v>3.2167707948066799</v>
      </c>
      <c r="I93" s="816">
        <v>3.1976359471436799</v>
      </c>
      <c r="J93" s="816">
        <v>3.2391258938266301</v>
      </c>
      <c r="K93" s="816">
        <v>3.3113508327421401</v>
      </c>
      <c r="L93" s="816">
        <v>3.3989785560346202</v>
      </c>
      <c r="M93" s="816">
        <v>3.4606763058423202</v>
      </c>
      <c r="N93" s="816">
        <v>3.46223422994189</v>
      </c>
      <c r="O93" s="809">
        <v>3.32750049398937</v>
      </c>
    </row>
    <row r="94" spans="1:15" ht="30" customHeight="1">
      <c r="A94" s="820" t="s">
        <v>1495</v>
      </c>
      <c r="B94" s="821" t="s">
        <v>1469</v>
      </c>
      <c r="C94" s="822">
        <v>3.4237339612</v>
      </c>
      <c r="D94" s="822">
        <v>3.3535412527999999</v>
      </c>
      <c r="E94" s="822">
        <v>3.3296624502999999</v>
      </c>
      <c r="F94" s="822">
        <v>3.3288138697999998</v>
      </c>
      <c r="G94" s="822">
        <v>3.2887987723999998</v>
      </c>
      <c r="H94" s="822">
        <v>3.247560059</v>
      </c>
      <c r="I94" s="822">
        <v>3.2326745816</v>
      </c>
      <c r="J94" s="822">
        <v>3.2593859507</v>
      </c>
      <c r="K94" s="822">
        <v>3.3224007673</v>
      </c>
      <c r="L94" s="822">
        <v>3.4012113855999999</v>
      </c>
      <c r="M94" s="822">
        <v>3.4414371388</v>
      </c>
      <c r="N94" s="822">
        <v>3.4202850102000002</v>
      </c>
      <c r="O94" s="823" t="s">
        <v>1519</v>
      </c>
    </row>
    <row r="95" spans="1:15" ht="13.5" customHeight="1">
      <c r="A95" s="802" t="s">
        <v>118</v>
      </c>
      <c r="B95" s="803"/>
      <c r="C95" s="804"/>
      <c r="D95" s="804"/>
      <c r="E95" s="804"/>
      <c r="F95" s="804"/>
      <c r="G95" s="804"/>
      <c r="H95" s="804"/>
      <c r="I95" s="804"/>
      <c r="J95" s="804"/>
      <c r="K95" s="804"/>
      <c r="L95" s="804"/>
      <c r="M95" s="804"/>
      <c r="N95" s="804"/>
      <c r="O95" s="805"/>
    </row>
    <row r="96" spans="1:15" ht="32.25" customHeight="1">
      <c r="A96" s="806" t="s">
        <v>1486</v>
      </c>
      <c r="B96" s="807" t="s">
        <v>1472</v>
      </c>
      <c r="C96" s="808">
        <v>63.530651040727797</v>
      </c>
      <c r="D96" s="808">
        <v>62.418743069176998</v>
      </c>
      <c r="E96" s="808">
        <v>60.971209166782302</v>
      </c>
      <c r="F96" s="808">
        <v>59.2295563603817</v>
      </c>
      <c r="G96" s="808">
        <v>57.349809028137997</v>
      </c>
      <c r="H96" s="808">
        <v>55.801946537649798</v>
      </c>
      <c r="I96" s="808">
        <v>54.212397456307201</v>
      </c>
      <c r="J96" s="808">
        <v>53.945477081502297</v>
      </c>
      <c r="K96" s="808">
        <v>54.430976667891599</v>
      </c>
      <c r="L96" s="808">
        <v>56.121053613921703</v>
      </c>
      <c r="M96" s="808">
        <v>57.051438547030799</v>
      </c>
      <c r="N96" s="808">
        <v>57.180097538764699</v>
      </c>
      <c r="O96" s="809">
        <v>58.493712059418399</v>
      </c>
    </row>
    <row r="97" spans="1:35" ht="32.25" customHeight="1">
      <c r="A97" s="810" t="s">
        <v>1487</v>
      </c>
      <c r="B97" s="811" t="s">
        <v>1469</v>
      </c>
      <c r="C97" s="812">
        <v>56.936954577800002</v>
      </c>
      <c r="D97" s="812">
        <v>56.303212715999997</v>
      </c>
      <c r="E97" s="812">
        <v>56.379225944399998</v>
      </c>
      <c r="F97" s="812">
        <v>55.8737683612</v>
      </c>
      <c r="G97" s="812">
        <v>55.694837211100001</v>
      </c>
      <c r="H97" s="812">
        <v>55.472338386200001</v>
      </c>
      <c r="I97" s="812">
        <v>55.6807409058</v>
      </c>
      <c r="J97" s="812">
        <v>56.230367764900002</v>
      </c>
      <c r="K97" s="812">
        <v>58.117283475900003</v>
      </c>
      <c r="L97" s="812">
        <v>60.776911398000003</v>
      </c>
      <c r="M97" s="812">
        <v>62.518307677599999</v>
      </c>
      <c r="N97" s="812">
        <v>63.252011654699999</v>
      </c>
      <c r="O97" s="813" t="s">
        <v>1519</v>
      </c>
    </row>
    <row r="98" spans="1:35" ht="32.25" customHeight="1">
      <c r="A98" s="806" t="s">
        <v>1488</v>
      </c>
      <c r="B98" s="807" t="s">
        <v>1472</v>
      </c>
      <c r="C98" s="808">
        <v>62.801656938292602</v>
      </c>
      <c r="D98" s="808">
        <v>61.695363385064702</v>
      </c>
      <c r="E98" s="808">
        <v>60.559042666439296</v>
      </c>
      <c r="F98" s="808">
        <v>58.933219801583498</v>
      </c>
      <c r="G98" s="808">
        <v>57.572656847906501</v>
      </c>
      <c r="H98" s="808">
        <v>56.548271841877799</v>
      </c>
      <c r="I98" s="808">
        <v>55.038904215050501</v>
      </c>
      <c r="J98" s="808">
        <v>54.439702378472496</v>
      </c>
      <c r="K98" s="808">
        <v>54.522790681198103</v>
      </c>
      <c r="L98" s="808">
        <v>55.363784272148798</v>
      </c>
      <c r="M98" s="808">
        <v>55.511436882280499</v>
      </c>
      <c r="N98" s="808">
        <v>55.662729795343203</v>
      </c>
      <c r="O98" s="809">
        <v>58.220210496719503</v>
      </c>
    </row>
    <row r="99" spans="1:35" ht="32.25" customHeight="1">
      <c r="A99" s="810" t="s">
        <v>1489</v>
      </c>
      <c r="B99" s="811" t="s">
        <v>1469</v>
      </c>
      <c r="C99" s="812">
        <v>55.809218535299998</v>
      </c>
      <c r="D99" s="812">
        <v>55.931915334400003</v>
      </c>
      <c r="E99" s="812">
        <v>56.165505895400003</v>
      </c>
      <c r="F99" s="812">
        <v>55.822508539899999</v>
      </c>
      <c r="G99" s="812">
        <v>56.058574369200002</v>
      </c>
      <c r="H99" s="812">
        <v>56.237719153100002</v>
      </c>
      <c r="I99" s="812">
        <v>56.609363043899997</v>
      </c>
      <c r="J99" s="812">
        <v>57.074605050899997</v>
      </c>
      <c r="K99" s="812">
        <v>58.073388189699997</v>
      </c>
      <c r="L99" s="812">
        <v>59.728709374700003</v>
      </c>
      <c r="M99" s="812">
        <v>61.002509178899999</v>
      </c>
      <c r="N99" s="812">
        <v>61.779167641199997</v>
      </c>
      <c r="O99" s="813" t="s">
        <v>1519</v>
      </c>
    </row>
    <row r="100" spans="1:35" ht="32.25" customHeight="1">
      <c r="A100" s="806" t="s">
        <v>1492</v>
      </c>
      <c r="B100" s="807" t="s">
        <v>1472</v>
      </c>
      <c r="C100" s="808">
        <v>65.459534716065207</v>
      </c>
      <c r="D100" s="808">
        <v>64.358336011065205</v>
      </c>
      <c r="E100" s="808">
        <v>63.1691068798835</v>
      </c>
      <c r="F100" s="808">
        <v>61.553372942517697</v>
      </c>
      <c r="G100" s="808">
        <v>60.177865100315003</v>
      </c>
      <c r="H100" s="808">
        <v>59.172689484872301</v>
      </c>
      <c r="I100" s="808">
        <v>57.651199345413403</v>
      </c>
      <c r="J100" s="808">
        <v>57.086286318715601</v>
      </c>
      <c r="K100" s="808">
        <v>57.206024149709897</v>
      </c>
      <c r="L100" s="808">
        <v>58.084225716088497</v>
      </c>
      <c r="M100" s="808">
        <v>58.303778865615499</v>
      </c>
      <c r="N100" s="808">
        <v>58.462142555236397</v>
      </c>
      <c r="O100" s="809">
        <v>60.8869723028278</v>
      </c>
    </row>
    <row r="101" spans="1:35" ht="30" customHeight="1">
      <c r="A101" s="814" t="s">
        <v>1493</v>
      </c>
      <c r="B101" s="807" t="s">
        <v>1469</v>
      </c>
      <c r="C101" s="812">
        <v>58.538998324700003</v>
      </c>
      <c r="D101" s="812">
        <v>58.6519172705</v>
      </c>
      <c r="E101" s="812">
        <v>58.858550202099998</v>
      </c>
      <c r="F101" s="812">
        <v>58.475532268400002</v>
      </c>
      <c r="G101" s="812">
        <v>58.6827829741</v>
      </c>
      <c r="H101" s="812">
        <v>58.9201796746</v>
      </c>
      <c r="I101" s="812">
        <v>59.320382176800003</v>
      </c>
      <c r="J101" s="812">
        <v>59.832526493300001</v>
      </c>
      <c r="K101" s="812">
        <v>60.891569146899997</v>
      </c>
      <c r="L101" s="812">
        <v>62.580560908400003</v>
      </c>
      <c r="M101" s="812">
        <v>63.8692704073</v>
      </c>
      <c r="N101" s="812">
        <v>64.615303540300005</v>
      </c>
      <c r="O101" s="813" t="s">
        <v>1519</v>
      </c>
    </row>
    <row r="102" spans="1:35" ht="30" customHeight="1">
      <c r="A102" s="815" t="s">
        <v>1494</v>
      </c>
      <c r="B102" s="807" t="s">
        <v>1472</v>
      </c>
      <c r="C102" s="816">
        <v>4.2643119291744496</v>
      </c>
      <c r="D102" s="816">
        <v>4.2692836704686101</v>
      </c>
      <c r="E102" s="816">
        <v>4.22472922848221</v>
      </c>
      <c r="F102" s="816">
        <v>4.1978143082128403</v>
      </c>
      <c r="G102" s="816">
        <v>4.0557183331716598</v>
      </c>
      <c r="H102" s="816">
        <v>3.9709190004233501</v>
      </c>
      <c r="I102" s="816">
        <v>3.9633705229554899</v>
      </c>
      <c r="J102" s="816">
        <v>4.0068386645484102</v>
      </c>
      <c r="K102" s="816">
        <v>4.0345306131342502</v>
      </c>
      <c r="L102" s="816">
        <v>4.1693009059461597</v>
      </c>
      <c r="M102" s="816">
        <v>4.3470173622890496</v>
      </c>
      <c r="N102" s="816">
        <v>4.37564376525272</v>
      </c>
      <c r="O102" s="809">
        <v>4.1530477565838604</v>
      </c>
    </row>
    <row r="103" spans="1:35" ht="30" customHeight="1">
      <c r="A103" s="817" t="s">
        <v>1494</v>
      </c>
      <c r="B103" s="811" t="s">
        <v>1469</v>
      </c>
      <c r="C103" s="818">
        <v>4.3339627282000004</v>
      </c>
      <c r="D103" s="818">
        <v>4.2142014276999999</v>
      </c>
      <c r="E103" s="818">
        <v>4.1913446849999998</v>
      </c>
      <c r="F103" s="818">
        <v>4.1448266569000003</v>
      </c>
      <c r="G103" s="818">
        <v>4.0303393014999997</v>
      </c>
      <c r="H103" s="818">
        <v>3.9766225594</v>
      </c>
      <c r="I103" s="818">
        <v>3.9327947761000002</v>
      </c>
      <c r="J103" s="818">
        <v>3.9243502543000002</v>
      </c>
      <c r="K103" s="818">
        <v>4.0521314860000004</v>
      </c>
      <c r="L103" s="818">
        <v>4.2164902596999996</v>
      </c>
      <c r="M103" s="818">
        <v>4.3183438311</v>
      </c>
      <c r="N103" s="818">
        <v>4.3363559333000001</v>
      </c>
      <c r="O103" s="813" t="s">
        <v>1519</v>
      </c>
    </row>
    <row r="104" spans="1:35" ht="30" customHeight="1">
      <c r="A104" s="819" t="s">
        <v>1495</v>
      </c>
      <c r="B104" s="807" t="s">
        <v>1472</v>
      </c>
      <c r="C104" s="816">
        <v>3.3555626753467398</v>
      </c>
      <c r="D104" s="816">
        <v>3.35146077340631</v>
      </c>
      <c r="E104" s="816">
        <v>3.31922406310871</v>
      </c>
      <c r="F104" s="816">
        <v>3.3141199864845401</v>
      </c>
      <c r="G104" s="816">
        <v>3.3094388278558302</v>
      </c>
      <c r="H104" s="816">
        <v>3.2596830307247702</v>
      </c>
      <c r="I104" s="816">
        <v>3.2473962231280198</v>
      </c>
      <c r="J104" s="816">
        <v>3.2867728146044901</v>
      </c>
      <c r="K104" s="816">
        <v>3.3538597356877999</v>
      </c>
      <c r="L104" s="816">
        <v>3.4369549859652802</v>
      </c>
      <c r="M104" s="816">
        <v>3.4725054465115499</v>
      </c>
      <c r="N104" s="816">
        <v>3.4457927093836398</v>
      </c>
      <c r="O104" s="809">
        <v>3.34345000738689</v>
      </c>
    </row>
    <row r="105" spans="1:35" ht="30" customHeight="1">
      <c r="A105" s="824" t="s">
        <v>1495</v>
      </c>
      <c r="B105" s="807" t="s">
        <v>1469</v>
      </c>
      <c r="C105" s="816">
        <v>3.3894383968000001</v>
      </c>
      <c r="D105" s="816">
        <v>3.3167787222</v>
      </c>
      <c r="E105" s="816">
        <v>3.2999073923000002</v>
      </c>
      <c r="F105" s="816">
        <v>3.3002653878000001</v>
      </c>
      <c r="G105" s="816">
        <v>3.2979741600999999</v>
      </c>
      <c r="H105" s="816">
        <v>3.2525390363</v>
      </c>
      <c r="I105" s="816">
        <v>3.2511980376</v>
      </c>
      <c r="J105" s="816">
        <v>3.2754623600000001</v>
      </c>
      <c r="K105" s="816">
        <v>3.3696824998000001</v>
      </c>
      <c r="L105" s="816">
        <v>3.4576012021000002</v>
      </c>
      <c r="M105" s="816">
        <v>3.4785269998000001</v>
      </c>
      <c r="N105" s="816">
        <v>3.4559184347</v>
      </c>
      <c r="O105" s="809" t="s">
        <v>1519</v>
      </c>
      <c r="V105" s="423"/>
    </row>
    <row r="106" spans="1:35" ht="12" customHeight="1">
      <c r="A106" s="825" t="s">
        <v>1504</v>
      </c>
      <c r="B106" s="826"/>
      <c r="C106" s="827"/>
      <c r="D106" s="827"/>
      <c r="E106" s="827"/>
      <c r="F106" s="827"/>
      <c r="G106" s="827"/>
      <c r="H106" s="827"/>
      <c r="I106" s="827"/>
      <c r="J106" s="827"/>
      <c r="K106" s="827"/>
      <c r="L106" s="827"/>
      <c r="M106" s="827"/>
      <c r="N106" s="827"/>
      <c r="O106" s="828"/>
      <c r="R106" s="829"/>
      <c r="S106" s="829"/>
      <c r="T106" s="829"/>
      <c r="U106" s="829"/>
      <c r="V106" s="830"/>
      <c r="W106" s="808"/>
      <c r="X106" s="808"/>
      <c r="Y106" s="808"/>
      <c r="Z106" s="808"/>
      <c r="AA106" s="808"/>
      <c r="AB106" s="808"/>
      <c r="AC106" s="808"/>
      <c r="AD106" s="808"/>
      <c r="AE106" s="808"/>
      <c r="AF106" s="808"/>
      <c r="AG106" s="808"/>
      <c r="AH106" s="808"/>
      <c r="AI106" s="831"/>
    </row>
    <row r="107" spans="1:35" ht="12" customHeight="1">
      <c r="A107" s="832" t="s">
        <v>1505</v>
      </c>
      <c r="B107" s="826"/>
      <c r="C107" s="827"/>
      <c r="D107" s="827"/>
      <c r="E107" s="827"/>
      <c r="F107" s="827"/>
      <c r="G107" s="827"/>
      <c r="H107" s="827"/>
      <c r="I107" s="827"/>
      <c r="J107" s="827"/>
      <c r="K107" s="827"/>
      <c r="L107" s="827"/>
      <c r="M107" s="827"/>
      <c r="N107" s="827"/>
      <c r="O107" s="828"/>
      <c r="R107" s="829"/>
      <c r="S107" s="829"/>
      <c r="T107" s="833"/>
      <c r="U107" s="829"/>
      <c r="V107" s="830"/>
      <c r="AG107" s="834"/>
      <c r="AI107" s="831"/>
    </row>
    <row r="108" spans="1:35" ht="12" customHeight="1">
      <c r="A108" s="832" t="s">
        <v>1499</v>
      </c>
      <c r="B108" s="826"/>
      <c r="C108" s="827"/>
      <c r="D108" s="827"/>
      <c r="E108" s="827"/>
      <c r="F108" s="827"/>
      <c r="G108" s="827"/>
      <c r="H108" s="827"/>
      <c r="I108" s="827"/>
      <c r="J108" s="827"/>
      <c r="K108" s="827"/>
      <c r="L108" s="827"/>
      <c r="M108" s="827"/>
      <c r="N108" s="827"/>
      <c r="O108" s="828"/>
      <c r="R108" s="819"/>
      <c r="S108" s="819"/>
      <c r="T108" s="835"/>
      <c r="U108" s="829"/>
      <c r="V108" s="830"/>
    </row>
    <row r="109" spans="1:35" ht="12" customHeight="1">
      <c r="A109" s="836" t="s">
        <v>1506</v>
      </c>
      <c r="B109" s="826"/>
      <c r="C109" s="827"/>
      <c r="D109" s="827"/>
      <c r="E109" s="827"/>
      <c r="F109" s="827"/>
      <c r="G109" s="827"/>
      <c r="H109" s="827"/>
      <c r="I109" s="827"/>
      <c r="J109" s="827"/>
      <c r="K109" s="827"/>
      <c r="L109" s="827"/>
      <c r="M109" s="827"/>
      <c r="N109" s="827"/>
      <c r="O109" s="828"/>
      <c r="R109" s="819"/>
      <c r="S109" s="819"/>
      <c r="T109" s="829"/>
      <c r="U109" s="829"/>
      <c r="V109" s="830"/>
    </row>
    <row r="110" spans="1:35" ht="12" customHeight="1">
      <c r="A110" s="832" t="s">
        <v>453</v>
      </c>
      <c r="B110" s="826"/>
      <c r="C110" s="827"/>
      <c r="D110" s="827"/>
      <c r="E110" s="827"/>
      <c r="F110" s="827"/>
      <c r="G110" s="827"/>
      <c r="H110" s="827"/>
      <c r="I110" s="827"/>
      <c r="J110" s="827"/>
      <c r="K110" s="827"/>
      <c r="L110" s="827"/>
      <c r="M110" s="827"/>
      <c r="N110" s="827"/>
      <c r="O110" s="828"/>
      <c r="R110" s="829"/>
      <c r="S110" s="829"/>
      <c r="T110" s="829"/>
      <c r="U110" s="829"/>
      <c r="V110" s="830"/>
    </row>
    <row r="111" spans="1:35" ht="13.5" customHeight="1">
      <c r="A111" s="72" t="s">
        <v>9</v>
      </c>
      <c r="R111" s="833"/>
      <c r="S111" s="829"/>
      <c r="T111" s="819"/>
      <c r="U111" s="838"/>
      <c r="V111" s="830"/>
    </row>
    <row r="112" spans="1:35" ht="13.5" customHeight="1">
      <c r="R112" s="835"/>
      <c r="S112" s="829"/>
      <c r="T112" s="838"/>
      <c r="U112" s="838"/>
      <c r="V112" s="830"/>
    </row>
    <row r="113" spans="18:22" ht="13.5" customHeight="1">
      <c r="R113" s="829"/>
      <c r="S113" s="829"/>
      <c r="T113" s="839"/>
      <c r="U113" s="839"/>
      <c r="V113" s="830"/>
    </row>
    <row r="114" spans="18:22" ht="13.5" customHeight="1">
      <c r="R114" s="829"/>
      <c r="S114" s="829"/>
      <c r="T114" s="819"/>
      <c r="U114" s="838"/>
      <c r="V114" s="830"/>
    </row>
    <row r="115" spans="18:22" ht="13.5" customHeight="1">
      <c r="R115" s="819"/>
      <c r="S115" s="838"/>
      <c r="T115" s="838"/>
      <c r="U115" s="838"/>
      <c r="V115" s="830"/>
    </row>
    <row r="116" spans="18:22" ht="13.5" customHeight="1">
      <c r="R116" s="838"/>
      <c r="S116" s="838"/>
      <c r="T116" s="830"/>
      <c r="V116" s="423"/>
    </row>
    <row r="117" spans="18:22" ht="13.5" customHeight="1">
      <c r="R117" s="839"/>
      <c r="S117" s="839"/>
      <c r="T117" s="830"/>
    </row>
    <row r="118" spans="18:22" ht="13.5" customHeight="1">
      <c r="R118" s="819"/>
      <c r="S118" s="838"/>
      <c r="T118" s="830"/>
    </row>
    <row r="119" spans="18:22" ht="13.5" customHeight="1">
      <c r="R119" s="838"/>
      <c r="S119" s="838"/>
      <c r="T119" s="830"/>
    </row>
  </sheetData>
  <hyperlinks>
    <hyperlink ref="A11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A22"/>
  <sheetViews>
    <sheetView showGridLines="0" showZeros="0" zoomScale="130" zoomScaleNormal="130" workbookViewId="0"/>
  </sheetViews>
  <sheetFormatPr baseColWidth="10" defaultColWidth="11.42578125" defaultRowHeight="13.5" customHeight="1"/>
  <cols>
    <col min="1" max="1" width="15.5703125" style="135" customWidth="1"/>
    <col min="2" max="2" width="0.7109375" style="795" customWidth="1"/>
    <col min="3" max="3" width="5.42578125" style="837" customWidth="1"/>
    <col min="4" max="4" width="5.5703125" style="837" customWidth="1"/>
    <col min="5" max="5" width="5.7109375" style="837" customWidth="1"/>
    <col min="6" max="6" width="5.42578125" style="837" customWidth="1"/>
    <col min="7" max="7" width="5.28515625" style="837" customWidth="1"/>
    <col min="8" max="8" width="5.42578125" style="837" customWidth="1"/>
    <col min="9" max="9" width="5.28515625" style="837" customWidth="1"/>
    <col min="10" max="10" width="5.7109375" style="837" customWidth="1"/>
    <col min="11" max="11" width="5.5703125" style="837" customWidth="1"/>
    <col min="12" max="12" width="5.42578125" style="837" customWidth="1"/>
    <col min="13" max="13" width="5.85546875" style="837" customWidth="1"/>
    <col min="14" max="14" width="6" style="837" customWidth="1"/>
    <col min="15" max="15" width="10" style="135" customWidth="1"/>
    <col min="16" max="24" width="11.42578125" style="135"/>
    <col min="25" max="25" width="29.85546875" style="135" customWidth="1"/>
    <col min="26" max="26" width="21.7109375" style="135" customWidth="1"/>
    <col min="27" max="16384" width="11.42578125" style="135"/>
  </cols>
  <sheetData>
    <row r="1" spans="1:27" s="784" customFormat="1" ht="78.75" customHeight="1">
      <c r="A1" s="662" t="s">
        <v>1507</v>
      </c>
      <c r="B1" s="723"/>
      <c r="C1" s="662"/>
      <c r="D1" s="662"/>
      <c r="E1" s="662"/>
      <c r="F1" s="662"/>
      <c r="G1" s="662"/>
      <c r="H1" s="662"/>
      <c r="I1" s="662"/>
      <c r="J1" s="662"/>
      <c r="K1" s="724"/>
      <c r="L1" s="724"/>
      <c r="M1" s="724"/>
      <c r="N1" s="783"/>
      <c r="O1" s="783"/>
      <c r="Y1" s="785" t="str">
        <f>CONCATENATE(Z1," ", AA1)</f>
        <v>ab Hof tatsächlich 2024</v>
      </c>
      <c r="Z1" s="785" t="s">
        <v>1468</v>
      </c>
      <c r="AA1" s="785" t="str">
        <f>B9</f>
        <v>2024</v>
      </c>
    </row>
    <row r="2" spans="1:27" s="784" customFormat="1" ht="13.5" customHeight="1">
      <c r="A2" s="666" t="s">
        <v>1470</v>
      </c>
      <c r="B2" s="728"/>
      <c r="C2" s="666"/>
      <c r="D2" s="666"/>
      <c r="E2" s="666"/>
      <c r="F2" s="666"/>
      <c r="G2" s="666"/>
      <c r="H2" s="666"/>
      <c r="I2" s="666"/>
      <c r="J2" s="666"/>
      <c r="K2" s="666"/>
      <c r="L2" s="666"/>
      <c r="M2" s="666"/>
      <c r="N2" s="786"/>
      <c r="O2" s="786"/>
      <c r="R2" s="787"/>
      <c r="T2" s="788"/>
      <c r="U2" s="788"/>
      <c r="V2" s="788"/>
      <c r="W2" s="788"/>
      <c r="X2" s="788"/>
      <c r="Y2" s="785" t="str">
        <f t="shared" ref="Y2:Y6" si="0">CONCATENATE(Z2," ", AA2)</f>
        <v>ab Hof tatsächlich 2023</v>
      </c>
      <c r="Z2" s="785" t="s">
        <v>1468</v>
      </c>
      <c r="AA2" s="785" t="str">
        <f>B8</f>
        <v>2023</v>
      </c>
    </row>
    <row r="3" spans="1:27" s="784" customFormat="1" ht="13.5" customHeight="1">
      <c r="A3" s="666" t="s">
        <v>1508</v>
      </c>
      <c r="B3" s="728"/>
      <c r="C3" s="666"/>
      <c r="D3" s="666"/>
      <c r="E3" s="666"/>
      <c r="F3" s="666"/>
      <c r="G3" s="666"/>
      <c r="H3" s="666"/>
      <c r="I3" s="666"/>
      <c r="J3" s="666"/>
      <c r="K3" s="666"/>
      <c r="L3" s="666"/>
      <c r="M3" s="666"/>
      <c r="N3" s="786"/>
      <c r="O3" s="786"/>
      <c r="R3" s="787"/>
      <c r="T3" s="788"/>
      <c r="U3" s="788"/>
      <c r="V3" s="788"/>
      <c r="W3" s="788"/>
      <c r="X3" s="788"/>
      <c r="Y3" s="785" t="str">
        <f t="shared" si="0"/>
        <v xml:space="preserve"> </v>
      </c>
      <c r="Z3" s="785"/>
      <c r="AA3" s="785"/>
    </row>
    <row r="4" spans="1:27" s="784" customFormat="1" ht="13.5" customHeight="1">
      <c r="A4" s="666" t="s">
        <v>1520</v>
      </c>
      <c r="B4" s="728"/>
      <c r="C4" s="666"/>
      <c r="D4" s="666"/>
      <c r="E4" s="666"/>
      <c r="F4" s="666"/>
      <c r="G4" s="666"/>
      <c r="H4" s="666"/>
      <c r="I4" s="666"/>
      <c r="J4" s="666"/>
      <c r="K4" s="666"/>
      <c r="L4" s="666"/>
      <c r="M4" s="666"/>
      <c r="N4" s="786"/>
      <c r="O4" s="786"/>
      <c r="T4" s="788"/>
      <c r="U4" s="788"/>
      <c r="V4" s="788"/>
      <c r="W4" s="788"/>
      <c r="X4" s="788"/>
      <c r="Y4" s="785" t="str">
        <f t="shared" si="0"/>
        <v>ab Hof standardisiert 2024</v>
      </c>
      <c r="Z4" s="785" t="s">
        <v>1475</v>
      </c>
      <c r="AA4" s="785" t="str">
        <f>AA1</f>
        <v>2024</v>
      </c>
    </row>
    <row r="5" spans="1:27" ht="18.75" customHeight="1">
      <c r="A5" s="789" t="s">
        <v>1476</v>
      </c>
      <c r="B5" s="790"/>
      <c r="C5" s="791" t="s">
        <v>1477</v>
      </c>
      <c r="D5" s="792"/>
      <c r="E5" s="792"/>
      <c r="F5" s="792"/>
      <c r="G5" s="792"/>
      <c r="H5" s="792"/>
      <c r="I5" s="792"/>
      <c r="J5" s="792"/>
      <c r="K5" s="792"/>
      <c r="L5" s="792"/>
      <c r="M5" s="792"/>
      <c r="N5" s="793"/>
      <c r="O5" s="794" t="s">
        <v>1478</v>
      </c>
      <c r="Y5" s="785" t="str">
        <f t="shared" si="0"/>
        <v>ab Hof standardisiert 2023</v>
      </c>
      <c r="Z5" s="785" t="s">
        <v>1475</v>
      </c>
      <c r="AA5" s="795" t="str">
        <f>AA2</f>
        <v>2023</v>
      </c>
    </row>
    <row r="6" spans="1:27" ht="21" customHeight="1">
      <c r="A6" s="796" t="s">
        <v>195</v>
      </c>
      <c r="B6" s="797" t="s">
        <v>194</v>
      </c>
      <c r="C6" s="798" t="s">
        <v>99</v>
      </c>
      <c r="D6" s="799" t="s">
        <v>115</v>
      </c>
      <c r="E6" s="799" t="s">
        <v>1428</v>
      </c>
      <c r="F6" s="799" t="s">
        <v>1429</v>
      </c>
      <c r="G6" s="799" t="s">
        <v>95</v>
      </c>
      <c r="H6" s="799" t="s">
        <v>1430</v>
      </c>
      <c r="I6" s="799" t="s">
        <v>1431</v>
      </c>
      <c r="J6" s="799" t="s">
        <v>104</v>
      </c>
      <c r="K6" s="799" t="s">
        <v>1432</v>
      </c>
      <c r="L6" s="799" t="s">
        <v>102</v>
      </c>
      <c r="M6" s="799" t="s">
        <v>101</v>
      </c>
      <c r="N6" s="800" t="s">
        <v>107</v>
      </c>
      <c r="O6" s="801" t="s">
        <v>1480</v>
      </c>
      <c r="Y6" s="788" t="str">
        <f t="shared" si="0"/>
        <v xml:space="preserve"> </v>
      </c>
    </row>
    <row r="7" spans="1:27" ht="13.5" customHeight="1">
      <c r="A7" s="802" t="s">
        <v>118</v>
      </c>
      <c r="B7" s="803"/>
      <c r="C7" s="804"/>
      <c r="D7" s="804"/>
      <c r="E7" s="804"/>
      <c r="F7" s="804"/>
      <c r="G7" s="804"/>
      <c r="H7" s="804"/>
      <c r="I7" s="804"/>
      <c r="J7" s="804"/>
      <c r="K7" s="804"/>
      <c r="L7" s="804"/>
      <c r="M7" s="804"/>
      <c r="N7" s="804"/>
      <c r="O7" s="805"/>
      <c r="Y7" s="788"/>
    </row>
    <row r="8" spans="1:27" ht="32.25" customHeight="1">
      <c r="A8" s="806" t="s">
        <v>1486</v>
      </c>
      <c r="B8" s="807" t="str">
        <f>MID($C$5,6,4)</f>
        <v>2023</v>
      </c>
      <c r="C8" s="808">
        <v>58.255165093088301</v>
      </c>
      <c r="D8" s="808">
        <v>53.9973643850157</v>
      </c>
      <c r="E8" s="808">
        <v>49.621609543756399</v>
      </c>
      <c r="F8" s="808">
        <v>46.579334745053799</v>
      </c>
      <c r="G8" s="808">
        <v>44.303704915188398</v>
      </c>
      <c r="H8" s="808">
        <v>41.9908043532891</v>
      </c>
      <c r="I8" s="808">
        <v>40.898051355316603</v>
      </c>
      <c r="J8" s="808">
        <v>40.964420808674902</v>
      </c>
      <c r="K8" s="808">
        <v>41.337298250953602</v>
      </c>
      <c r="L8" s="808">
        <v>42.994664332047698</v>
      </c>
      <c r="M8" s="808">
        <v>44.490596284691897</v>
      </c>
      <c r="N8" s="808">
        <v>45.460848325247099</v>
      </c>
      <c r="O8" s="809">
        <v>46.600756141153298</v>
      </c>
    </row>
    <row r="9" spans="1:27" ht="32.25" customHeight="1">
      <c r="A9" s="810" t="s">
        <v>1487</v>
      </c>
      <c r="B9" s="811" t="str">
        <f>MID($C$5,26,4)</f>
        <v>2024</v>
      </c>
      <c r="C9" s="812">
        <v>45.873606301400002</v>
      </c>
      <c r="D9" s="812">
        <v>45.661077369399997</v>
      </c>
      <c r="E9" s="812">
        <v>45.987113883500001</v>
      </c>
      <c r="F9" s="812">
        <v>45.876985277899998</v>
      </c>
      <c r="G9" s="812">
        <v>45.712044112800001</v>
      </c>
      <c r="H9" s="812">
        <v>45.851309182800001</v>
      </c>
      <c r="I9" s="812">
        <v>46.3746578676</v>
      </c>
      <c r="J9" s="812">
        <v>47.460699591500003</v>
      </c>
      <c r="K9" s="812">
        <v>49.572732680599998</v>
      </c>
      <c r="L9" s="812">
        <v>52.711921324199999</v>
      </c>
      <c r="M9" s="812">
        <v>54.6502950239</v>
      </c>
      <c r="N9" s="812">
        <v>55.557132118699997</v>
      </c>
      <c r="O9" s="813" t="s">
        <v>1519</v>
      </c>
    </row>
    <row r="10" spans="1:27" ht="32.25" customHeight="1">
      <c r="A10" s="806" t="s">
        <v>1488</v>
      </c>
      <c r="B10" s="807" t="str">
        <f>MID($C$5,6,4)</f>
        <v>2023</v>
      </c>
      <c r="C10" s="808">
        <v>57.190680162049503</v>
      </c>
      <c r="D10" s="808">
        <v>52.872956395049698</v>
      </c>
      <c r="E10" s="808">
        <v>48.630164042179999</v>
      </c>
      <c r="F10" s="808">
        <v>45.7648929962171</v>
      </c>
      <c r="G10" s="808">
        <v>43.9844908481288</v>
      </c>
      <c r="H10" s="808">
        <v>42.169004967468197</v>
      </c>
      <c r="I10" s="808">
        <v>41.203533266491696</v>
      </c>
      <c r="J10" s="808">
        <v>41.007411753763897</v>
      </c>
      <c r="K10" s="808">
        <v>41.0820913311493</v>
      </c>
      <c r="L10" s="808">
        <v>41.932954860764099</v>
      </c>
      <c r="M10" s="808">
        <v>42.799797575584101</v>
      </c>
      <c r="N10" s="808">
        <v>43.740093691857403</v>
      </c>
      <c r="O10" s="809">
        <v>45.911053410253203</v>
      </c>
    </row>
    <row r="11" spans="1:27" ht="32.25" customHeight="1">
      <c r="A11" s="810" t="s">
        <v>1489</v>
      </c>
      <c r="B11" s="811" t="str">
        <f>MID($C$5,26,4)</f>
        <v>2024</v>
      </c>
      <c r="C11" s="812">
        <v>44.440570289500002</v>
      </c>
      <c r="D11" s="812">
        <v>44.737593170799997</v>
      </c>
      <c r="E11" s="812">
        <v>45.1866897576</v>
      </c>
      <c r="F11" s="812">
        <v>45.298764361899998</v>
      </c>
      <c r="G11" s="812">
        <v>45.5923854037</v>
      </c>
      <c r="H11" s="812">
        <v>46.0138043448</v>
      </c>
      <c r="I11" s="812">
        <v>46.758509000099998</v>
      </c>
      <c r="J11" s="812">
        <v>47.7437980909</v>
      </c>
      <c r="K11" s="812">
        <v>49.139349959199997</v>
      </c>
      <c r="L11" s="812">
        <v>51.268323256099997</v>
      </c>
      <c r="M11" s="812">
        <v>52.790883905000001</v>
      </c>
      <c r="N11" s="812">
        <v>53.786242355699997</v>
      </c>
      <c r="O11" s="813" t="s">
        <v>1519</v>
      </c>
    </row>
    <row r="12" spans="1:27" ht="32.25" customHeight="1">
      <c r="A12" s="806" t="s">
        <v>1492</v>
      </c>
      <c r="B12" s="807" t="str">
        <f>MID($C$5,6,4)</f>
        <v>2023</v>
      </c>
      <c r="C12" s="808">
        <v>58.772588654007599</v>
      </c>
      <c r="D12" s="808">
        <v>54.478641726465497</v>
      </c>
      <c r="E12" s="808">
        <v>50.234423914610701</v>
      </c>
      <c r="F12" s="808">
        <v>47.363359152773803</v>
      </c>
      <c r="G12" s="808">
        <v>45.584363016099502</v>
      </c>
      <c r="H12" s="808">
        <v>43.762120789565401</v>
      </c>
      <c r="I12" s="808">
        <v>42.803663392391599</v>
      </c>
      <c r="J12" s="808">
        <v>42.632795627402601</v>
      </c>
      <c r="K12" s="808">
        <v>42.724855893206097</v>
      </c>
      <c r="L12" s="808">
        <v>43.593545789985903</v>
      </c>
      <c r="M12" s="808">
        <v>44.485465105897298</v>
      </c>
      <c r="N12" s="808">
        <v>45.448373131161802</v>
      </c>
      <c r="O12" s="809">
        <v>47.535487323512498</v>
      </c>
    </row>
    <row r="13" spans="1:27" ht="30" customHeight="1">
      <c r="A13" s="814" t="s">
        <v>1493</v>
      </c>
      <c r="B13" s="807" t="str">
        <f>MID($C$5,26,4)</f>
        <v>2024</v>
      </c>
      <c r="C13" s="812">
        <v>46.165569227100001</v>
      </c>
      <c r="D13" s="812">
        <v>46.463846277000002</v>
      </c>
      <c r="E13" s="812">
        <v>46.902471800699999</v>
      </c>
      <c r="F13" s="812">
        <v>47.0135650004</v>
      </c>
      <c r="G13" s="812">
        <v>47.302175153199997</v>
      </c>
      <c r="H13" s="812">
        <v>47.732815617299998</v>
      </c>
      <c r="I13" s="812">
        <v>48.487941125799999</v>
      </c>
      <c r="J13" s="812">
        <v>49.481956167100002</v>
      </c>
      <c r="K13" s="812">
        <v>50.891282559499999</v>
      </c>
      <c r="L13" s="812">
        <v>53.023183686899998</v>
      </c>
      <c r="M13" s="812">
        <v>54.551277199300003</v>
      </c>
      <c r="N13" s="812">
        <v>55.537438884399997</v>
      </c>
      <c r="O13" s="813" t="s">
        <v>1519</v>
      </c>
    </row>
    <row r="14" spans="1:27" ht="30" customHeight="1">
      <c r="A14" s="815" t="s">
        <v>1494</v>
      </c>
      <c r="B14" s="807" t="str">
        <f>MID($C$5,6,4)</f>
        <v>2023</v>
      </c>
      <c r="C14" s="816">
        <v>4.1898136883039898</v>
      </c>
      <c r="D14" s="816">
        <v>4.2037715794422601</v>
      </c>
      <c r="E14" s="816">
        <v>4.1855377302380203</v>
      </c>
      <c r="F14" s="816">
        <v>4.1636034125602803</v>
      </c>
      <c r="G14" s="816">
        <v>4.0648057664736799</v>
      </c>
      <c r="H14" s="816">
        <v>3.9751106263836</v>
      </c>
      <c r="I14" s="816">
        <v>3.95676490587313</v>
      </c>
      <c r="J14" s="816">
        <v>4.00483763220155</v>
      </c>
      <c r="K14" s="816">
        <v>4.0398466358593002</v>
      </c>
      <c r="L14" s="816">
        <v>4.1537368446532996</v>
      </c>
      <c r="M14" s="816">
        <v>4.26165427068086</v>
      </c>
      <c r="N14" s="816">
        <v>4.28021029496254</v>
      </c>
      <c r="O14" s="809">
        <v>4.1214288196145796</v>
      </c>
    </row>
    <row r="15" spans="1:27" ht="30" customHeight="1">
      <c r="A15" s="817" t="s">
        <v>1494</v>
      </c>
      <c r="B15" s="811" t="str">
        <f>MID($C$5,26,4)</f>
        <v>2024</v>
      </c>
      <c r="C15" s="818">
        <v>4.2396548065999999</v>
      </c>
      <c r="D15" s="818">
        <v>4.1585215077999997</v>
      </c>
      <c r="E15" s="818">
        <v>4.1319366909999999</v>
      </c>
      <c r="F15" s="818">
        <v>4.0898296180999996</v>
      </c>
      <c r="G15" s="818">
        <v>4.0041535911999997</v>
      </c>
      <c r="H15" s="818">
        <v>3.9600449451999999</v>
      </c>
      <c r="I15" s="818">
        <v>3.9139052055999999</v>
      </c>
      <c r="J15" s="818">
        <v>3.9329532464999999</v>
      </c>
      <c r="K15" s="818">
        <v>4.0364993880000002</v>
      </c>
      <c r="L15" s="818">
        <v>4.1930589253999999</v>
      </c>
      <c r="M15" s="818">
        <v>4.2576330520000001</v>
      </c>
      <c r="N15" s="818">
        <v>4.2544433408</v>
      </c>
      <c r="O15" s="813" t="s">
        <v>1519</v>
      </c>
    </row>
    <row r="16" spans="1:27" ht="30" customHeight="1">
      <c r="A16" s="819" t="s">
        <v>1495</v>
      </c>
      <c r="B16" s="807" t="str">
        <f>MID($C$5,6,4)</f>
        <v>2023</v>
      </c>
      <c r="C16" s="816">
        <v>3.4848972394062701</v>
      </c>
      <c r="D16" s="816">
        <v>3.4917037585656598</v>
      </c>
      <c r="E16" s="816">
        <v>3.4815948280224802</v>
      </c>
      <c r="F16" s="816">
        <v>3.46240197095285</v>
      </c>
      <c r="G16" s="816">
        <v>3.4247174383512902</v>
      </c>
      <c r="H16" s="816">
        <v>3.37864588463508</v>
      </c>
      <c r="I16" s="816">
        <v>3.3635677391327699</v>
      </c>
      <c r="J16" s="816">
        <v>3.3877328024538498</v>
      </c>
      <c r="K16" s="816">
        <v>3.4280843560124299</v>
      </c>
      <c r="L16" s="816">
        <v>3.5234289047149199</v>
      </c>
      <c r="M16" s="816">
        <v>3.5854720471980501</v>
      </c>
      <c r="N16" s="816">
        <v>3.57609792175999</v>
      </c>
      <c r="O16" s="809">
        <v>3.4640380502564199</v>
      </c>
    </row>
    <row r="17" spans="1:22" ht="30" customHeight="1">
      <c r="A17" s="820" t="s">
        <v>1495</v>
      </c>
      <c r="B17" s="821" t="str">
        <f>MID($C$5,26,4)</f>
        <v>2024</v>
      </c>
      <c r="C17" s="822">
        <v>3.5386497498999998</v>
      </c>
      <c r="D17" s="822">
        <v>3.4879955210000002</v>
      </c>
      <c r="E17" s="822">
        <v>3.4795178522999999</v>
      </c>
      <c r="F17" s="822">
        <v>3.4611230379000002</v>
      </c>
      <c r="G17" s="822">
        <v>3.422188593</v>
      </c>
      <c r="H17" s="822">
        <v>3.3928278641</v>
      </c>
      <c r="I17" s="822">
        <v>3.3778838474000001</v>
      </c>
      <c r="J17" s="822">
        <v>3.3862974617999999</v>
      </c>
      <c r="K17" s="822">
        <v>3.4642869351000001</v>
      </c>
      <c r="L17" s="822">
        <v>3.5619056215999998</v>
      </c>
      <c r="M17" s="822">
        <v>3.5981239534</v>
      </c>
      <c r="N17" s="822">
        <v>3.5813312408</v>
      </c>
      <c r="O17" s="823" t="s">
        <v>1519</v>
      </c>
    </row>
    <row r="18" spans="1:22" ht="13.5" customHeight="1">
      <c r="A18" s="541" t="s">
        <v>1509</v>
      </c>
      <c r="R18" s="819"/>
      <c r="S18" s="838"/>
      <c r="T18" s="838"/>
      <c r="U18" s="838"/>
      <c r="V18" s="830"/>
    </row>
    <row r="19" spans="1:22" ht="13.5" customHeight="1">
      <c r="A19" s="541" t="s">
        <v>1510</v>
      </c>
      <c r="R19" s="838"/>
      <c r="S19" s="838"/>
      <c r="T19" s="830"/>
      <c r="V19" s="423"/>
    </row>
    <row r="20" spans="1:22" ht="13.5" customHeight="1">
      <c r="A20" s="541" t="s">
        <v>453</v>
      </c>
      <c r="R20" s="839"/>
      <c r="S20" s="839"/>
      <c r="T20" s="830"/>
    </row>
    <row r="21" spans="1:22" ht="13.5" customHeight="1">
      <c r="A21" s="130" t="s">
        <v>9</v>
      </c>
      <c r="R21" s="819"/>
      <c r="S21" s="838"/>
      <c r="T21" s="830"/>
    </row>
    <row r="22" spans="1:22" ht="13.5" customHeight="1">
      <c r="R22" s="838"/>
      <c r="S22" s="838"/>
      <c r="T22" s="830"/>
    </row>
  </sheetData>
  <hyperlinks>
    <hyperlink ref="A21"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AA18"/>
  <sheetViews>
    <sheetView showGridLines="0" showZeros="0" zoomScale="115" zoomScaleNormal="115" workbookViewId="0"/>
  </sheetViews>
  <sheetFormatPr baseColWidth="10" defaultColWidth="11.42578125" defaultRowHeight="13.5" customHeight="1"/>
  <cols>
    <col min="1" max="1" width="15.5703125" style="135" customWidth="1"/>
    <col min="2" max="2" width="0.7109375" style="795" customWidth="1"/>
    <col min="3" max="3" width="5.42578125" style="837" customWidth="1"/>
    <col min="4" max="4" width="5.5703125" style="837" customWidth="1"/>
    <col min="5" max="5" width="5.7109375" style="837" customWidth="1"/>
    <col min="6" max="6" width="5.42578125" style="837" customWidth="1"/>
    <col min="7" max="7" width="5.28515625" style="837" customWidth="1"/>
    <col min="8" max="8" width="5.42578125" style="837" customWidth="1"/>
    <col min="9" max="9" width="5.28515625" style="837" customWidth="1"/>
    <col min="10" max="10" width="5.7109375" style="837" customWidth="1"/>
    <col min="11" max="11" width="5.5703125" style="837" customWidth="1"/>
    <col min="12" max="12" width="5.42578125" style="837" customWidth="1"/>
    <col min="13" max="13" width="5.85546875" style="837" customWidth="1"/>
    <col min="14" max="14" width="6" style="837" customWidth="1"/>
    <col min="15" max="15" width="10" style="135" customWidth="1"/>
    <col min="16" max="24" width="11.42578125" style="135"/>
    <col min="25" max="25" width="29.85546875" style="135" customWidth="1"/>
    <col min="26" max="26" width="21.7109375" style="135" customWidth="1"/>
    <col min="27" max="16384" width="11.42578125" style="135"/>
  </cols>
  <sheetData>
    <row r="1" spans="1:27" s="784" customFormat="1" ht="78.75" customHeight="1">
      <c r="A1" s="662" t="s">
        <v>1511</v>
      </c>
      <c r="B1" s="723"/>
      <c r="C1" s="662"/>
      <c r="D1" s="662"/>
      <c r="E1" s="662"/>
      <c r="F1" s="662"/>
      <c r="G1" s="662"/>
      <c r="H1" s="662"/>
      <c r="I1" s="662"/>
      <c r="J1" s="662"/>
      <c r="K1" s="724"/>
      <c r="L1" s="724"/>
      <c r="M1" s="724"/>
      <c r="N1" s="783"/>
      <c r="O1" s="783"/>
      <c r="V1" s="788"/>
      <c r="W1" s="788"/>
      <c r="X1" s="788"/>
      <c r="Y1" s="785" t="str">
        <f>CONCATENATE(Z1," ", AA1)</f>
        <v>ab Hof tatsächlich 2024</v>
      </c>
      <c r="Z1" s="785" t="s">
        <v>1468</v>
      </c>
      <c r="AA1" s="785" t="str">
        <f>B9</f>
        <v>2024</v>
      </c>
    </row>
    <row r="2" spans="1:27" s="784" customFormat="1" ht="13.5" customHeight="1">
      <c r="A2" s="666" t="s">
        <v>1470</v>
      </c>
      <c r="B2" s="728"/>
      <c r="C2" s="666"/>
      <c r="D2" s="666"/>
      <c r="E2" s="666"/>
      <c r="F2" s="666"/>
      <c r="G2" s="666"/>
      <c r="H2" s="666"/>
      <c r="I2" s="666"/>
      <c r="J2" s="666"/>
      <c r="K2" s="666"/>
      <c r="L2" s="666"/>
      <c r="M2" s="666"/>
      <c r="N2" s="786"/>
      <c r="O2" s="786"/>
      <c r="R2" s="787"/>
      <c r="T2" s="788"/>
      <c r="U2" s="788"/>
      <c r="V2" s="788"/>
      <c r="W2" s="788"/>
      <c r="X2" s="788"/>
      <c r="Y2" s="785" t="str">
        <f t="shared" ref="Y2:Y6" si="0">CONCATENATE(Z2," ", AA2)</f>
        <v>ab Hof tatsächlich 2023</v>
      </c>
      <c r="Z2" s="785" t="s">
        <v>1468</v>
      </c>
      <c r="AA2" s="785" t="str">
        <f>B8</f>
        <v>2023</v>
      </c>
    </row>
    <row r="3" spans="1:27" s="784" customFormat="1" ht="13.5" customHeight="1">
      <c r="A3" s="666" t="s">
        <v>1512</v>
      </c>
      <c r="B3" s="728"/>
      <c r="C3" s="666"/>
      <c r="D3" s="666"/>
      <c r="E3" s="666"/>
      <c r="F3" s="666"/>
      <c r="G3" s="666"/>
      <c r="H3" s="666"/>
      <c r="I3" s="666"/>
      <c r="J3" s="666"/>
      <c r="K3" s="666"/>
      <c r="L3" s="666"/>
      <c r="M3" s="666"/>
      <c r="N3" s="786"/>
      <c r="O3" s="786"/>
      <c r="R3" s="787"/>
      <c r="T3" s="788"/>
      <c r="U3" s="788"/>
      <c r="V3" s="788"/>
      <c r="W3" s="788"/>
      <c r="X3" s="788"/>
      <c r="Y3" s="785" t="str">
        <f t="shared" si="0"/>
        <v xml:space="preserve"> </v>
      </c>
      <c r="Z3" s="785"/>
      <c r="AA3" s="785"/>
    </row>
    <row r="4" spans="1:27" s="784" customFormat="1" ht="13.5" customHeight="1">
      <c r="A4" s="666" t="s">
        <v>1520</v>
      </c>
      <c r="B4" s="728"/>
      <c r="C4" s="666"/>
      <c r="D4" s="666"/>
      <c r="E4" s="666"/>
      <c r="F4" s="666"/>
      <c r="G4" s="666"/>
      <c r="H4" s="666"/>
      <c r="I4" s="666"/>
      <c r="J4" s="666"/>
      <c r="K4" s="666"/>
      <c r="L4" s="666"/>
      <c r="M4" s="666"/>
      <c r="N4" s="786"/>
      <c r="O4" s="786"/>
      <c r="T4" s="788"/>
      <c r="U4" s="788"/>
      <c r="V4" s="788"/>
      <c r="W4" s="788"/>
      <c r="X4" s="788"/>
      <c r="Y4" s="788"/>
      <c r="Z4" s="788"/>
      <c r="AA4" s="788"/>
    </row>
    <row r="5" spans="1:27" ht="18.75" customHeight="1">
      <c r="A5" s="789" t="s">
        <v>1476</v>
      </c>
      <c r="B5" s="790"/>
      <c r="C5" s="791" t="s">
        <v>1477</v>
      </c>
      <c r="D5" s="792"/>
      <c r="E5" s="792"/>
      <c r="F5" s="792"/>
      <c r="G5" s="792"/>
      <c r="H5" s="792"/>
      <c r="I5" s="792"/>
      <c r="J5" s="792"/>
      <c r="K5" s="792"/>
      <c r="L5" s="792"/>
      <c r="M5" s="792"/>
      <c r="N5" s="793"/>
      <c r="O5" s="794" t="s">
        <v>1478</v>
      </c>
      <c r="Y5" s="788"/>
      <c r="Z5" s="788"/>
    </row>
    <row r="6" spans="1:27" ht="21" customHeight="1">
      <c r="A6" s="796" t="s">
        <v>195</v>
      </c>
      <c r="B6" s="797" t="s">
        <v>194</v>
      </c>
      <c r="C6" s="798" t="s">
        <v>99</v>
      </c>
      <c r="D6" s="799" t="s">
        <v>115</v>
      </c>
      <c r="E6" s="799" t="s">
        <v>1428</v>
      </c>
      <c r="F6" s="799" t="s">
        <v>1429</v>
      </c>
      <c r="G6" s="799" t="s">
        <v>95</v>
      </c>
      <c r="H6" s="799" t="s">
        <v>1430</v>
      </c>
      <c r="I6" s="799" t="s">
        <v>1431</v>
      </c>
      <c r="J6" s="799" t="s">
        <v>104</v>
      </c>
      <c r="K6" s="799" t="s">
        <v>1432</v>
      </c>
      <c r="L6" s="799" t="s">
        <v>102</v>
      </c>
      <c r="M6" s="799" t="s">
        <v>101</v>
      </c>
      <c r="N6" s="800" t="s">
        <v>107</v>
      </c>
      <c r="O6" s="801" t="s">
        <v>1480</v>
      </c>
      <c r="Y6" s="788" t="str">
        <f t="shared" si="0"/>
        <v xml:space="preserve"> </v>
      </c>
    </row>
    <row r="7" spans="1:27" ht="13.5" customHeight="1">
      <c r="A7" s="802" t="s">
        <v>118</v>
      </c>
      <c r="B7" s="803"/>
      <c r="C7" s="804"/>
      <c r="D7" s="804"/>
      <c r="E7" s="804"/>
      <c r="F7" s="804"/>
      <c r="G7" s="804"/>
      <c r="H7" s="804"/>
      <c r="I7" s="804"/>
      <c r="J7" s="804"/>
      <c r="K7" s="804"/>
      <c r="L7" s="804"/>
      <c r="M7" s="804"/>
      <c r="N7" s="804"/>
      <c r="O7" s="805"/>
      <c r="Y7" s="788"/>
    </row>
    <row r="8" spans="1:27" ht="32.25" customHeight="1">
      <c r="A8" s="806" t="s">
        <v>1486</v>
      </c>
      <c r="B8" s="807" t="str">
        <f>MID($C$5,6,4)</f>
        <v>2023</v>
      </c>
      <c r="C8" s="808">
        <v>80.484065142271803</v>
      </c>
      <c r="D8" s="808">
        <v>79.326501121398096</v>
      </c>
      <c r="E8" s="808">
        <v>76.332500912620702</v>
      </c>
      <c r="F8" s="808">
        <v>75.2642283029639</v>
      </c>
      <c r="G8" s="808">
        <v>74.2981554823631</v>
      </c>
      <c r="H8" s="808">
        <v>73.717583505642295</v>
      </c>
      <c r="I8" s="808">
        <v>73.202785747204004</v>
      </c>
      <c r="J8" s="808">
        <v>74.891501757282796</v>
      </c>
      <c r="K8" s="808">
        <v>79.421352328062397</v>
      </c>
      <c r="L8" s="808">
        <v>81.111583850612703</v>
      </c>
      <c r="M8" s="808">
        <v>84.756286925854695</v>
      </c>
      <c r="N8" s="808">
        <v>85.609193470673304</v>
      </c>
      <c r="O8" s="809">
        <v>77.770179622351606</v>
      </c>
    </row>
    <row r="9" spans="1:27" ht="32.25" customHeight="1">
      <c r="A9" s="810" t="s">
        <v>1487</v>
      </c>
      <c r="B9" s="811" t="str">
        <f>MID($C$5,26,4)</f>
        <v>2024</v>
      </c>
      <c r="C9" s="812">
        <v>83.189782006800002</v>
      </c>
      <c r="D9" s="812">
        <v>79.659757807000005</v>
      </c>
      <c r="E9" s="812">
        <v>76.250934040000004</v>
      </c>
      <c r="F9" s="812">
        <v>74.567888152799995</v>
      </c>
      <c r="G9" s="812">
        <v>71.709034487899999</v>
      </c>
      <c r="H9" s="812">
        <v>73.569737399999994</v>
      </c>
      <c r="I9" s="812">
        <v>73.373070741199996</v>
      </c>
      <c r="J9" s="812">
        <v>73.539641317299996</v>
      </c>
      <c r="K9" s="812">
        <v>79.239441098399993</v>
      </c>
      <c r="L9" s="812">
        <v>83.052334230900001</v>
      </c>
      <c r="M9" s="812">
        <v>87.820627426100003</v>
      </c>
      <c r="N9" s="812">
        <v>86.7970605525</v>
      </c>
      <c r="O9" s="813" t="s">
        <v>1519</v>
      </c>
    </row>
    <row r="10" spans="1:27" ht="30" customHeight="1">
      <c r="A10" s="815" t="s">
        <v>1494</v>
      </c>
      <c r="B10" s="807" t="str">
        <f>MID($C$5,6,4)</f>
        <v>2023</v>
      </c>
      <c r="C10" s="816">
        <v>3.9509215938106799</v>
      </c>
      <c r="D10" s="816">
        <v>3.9527264752715001</v>
      </c>
      <c r="E10" s="816">
        <v>3.9062307105167098</v>
      </c>
      <c r="F10" s="816">
        <v>3.80953189213511</v>
      </c>
      <c r="G10" s="816">
        <v>3.6985331757225501</v>
      </c>
      <c r="H10" s="816">
        <v>3.5157476347944399</v>
      </c>
      <c r="I10" s="816">
        <v>3.39122003621942</v>
      </c>
      <c r="J10" s="816">
        <v>3.4212400176388398</v>
      </c>
      <c r="K10" s="816">
        <v>3.5188277832158099</v>
      </c>
      <c r="L10" s="816">
        <v>3.6506111631477398</v>
      </c>
      <c r="M10" s="816">
        <v>3.8600270154230198</v>
      </c>
      <c r="N10" s="816">
        <v>4.0394732821736197</v>
      </c>
      <c r="O10" s="809">
        <v>3.7121933832938701</v>
      </c>
    </row>
    <row r="11" spans="1:27" ht="30" customHeight="1">
      <c r="A11" s="817" t="s">
        <v>1494</v>
      </c>
      <c r="B11" s="811" t="str">
        <f>MID($C$5,26,4)</f>
        <v>2024</v>
      </c>
      <c r="C11" s="818">
        <v>4.1433738148000003</v>
      </c>
      <c r="D11" s="818">
        <v>3.9995614137</v>
      </c>
      <c r="E11" s="818">
        <v>3.9454463261999999</v>
      </c>
      <c r="F11" s="818">
        <v>3.7925951178999999</v>
      </c>
      <c r="G11" s="818">
        <v>3.6387799717</v>
      </c>
      <c r="H11" s="818">
        <v>3.6250593026</v>
      </c>
      <c r="I11" s="818">
        <v>3.4694531306999998</v>
      </c>
      <c r="J11" s="818">
        <v>3.4120270676</v>
      </c>
      <c r="K11" s="818">
        <v>3.5699573995999998</v>
      </c>
      <c r="L11" s="818">
        <v>3.8092934650000001</v>
      </c>
      <c r="M11" s="818">
        <v>3.9847022367</v>
      </c>
      <c r="N11" s="818">
        <v>4.0508927713</v>
      </c>
      <c r="O11" s="813" t="s">
        <v>1519</v>
      </c>
    </row>
    <row r="12" spans="1:27" ht="30" customHeight="1">
      <c r="A12" s="819" t="s">
        <v>1495</v>
      </c>
      <c r="B12" s="807" t="str">
        <f>MID($C$5,6,4)</f>
        <v>2023</v>
      </c>
      <c r="C12" s="816">
        <v>3.5952030105652599</v>
      </c>
      <c r="D12" s="816">
        <v>3.60026845751347</v>
      </c>
      <c r="E12" s="816">
        <v>3.5199863936548001</v>
      </c>
      <c r="F12" s="816">
        <v>3.4351360720956698</v>
      </c>
      <c r="G12" s="816">
        <v>3.3683571096607299</v>
      </c>
      <c r="H12" s="816">
        <v>3.2657116185492399</v>
      </c>
      <c r="I12" s="816">
        <v>3.2405126865332599</v>
      </c>
      <c r="J12" s="816">
        <v>3.2776207631351699</v>
      </c>
      <c r="K12" s="816">
        <v>3.35344483985088</v>
      </c>
      <c r="L12" s="816">
        <v>3.5049172275260099</v>
      </c>
      <c r="M12" s="816">
        <v>3.62089942540856</v>
      </c>
      <c r="N12" s="816">
        <v>3.71382722433103</v>
      </c>
      <c r="O12" s="809">
        <v>3.44443464766203</v>
      </c>
    </row>
    <row r="13" spans="1:27" ht="30" customHeight="1">
      <c r="A13" s="820" t="s">
        <v>1495</v>
      </c>
      <c r="B13" s="821" t="str">
        <f>MID($C$5,26,4)</f>
        <v>2024</v>
      </c>
      <c r="C13" s="822">
        <v>3.7256666542999999</v>
      </c>
      <c r="D13" s="822">
        <v>3.6261635742</v>
      </c>
      <c r="E13" s="822">
        <v>3.5295494944999999</v>
      </c>
      <c r="F13" s="822">
        <v>3.4593068315000002</v>
      </c>
      <c r="G13" s="822">
        <v>3.3692497548999998</v>
      </c>
      <c r="H13" s="822">
        <v>3.3564858337999999</v>
      </c>
      <c r="I13" s="822">
        <v>3.3250783623000002</v>
      </c>
      <c r="J13" s="822">
        <v>3.3083336789</v>
      </c>
      <c r="K13" s="822">
        <v>3.3736427275</v>
      </c>
      <c r="L13" s="822">
        <v>3.5324463836</v>
      </c>
      <c r="M13" s="822">
        <v>3.6626919338000001</v>
      </c>
      <c r="N13" s="822">
        <v>3.6958600166000002</v>
      </c>
      <c r="O13" s="823" t="s">
        <v>1519</v>
      </c>
    </row>
    <row r="14" spans="1:27" ht="13.5" customHeight="1">
      <c r="A14" s="541" t="s">
        <v>1509</v>
      </c>
      <c r="R14" s="819"/>
      <c r="S14" s="838"/>
      <c r="T14" s="838"/>
      <c r="U14" s="838"/>
      <c r="V14" s="830"/>
    </row>
    <row r="15" spans="1:27" ht="13.5" customHeight="1">
      <c r="A15" s="541" t="s">
        <v>1510</v>
      </c>
      <c r="R15" s="838"/>
      <c r="S15" s="838"/>
      <c r="T15" s="830"/>
      <c r="V15" s="423"/>
    </row>
    <row r="16" spans="1:27" ht="13.5" customHeight="1">
      <c r="A16" s="541" t="s">
        <v>453</v>
      </c>
      <c r="R16" s="839"/>
      <c r="S16" s="839"/>
      <c r="T16" s="830"/>
    </row>
    <row r="17" spans="1:20" ht="13.5" customHeight="1">
      <c r="A17" s="130" t="s">
        <v>9</v>
      </c>
      <c r="B17" s="135"/>
      <c r="C17" s="135"/>
      <c r="D17" s="135"/>
      <c r="E17" s="135"/>
      <c r="F17" s="135"/>
      <c r="G17" s="135"/>
      <c r="H17" s="135"/>
      <c r="I17" s="135"/>
      <c r="J17" s="135"/>
      <c r="K17" s="135"/>
      <c r="L17" s="135"/>
      <c r="M17" s="135"/>
      <c r="N17" s="135"/>
      <c r="R17" s="819"/>
      <c r="S17" s="838"/>
      <c r="T17" s="830"/>
    </row>
    <row r="18" spans="1:20" ht="13.5" customHeight="1">
      <c r="B18" s="135"/>
      <c r="C18" s="135"/>
      <c r="D18" s="135"/>
      <c r="E18" s="135"/>
      <c r="F18" s="135"/>
      <c r="G18" s="135"/>
      <c r="H18" s="135"/>
      <c r="I18" s="135"/>
      <c r="J18" s="135"/>
      <c r="K18" s="135"/>
      <c r="L18" s="135"/>
      <c r="M18" s="135"/>
      <c r="N18" s="135"/>
      <c r="R18" s="838"/>
      <c r="S18" s="838"/>
      <c r="T18" s="830"/>
    </row>
  </sheetData>
  <hyperlinks>
    <hyperlink ref="A17"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45" zoomScaleNormal="145" zoomScaleSheetLayoutView="160" workbookViewId="0"/>
  </sheetViews>
  <sheetFormatPr baseColWidth="10" defaultColWidth="8" defaultRowHeight="9" customHeight="1"/>
  <cols>
    <col min="1" max="1" width="34.85546875" style="312" customWidth="1"/>
    <col min="2" max="15" width="5.7109375" style="312" customWidth="1"/>
    <col min="16" max="16384" width="8" style="312"/>
  </cols>
  <sheetData>
    <row r="1" spans="1:15" s="2168" customFormat="1" ht="33" customHeight="1">
      <c r="A1" s="2166" t="s">
        <v>2198</v>
      </c>
      <c r="B1" s="2167"/>
      <c r="C1" s="2167"/>
      <c r="D1" s="2167"/>
      <c r="E1" s="2167"/>
      <c r="F1" s="2167"/>
      <c r="G1" s="2167"/>
      <c r="H1" s="2167"/>
      <c r="I1" s="2167"/>
      <c r="J1" s="2167"/>
      <c r="K1" s="2167"/>
      <c r="L1" s="2167"/>
      <c r="M1" s="2167"/>
      <c r="N1" s="2167"/>
      <c r="O1" s="2167"/>
    </row>
    <row r="2" spans="1:15" s="2171" customFormat="1" ht="12.75" customHeight="1">
      <c r="A2" s="2169" t="s">
        <v>2199</v>
      </c>
      <c r="B2" s="2170"/>
      <c r="C2" s="2170"/>
      <c r="D2" s="2170"/>
      <c r="E2" s="2170"/>
      <c r="F2" s="2170"/>
      <c r="G2" s="2170"/>
      <c r="H2" s="2170"/>
      <c r="I2" s="2170"/>
      <c r="J2" s="245"/>
      <c r="K2" s="245"/>
      <c r="L2" s="245"/>
      <c r="M2" s="2170"/>
      <c r="N2" s="2170"/>
      <c r="O2" s="2170"/>
    </row>
    <row r="3" spans="1:15" s="2172" customFormat="1" ht="12.75" customHeight="1">
      <c r="A3" s="2169" t="s">
        <v>2200</v>
      </c>
      <c r="B3" s="2170"/>
      <c r="C3" s="2170"/>
      <c r="D3" s="2170"/>
      <c r="E3" s="2170"/>
      <c r="F3" s="2170"/>
      <c r="G3" s="2170"/>
      <c r="H3" s="2170"/>
      <c r="I3" s="2170"/>
      <c r="J3" s="245"/>
      <c r="K3" s="245"/>
      <c r="L3" s="245"/>
      <c r="M3" s="2170"/>
      <c r="N3" s="2170"/>
      <c r="O3" s="2170"/>
    </row>
    <row r="4" spans="1:15" s="2179" customFormat="1" ht="9" customHeight="1">
      <c r="A4" s="2173"/>
      <c r="B4" s="2592" t="s">
        <v>2201</v>
      </c>
      <c r="C4" s="2174" t="s">
        <v>218</v>
      </c>
      <c r="D4" s="2175" t="s">
        <v>1610</v>
      </c>
      <c r="E4" s="2175" t="s">
        <v>1611</v>
      </c>
      <c r="F4" s="2176" t="s">
        <v>1612</v>
      </c>
      <c r="G4" s="2176" t="s">
        <v>2202</v>
      </c>
      <c r="H4" s="2175" t="s">
        <v>1604</v>
      </c>
      <c r="I4" s="2177" t="s">
        <v>218</v>
      </c>
      <c r="J4" s="2175" t="s">
        <v>1610</v>
      </c>
      <c r="K4" s="2175" t="s">
        <v>1611</v>
      </c>
      <c r="L4" s="2176" t="s">
        <v>1612</v>
      </c>
      <c r="M4" s="2176" t="s">
        <v>2202</v>
      </c>
      <c r="N4" s="2175" t="s">
        <v>1604</v>
      </c>
      <c r="O4" s="2178"/>
    </row>
    <row r="5" spans="1:15" s="2179" customFormat="1" ht="9" customHeight="1">
      <c r="A5" s="2180"/>
      <c r="B5" s="2593"/>
      <c r="C5" s="2594">
        <v>2024</v>
      </c>
      <c r="D5" s="2596">
        <v>2024</v>
      </c>
      <c r="E5" s="2597"/>
      <c r="F5" s="2597"/>
      <c r="G5" s="2597"/>
      <c r="H5" s="2598"/>
      <c r="I5" s="2177">
        <v>2024</v>
      </c>
      <c r="J5" s="2602">
        <v>2024</v>
      </c>
      <c r="K5" s="2603"/>
      <c r="L5" s="2603"/>
      <c r="M5" s="2603"/>
      <c r="N5" s="2603"/>
      <c r="O5" s="2604"/>
    </row>
    <row r="6" spans="1:15" s="2179" customFormat="1" ht="18.75" customHeight="1">
      <c r="A6" s="2181" t="s">
        <v>1573</v>
      </c>
      <c r="B6" s="2593"/>
      <c r="C6" s="2595"/>
      <c r="D6" s="2599"/>
      <c r="E6" s="2600"/>
      <c r="F6" s="2600"/>
      <c r="G6" s="2600"/>
      <c r="H6" s="2601"/>
      <c r="I6" s="2182" t="s">
        <v>2203</v>
      </c>
      <c r="J6" s="2183"/>
      <c r="K6" s="2184"/>
      <c r="L6" s="2184"/>
      <c r="M6" s="2184"/>
      <c r="N6" s="2178"/>
      <c r="O6" s="2185" t="s">
        <v>2204</v>
      </c>
    </row>
    <row r="7" spans="1:15" s="2195" customFormat="1" ht="9" customHeight="1">
      <c r="A7" s="2186" t="s">
        <v>2205</v>
      </c>
      <c r="B7" s="2187">
        <v>1000</v>
      </c>
      <c r="C7" s="2188">
        <v>127.72500000000001</v>
      </c>
      <c r="D7" s="2189">
        <v>127.5</v>
      </c>
      <c r="E7" s="2189">
        <v>127.7</v>
      </c>
      <c r="F7" s="2189">
        <v>128.4</v>
      </c>
      <c r="G7" s="2190">
        <v>128.30000000000001</v>
      </c>
      <c r="H7" s="2191">
        <v>128.19999999999999</v>
      </c>
      <c r="I7" s="2192">
        <v>-0.77399380804953921</v>
      </c>
      <c r="J7" s="2192">
        <v>-1.392111368909525</v>
      </c>
      <c r="K7" s="2192">
        <v>-1.0844306738961933</v>
      </c>
      <c r="L7" s="2192">
        <v>7.794232268120993E-2</v>
      </c>
      <c r="M7" s="2192">
        <v>0.78554595443833364</v>
      </c>
      <c r="N7" s="2193">
        <v>0.47021943573666647</v>
      </c>
      <c r="O7" s="2194">
        <v>-7.7942322681238352E-2</v>
      </c>
    </row>
    <row r="8" spans="1:15" s="2195" customFormat="1" ht="9" customHeight="1">
      <c r="A8" s="2196" t="s">
        <v>2206</v>
      </c>
      <c r="B8" s="2197">
        <v>734.38</v>
      </c>
      <c r="C8" s="2198">
        <v>118.22500000000002</v>
      </c>
      <c r="D8" s="2189">
        <v>118.5</v>
      </c>
      <c r="E8" s="2189">
        <v>118.5</v>
      </c>
      <c r="F8" s="2189">
        <v>118.4</v>
      </c>
      <c r="G8" s="2190">
        <v>118.4</v>
      </c>
      <c r="H8" s="2199">
        <v>118.8</v>
      </c>
      <c r="I8" s="2200">
        <v>1.1945392491467572</v>
      </c>
      <c r="J8" s="2200">
        <v>1.1955593509820659</v>
      </c>
      <c r="K8" s="2200">
        <v>1.2820512820512704</v>
      </c>
      <c r="L8" s="2200">
        <v>1.2831479897348146</v>
      </c>
      <c r="M8" s="2200">
        <v>1.1965811965811923</v>
      </c>
      <c r="N8" s="2201">
        <v>1.1925042589437709</v>
      </c>
      <c r="O8" s="2202">
        <v>0.3378378378378244</v>
      </c>
    </row>
    <row r="9" spans="1:15" s="2179" customFormat="1" ht="9" customHeight="1">
      <c r="A9" s="2203" t="s">
        <v>2207</v>
      </c>
      <c r="B9" s="2204">
        <v>3.61</v>
      </c>
      <c r="C9" s="2205">
        <v>116.52499999999999</v>
      </c>
      <c r="D9" s="2206">
        <v>117.7</v>
      </c>
      <c r="E9" s="2206">
        <v>117.8</v>
      </c>
      <c r="F9" s="2206">
        <v>117.8</v>
      </c>
      <c r="G9" s="2207">
        <v>118</v>
      </c>
      <c r="H9" s="2208">
        <v>119.5</v>
      </c>
      <c r="I9" s="2192">
        <v>4.74910394265234</v>
      </c>
      <c r="J9" s="2192">
        <v>4.9019607843137294</v>
      </c>
      <c r="K9" s="2192">
        <v>4.804270462633454</v>
      </c>
      <c r="L9" s="2192">
        <v>4.804270462633454</v>
      </c>
      <c r="M9" s="2192">
        <v>3.9647577092511028</v>
      </c>
      <c r="N9" s="2209">
        <v>3.7326388888888857</v>
      </c>
      <c r="O9" s="2194">
        <v>1.2711864406779654</v>
      </c>
    </row>
    <row r="10" spans="1:15" s="2195" customFormat="1" ht="9" customHeight="1">
      <c r="A10" s="2186" t="s">
        <v>2208</v>
      </c>
      <c r="B10" s="2204">
        <v>114.06</v>
      </c>
      <c r="C10" s="2210">
        <v>129.01666666666668</v>
      </c>
      <c r="D10" s="2189">
        <v>129.4</v>
      </c>
      <c r="E10" s="2189">
        <v>129.69999999999999</v>
      </c>
      <c r="F10" s="2189">
        <v>130.30000000000001</v>
      </c>
      <c r="G10" s="2190">
        <v>130.69999999999999</v>
      </c>
      <c r="H10" s="2211">
        <v>131.19999999999999</v>
      </c>
      <c r="I10" s="2192">
        <v>0.46692607003890885</v>
      </c>
      <c r="J10" s="2192">
        <v>1.1727912431587129</v>
      </c>
      <c r="K10" s="2192">
        <v>1.8053375196232224</v>
      </c>
      <c r="L10" s="2192">
        <v>2.4371069182389959</v>
      </c>
      <c r="M10" s="2192">
        <v>2.5902668759811434</v>
      </c>
      <c r="N10" s="2193">
        <v>3.063629222309487</v>
      </c>
      <c r="O10" s="2194">
        <v>0.38255547054322392</v>
      </c>
    </row>
    <row r="11" spans="1:15" s="2179" customFormat="1" ht="9" customHeight="1">
      <c r="A11" s="2212" t="s">
        <v>2209</v>
      </c>
      <c r="B11" s="2204">
        <v>2.95</v>
      </c>
      <c r="C11" s="2210">
        <v>131.76666666666668</v>
      </c>
      <c r="D11" s="2189">
        <v>131.4</v>
      </c>
      <c r="E11" s="2189">
        <v>132</v>
      </c>
      <c r="F11" s="2189">
        <v>131.6</v>
      </c>
      <c r="G11" s="2190">
        <v>132</v>
      </c>
      <c r="H11" s="2213">
        <v>131.4</v>
      </c>
      <c r="I11" s="2192">
        <v>-6.0344827586206691</v>
      </c>
      <c r="J11" s="2192">
        <v>-4.9891540130151952</v>
      </c>
      <c r="K11" s="2192">
        <v>-3.1548055759354554</v>
      </c>
      <c r="L11" s="2192">
        <v>-1.6442451420030011</v>
      </c>
      <c r="M11" s="2192">
        <v>-0.8264462809917319</v>
      </c>
      <c r="N11" s="2193">
        <v>-0.75528700906343715</v>
      </c>
      <c r="O11" s="2194">
        <v>-0.45454545454545325</v>
      </c>
    </row>
    <row r="12" spans="1:15" s="2179" customFormat="1" ht="9" customHeight="1">
      <c r="A12" s="2212" t="s">
        <v>2210</v>
      </c>
      <c r="B12" s="2204">
        <v>0.34</v>
      </c>
      <c r="C12" s="2210">
        <v>133.36666666666667</v>
      </c>
      <c r="D12" s="2189">
        <v>133.19999999999999</v>
      </c>
      <c r="E12" s="2189">
        <v>133.80000000000001</v>
      </c>
      <c r="F12" s="2189">
        <v>133.80000000000001</v>
      </c>
      <c r="G12" s="2190">
        <v>133.80000000000001</v>
      </c>
      <c r="H12" s="2214">
        <v>133.6</v>
      </c>
      <c r="I12" s="2192">
        <v>-1.4063656550703314</v>
      </c>
      <c r="J12" s="2192">
        <v>-1.4063656550703314</v>
      </c>
      <c r="K12" s="2192">
        <v>-0.96225018504809157</v>
      </c>
      <c r="L12" s="2192">
        <v>-0.96225018504809157</v>
      </c>
      <c r="M12" s="2192">
        <v>-0.96225018504809157</v>
      </c>
      <c r="N12" s="2193">
        <v>0.3003003003003073</v>
      </c>
      <c r="O12" s="2194">
        <v>-0.14947683109119225</v>
      </c>
    </row>
    <row r="13" spans="1:15" s="2179" customFormat="1" ht="9" customHeight="1">
      <c r="A13" s="2212" t="s">
        <v>2211</v>
      </c>
      <c r="B13" s="2204">
        <v>0.54</v>
      </c>
      <c r="C13" s="2210">
        <v>129.11666666666665</v>
      </c>
      <c r="D13" s="2189">
        <v>130.80000000000001</v>
      </c>
      <c r="E13" s="2189">
        <v>122.8</v>
      </c>
      <c r="F13" s="2189">
        <v>118.5</v>
      </c>
      <c r="G13" s="2190">
        <v>118.5</v>
      </c>
      <c r="H13" s="2213">
        <v>117.9</v>
      </c>
      <c r="I13" s="2192">
        <v>-7.2997873848334365</v>
      </c>
      <c r="J13" s="2192">
        <v>-7.2997873848334365</v>
      </c>
      <c r="K13" s="2192">
        <v>-12.03438395415472</v>
      </c>
      <c r="L13" s="2192">
        <v>-13.123167155425222</v>
      </c>
      <c r="M13" s="2192">
        <v>-13.377192982456137</v>
      </c>
      <c r="N13" s="2193">
        <v>-13.18114874815906</v>
      </c>
      <c r="O13" s="2194">
        <v>-0.50632911392403912</v>
      </c>
    </row>
    <row r="14" spans="1:15" s="2179" customFormat="1" ht="9" customHeight="1">
      <c r="A14" s="2212" t="s">
        <v>2212</v>
      </c>
      <c r="B14" s="2204">
        <v>13.55</v>
      </c>
      <c r="C14" s="2210">
        <v>127.89166666666665</v>
      </c>
      <c r="D14" s="2189">
        <v>128.1</v>
      </c>
      <c r="E14" s="2189">
        <v>128.1</v>
      </c>
      <c r="F14" s="2189">
        <v>128.19999999999999</v>
      </c>
      <c r="G14" s="2190">
        <v>129.6</v>
      </c>
      <c r="H14" s="2213">
        <v>130</v>
      </c>
      <c r="I14" s="2192">
        <v>0.47169811320755173</v>
      </c>
      <c r="J14" s="2192">
        <v>1.1848341232227568</v>
      </c>
      <c r="K14" s="2192">
        <v>1.1049723756906076</v>
      </c>
      <c r="L14" s="2192">
        <v>1.5043547110055329</v>
      </c>
      <c r="M14" s="2192">
        <v>2.1276595744680833</v>
      </c>
      <c r="N14" s="2193">
        <v>2.3622047244094517</v>
      </c>
      <c r="O14" s="2194">
        <v>0.30864197530864601</v>
      </c>
    </row>
    <row r="15" spans="1:15" s="2179" customFormat="1" ht="9" customHeight="1">
      <c r="A15" s="2212" t="s">
        <v>2213</v>
      </c>
      <c r="B15" s="2204">
        <v>1.31</v>
      </c>
      <c r="C15" s="2210">
        <v>191.14166666666668</v>
      </c>
      <c r="D15" s="2189">
        <v>200.2</v>
      </c>
      <c r="E15" s="2189">
        <v>158.30000000000001</v>
      </c>
      <c r="F15" s="2189">
        <v>135.80000000000001</v>
      </c>
      <c r="G15" s="2190">
        <v>134.19999999999999</v>
      </c>
      <c r="H15" s="2213">
        <v>133.69999999999999</v>
      </c>
      <c r="I15" s="2192">
        <v>1.6491754122938573</v>
      </c>
      <c r="J15" s="2192">
        <v>-0.24912805181863007</v>
      </c>
      <c r="K15" s="2192">
        <v>-21.672439386442349</v>
      </c>
      <c r="L15" s="2192">
        <v>-32.571996027805355</v>
      </c>
      <c r="M15" s="2192">
        <v>-32.630522088353416</v>
      </c>
      <c r="N15" s="2193">
        <v>-33.84463137060861</v>
      </c>
      <c r="O15" s="2194">
        <v>-0.37257824143070195</v>
      </c>
    </row>
    <row r="16" spans="1:15" s="2179" customFormat="1" ht="9" customHeight="1">
      <c r="A16" s="2212" t="s">
        <v>2214</v>
      </c>
      <c r="B16" s="2204">
        <v>3.64</v>
      </c>
      <c r="C16" s="2210">
        <v>129.74166666666667</v>
      </c>
      <c r="D16" s="2189">
        <v>130.9</v>
      </c>
      <c r="E16" s="2189">
        <v>131.5</v>
      </c>
      <c r="F16" s="2189">
        <v>133.19999999999999</v>
      </c>
      <c r="G16" s="2190">
        <v>133.5</v>
      </c>
      <c r="H16" s="2213">
        <v>136.19999999999999</v>
      </c>
      <c r="I16" s="2192">
        <v>3.0854430379746987</v>
      </c>
      <c r="J16" s="2192">
        <v>3.5601265822784711</v>
      </c>
      <c r="K16" s="2192">
        <v>2.8951486697965692</v>
      </c>
      <c r="L16" s="2192">
        <v>4.3887147335423151</v>
      </c>
      <c r="M16" s="2192">
        <v>4.4600938967136301</v>
      </c>
      <c r="N16" s="2193">
        <v>7.5829383886255783</v>
      </c>
      <c r="O16" s="2194">
        <v>2.0224719101123583</v>
      </c>
    </row>
    <row r="17" spans="1:18" s="2179" customFormat="1" ht="9" customHeight="1">
      <c r="A17" s="2212" t="s">
        <v>2215</v>
      </c>
      <c r="B17" s="2204">
        <v>5.0999999999999996</v>
      </c>
      <c r="C17" s="2210">
        <v>145.80000000000001</v>
      </c>
      <c r="D17" s="2189">
        <v>147.5</v>
      </c>
      <c r="E17" s="2189">
        <v>149.6</v>
      </c>
      <c r="F17" s="2189">
        <v>155.4</v>
      </c>
      <c r="G17" s="2190">
        <v>156.4</v>
      </c>
      <c r="H17" s="2213">
        <v>158.19999999999999</v>
      </c>
      <c r="I17" s="2192">
        <v>22.014622258326554</v>
      </c>
      <c r="J17" s="2192">
        <v>18.760064412238322</v>
      </c>
      <c r="K17" s="2192">
        <v>20.064205457463885</v>
      </c>
      <c r="L17" s="2192">
        <v>23.923444976076553</v>
      </c>
      <c r="M17" s="2192">
        <v>24.423229912490058</v>
      </c>
      <c r="N17" s="2193">
        <v>23.981191222570516</v>
      </c>
      <c r="O17" s="2194">
        <v>1.1508951406649572</v>
      </c>
    </row>
    <row r="18" spans="1:18" s="2179" customFormat="1" ht="9" customHeight="1">
      <c r="A18" s="2212" t="s">
        <v>2216</v>
      </c>
      <c r="B18" s="2204">
        <v>2.5499999999999998</v>
      </c>
      <c r="C18" s="2210">
        <v>103.71666666666665</v>
      </c>
      <c r="D18" s="2189">
        <v>101.4</v>
      </c>
      <c r="E18" s="2189">
        <v>102.9</v>
      </c>
      <c r="F18" s="2189">
        <v>110.1</v>
      </c>
      <c r="G18" s="2190">
        <v>110.9</v>
      </c>
      <c r="H18" s="2213">
        <v>109.2</v>
      </c>
      <c r="I18" s="2192">
        <v>-2.7566539923954423</v>
      </c>
      <c r="J18" s="2192">
        <v>-3.336510962821734</v>
      </c>
      <c r="K18" s="2192">
        <v>-0.1939864209505231</v>
      </c>
      <c r="L18" s="2192">
        <v>5.9672762271414541</v>
      </c>
      <c r="M18" s="2192">
        <v>7.4612403100775282</v>
      </c>
      <c r="N18" s="2193">
        <v>7.5862068965517153</v>
      </c>
      <c r="O18" s="2194">
        <v>-1.5329125338142404</v>
      </c>
    </row>
    <row r="19" spans="1:18" s="2179" customFormat="1" ht="9" customHeight="1">
      <c r="A19" s="2212" t="s">
        <v>2217</v>
      </c>
      <c r="B19" s="2204">
        <v>0.83</v>
      </c>
      <c r="C19" s="2210">
        <v>93.59999999999998</v>
      </c>
      <c r="D19" s="2189">
        <v>91.6</v>
      </c>
      <c r="E19" s="2189">
        <v>93.1</v>
      </c>
      <c r="F19" s="2189">
        <v>105.3</v>
      </c>
      <c r="G19" s="2190">
        <v>104.1</v>
      </c>
      <c r="H19" s="2213">
        <v>101.5</v>
      </c>
      <c r="I19" s="2192">
        <v>2.0856201975850723</v>
      </c>
      <c r="J19" s="2192">
        <v>-1.0799136069114468</v>
      </c>
      <c r="K19" s="2192">
        <v>0.43149946062565903</v>
      </c>
      <c r="L19" s="2192">
        <v>14.08450704225352</v>
      </c>
      <c r="M19" s="2192">
        <v>16.573348264277726</v>
      </c>
      <c r="N19" s="2193">
        <v>15.209988649262215</v>
      </c>
      <c r="O19" s="2194">
        <v>-2.497598463016331</v>
      </c>
      <c r="Q19" s="2215"/>
    </row>
    <row r="20" spans="1:18" s="2179" customFormat="1" ht="9" customHeight="1">
      <c r="A20" s="2212" t="s">
        <v>2218</v>
      </c>
      <c r="B20" s="2204">
        <v>0.32</v>
      </c>
      <c r="C20" s="2210">
        <v>148.65833333333336</v>
      </c>
      <c r="D20" s="2189">
        <v>148.4</v>
      </c>
      <c r="E20" s="2189">
        <v>148.4</v>
      </c>
      <c r="F20" s="2189">
        <v>148.4</v>
      </c>
      <c r="G20" s="2190">
        <v>148.4</v>
      </c>
      <c r="H20" s="2213">
        <v>148.4</v>
      </c>
      <c r="I20" s="2192">
        <v>-1.7868960953011168</v>
      </c>
      <c r="J20" s="2192">
        <v>-1.7868960953011168</v>
      </c>
      <c r="K20" s="2192">
        <v>-1.7868960953011168</v>
      </c>
      <c r="L20" s="2192">
        <v>-1.7868960953011168</v>
      </c>
      <c r="M20" s="2192">
        <v>-1.7868960953011168</v>
      </c>
      <c r="N20" s="2193">
        <v>-1.7868960953011168</v>
      </c>
      <c r="O20" s="2194">
        <v>0</v>
      </c>
    </row>
    <row r="21" spans="1:18" s="2179" customFormat="1" ht="9" customHeight="1">
      <c r="A21" s="2212" t="s">
        <v>2219</v>
      </c>
      <c r="B21" s="2204">
        <v>0.98</v>
      </c>
      <c r="C21" s="2210">
        <v>154.85833333333332</v>
      </c>
      <c r="D21" s="2189">
        <v>156.1</v>
      </c>
      <c r="E21" s="2189">
        <v>156.5</v>
      </c>
      <c r="F21" s="2189">
        <v>156.30000000000001</v>
      </c>
      <c r="G21" s="2190">
        <v>155.5</v>
      </c>
      <c r="H21" s="2213">
        <v>156.30000000000001</v>
      </c>
      <c r="I21" s="2192">
        <v>-1.1457670273710931</v>
      </c>
      <c r="J21" s="2192">
        <v>-0.63653723742838508</v>
      </c>
      <c r="K21" s="2192">
        <v>-2.4922118380062273</v>
      </c>
      <c r="L21" s="2192">
        <v>-1.7598994343180294</v>
      </c>
      <c r="M21" s="2192">
        <v>-1.207115628970783</v>
      </c>
      <c r="N21" s="2193">
        <v>0.38535645472063607</v>
      </c>
      <c r="O21" s="2194">
        <v>0.51446945337620775</v>
      </c>
    </row>
    <row r="22" spans="1:18" s="2179" customFormat="1" ht="9" customHeight="1">
      <c r="A22" s="2212" t="s">
        <v>2220</v>
      </c>
      <c r="B22" s="2204">
        <v>16.84</v>
      </c>
      <c r="C22" s="2210">
        <v>127.97500000000001</v>
      </c>
      <c r="D22" s="2189">
        <v>129.69999999999999</v>
      </c>
      <c r="E22" s="2189">
        <v>132.5</v>
      </c>
      <c r="F22" s="2189">
        <v>134.4</v>
      </c>
      <c r="G22" s="2190">
        <v>135.19999999999999</v>
      </c>
      <c r="H22" s="2213">
        <v>136.30000000000001</v>
      </c>
      <c r="I22" s="2192">
        <v>2.8067361668003059</v>
      </c>
      <c r="J22" s="2192">
        <v>5.3614947197400369</v>
      </c>
      <c r="K22" s="2192">
        <v>7.4614760746147653</v>
      </c>
      <c r="L22" s="2192">
        <v>8.2997582594681774</v>
      </c>
      <c r="M22" s="2192">
        <v>8.6816720257234579</v>
      </c>
      <c r="N22" s="2193">
        <v>9.5659163987138243</v>
      </c>
      <c r="O22" s="2194">
        <v>0.81360946745563467</v>
      </c>
    </row>
    <row r="23" spans="1:18" s="2179" customFormat="1" ht="9" customHeight="1">
      <c r="A23" s="2212" t="s">
        <v>2221</v>
      </c>
      <c r="B23" s="2204">
        <v>3.78</v>
      </c>
      <c r="C23" s="2210">
        <v>129.83333333333334</v>
      </c>
      <c r="D23" s="2189">
        <v>132.1</v>
      </c>
      <c r="E23" s="2189">
        <v>133.80000000000001</v>
      </c>
      <c r="F23" s="2189">
        <v>135.19999999999999</v>
      </c>
      <c r="G23" s="2190">
        <v>135.4</v>
      </c>
      <c r="H23" s="2214">
        <v>136.80000000000001</v>
      </c>
      <c r="I23" s="2192">
        <v>2.5943396226415132</v>
      </c>
      <c r="J23" s="2192">
        <v>5.1751592356688008</v>
      </c>
      <c r="K23" s="2192">
        <v>6.2748212867355164</v>
      </c>
      <c r="L23" s="2192">
        <v>7.4721780604133414</v>
      </c>
      <c r="M23" s="2216">
        <v>6.866614048934494</v>
      </c>
      <c r="N23" s="2193">
        <v>7.462686567164198</v>
      </c>
      <c r="O23" s="2194">
        <v>1.0339734121122603</v>
      </c>
    </row>
    <row r="24" spans="1:18" s="2217" customFormat="1" ht="9" customHeight="1">
      <c r="A24" s="2212" t="s">
        <v>2222</v>
      </c>
      <c r="B24" s="2204">
        <v>1.45</v>
      </c>
      <c r="C24" s="2210">
        <v>161.67500000000001</v>
      </c>
      <c r="D24" s="2189">
        <v>177.5</v>
      </c>
      <c r="E24" s="2189">
        <v>188.1</v>
      </c>
      <c r="F24" s="2189">
        <v>192.4</v>
      </c>
      <c r="G24" s="2190">
        <v>196.4</v>
      </c>
      <c r="H24" s="2214">
        <v>195.8</v>
      </c>
      <c r="I24" s="2192">
        <v>41.730934018851741</v>
      </c>
      <c r="J24" s="2192">
        <v>52.099400171379614</v>
      </c>
      <c r="K24" s="2192">
        <v>52.926829268292693</v>
      </c>
      <c r="L24" s="2192">
        <v>42.942050520059439</v>
      </c>
      <c r="M24" s="2192">
        <v>40.889526542324262</v>
      </c>
      <c r="N24" s="2193">
        <v>39.75731620271236</v>
      </c>
      <c r="O24" s="2194">
        <v>-0.30549898167005551</v>
      </c>
    </row>
    <row r="25" spans="1:18" s="2217" customFormat="1" ht="9" customHeight="1">
      <c r="A25" s="2212" t="s">
        <v>2223</v>
      </c>
      <c r="B25" s="2204">
        <v>6.21</v>
      </c>
      <c r="C25" s="2210">
        <v>129.29166666666666</v>
      </c>
      <c r="D25" s="2218">
        <v>128.5</v>
      </c>
      <c r="E25" s="2218">
        <v>132.6</v>
      </c>
      <c r="F25" s="2218">
        <v>135.69999999999999</v>
      </c>
      <c r="G25" s="2219">
        <v>136.19999999999999</v>
      </c>
      <c r="H25" s="2213">
        <v>136.80000000000001</v>
      </c>
      <c r="I25" s="2192">
        <v>0.15624999999998579</v>
      </c>
      <c r="J25" s="2192">
        <v>1.7418844022169395</v>
      </c>
      <c r="K25" s="2192">
        <v>4</v>
      </c>
      <c r="L25" s="2192">
        <v>7.3575949367088498</v>
      </c>
      <c r="M25" s="2192">
        <v>8.4394904458598745</v>
      </c>
      <c r="N25" s="2193">
        <v>7.9715864246251016</v>
      </c>
      <c r="O25" s="2194">
        <v>0.44052863436125733</v>
      </c>
    </row>
    <row r="26" spans="1:18" s="2217" customFormat="1" ht="9" customHeight="1">
      <c r="A26" s="2212" t="s">
        <v>2224</v>
      </c>
      <c r="B26" s="2204">
        <v>4.75</v>
      </c>
      <c r="C26" s="2210">
        <v>114.125</v>
      </c>
      <c r="D26" s="2218">
        <v>114.5</v>
      </c>
      <c r="E26" s="2218">
        <v>114.3</v>
      </c>
      <c r="F26" s="2218">
        <v>114.5</v>
      </c>
      <c r="G26" s="2219">
        <v>114.4</v>
      </c>
      <c r="H26" s="2213">
        <v>116.5</v>
      </c>
      <c r="I26" s="2192">
        <v>-4.6627810158201441</v>
      </c>
      <c r="J26" s="2192">
        <v>-2.8013582342954066</v>
      </c>
      <c r="K26" s="2192">
        <v>-8.7412587412600828E-2</v>
      </c>
      <c r="L26" s="2192">
        <v>-1.0371650821088991</v>
      </c>
      <c r="M26" s="2192">
        <v>-0.952380952380949</v>
      </c>
      <c r="N26" s="2193">
        <v>2.3725834797890997</v>
      </c>
      <c r="O26" s="2194">
        <v>1.8356643356643332</v>
      </c>
    </row>
    <row r="27" spans="1:18" s="2217" customFormat="1" ht="9" customHeight="1">
      <c r="A27" s="2212" t="s">
        <v>2225</v>
      </c>
      <c r="B27" s="2204">
        <v>0.65</v>
      </c>
      <c r="C27" s="2210">
        <v>130.89166666666668</v>
      </c>
      <c r="D27" s="2189">
        <v>133</v>
      </c>
      <c r="E27" s="2189">
        <v>133.80000000000001</v>
      </c>
      <c r="F27" s="2189">
        <v>133.6</v>
      </c>
      <c r="G27" s="2190">
        <v>140.4</v>
      </c>
      <c r="H27" s="2214">
        <v>141</v>
      </c>
      <c r="I27" s="2192">
        <v>1.7597551644988556</v>
      </c>
      <c r="J27" s="2192">
        <v>1.7597551644988556</v>
      </c>
      <c r="K27" s="2192">
        <v>0.67720090293454405</v>
      </c>
      <c r="L27" s="2192">
        <v>1.5197568389057778</v>
      </c>
      <c r="M27" s="2192">
        <v>6.6869300911854168</v>
      </c>
      <c r="N27" s="2193">
        <v>10.675039246467819</v>
      </c>
      <c r="O27" s="2194">
        <v>0.42735042735043294</v>
      </c>
    </row>
    <row r="28" spans="1:18" s="2217" customFormat="1" ht="9" customHeight="1">
      <c r="A28" s="2212" t="s">
        <v>2226</v>
      </c>
      <c r="B28" s="2204">
        <v>26.57</v>
      </c>
      <c r="C28" s="2210">
        <v>136.11666666666667</v>
      </c>
      <c r="D28" s="2218">
        <v>134.9</v>
      </c>
      <c r="E28" s="2218">
        <v>135.4</v>
      </c>
      <c r="F28" s="2218">
        <v>135.5</v>
      </c>
      <c r="G28" s="2219">
        <v>135.6</v>
      </c>
      <c r="H28" s="2213">
        <v>134.69999999999999</v>
      </c>
      <c r="I28" s="2192">
        <v>-4.0511727078891226</v>
      </c>
      <c r="J28" s="2192">
        <v>-3.0194104960460066</v>
      </c>
      <c r="K28" s="2192">
        <v>-1.2399708242159022</v>
      </c>
      <c r="L28" s="2192">
        <v>-0.65982404692081786</v>
      </c>
      <c r="M28" s="2192">
        <v>-0.7320644216691079</v>
      </c>
      <c r="N28" s="2193">
        <v>-0.81001472754051917</v>
      </c>
      <c r="O28" s="2194">
        <v>-0.66371681415930084</v>
      </c>
    </row>
    <row r="29" spans="1:18" s="2217" customFormat="1" ht="9" customHeight="1">
      <c r="A29" s="2212" t="s">
        <v>2227</v>
      </c>
      <c r="B29" s="2204">
        <v>3.51</v>
      </c>
      <c r="C29" s="2210">
        <v>126.55833333333334</v>
      </c>
      <c r="D29" s="2189">
        <v>129</v>
      </c>
      <c r="E29" s="2189">
        <v>131</v>
      </c>
      <c r="F29" s="2189">
        <v>137.19999999999999</v>
      </c>
      <c r="G29" s="2190">
        <v>139.5</v>
      </c>
      <c r="H29" s="2214">
        <v>142.69999999999999</v>
      </c>
      <c r="I29" s="2192">
        <v>6.5198983911939052</v>
      </c>
      <c r="J29" s="2192">
        <v>9.414758269720096</v>
      </c>
      <c r="K29" s="2192">
        <v>11.016949152542367</v>
      </c>
      <c r="L29" s="2192">
        <v>16.46859083191849</v>
      </c>
      <c r="M29" s="2192">
        <v>15.863787375415271</v>
      </c>
      <c r="N29" s="2193">
        <v>18.03143093465674</v>
      </c>
      <c r="O29" s="2194">
        <v>2.2939068100358213</v>
      </c>
    </row>
    <row r="30" spans="1:18" s="2217" customFormat="1" ht="9" customHeight="1">
      <c r="A30" s="2212" t="s">
        <v>2228</v>
      </c>
      <c r="B30" s="2204">
        <v>7.34</v>
      </c>
      <c r="C30" s="2210">
        <v>149.80000000000001</v>
      </c>
      <c r="D30" s="2189">
        <v>144.9</v>
      </c>
      <c r="E30" s="2189">
        <v>145.19999999999999</v>
      </c>
      <c r="F30" s="2189">
        <v>142.1</v>
      </c>
      <c r="G30" s="2190">
        <v>141.4</v>
      </c>
      <c r="H30" s="2213">
        <v>137.19999999999999</v>
      </c>
      <c r="I30" s="2192">
        <v>-11.640530759951758</v>
      </c>
      <c r="J30" s="2192">
        <v>-9.8319850653391399</v>
      </c>
      <c r="K30" s="2192">
        <v>-5.4071661237785094</v>
      </c>
      <c r="L30" s="2192">
        <v>-6.3899868247694513</v>
      </c>
      <c r="M30" s="2192">
        <v>-7.0348454963839515</v>
      </c>
      <c r="N30" s="2193">
        <v>-8.7765957446808613</v>
      </c>
      <c r="O30" s="2194">
        <v>-2.9702970297029907</v>
      </c>
    </row>
    <row r="31" spans="1:18" s="2179" customFormat="1" ht="9" customHeight="1">
      <c r="A31" s="2212" t="s">
        <v>2229</v>
      </c>
      <c r="B31" s="2204">
        <v>2.89</v>
      </c>
      <c r="C31" s="2210">
        <v>126.35833333333331</v>
      </c>
      <c r="D31" s="2189">
        <v>126</v>
      </c>
      <c r="E31" s="2189">
        <v>127.1</v>
      </c>
      <c r="F31" s="2189">
        <v>129.80000000000001</v>
      </c>
      <c r="G31" s="2190">
        <v>130.6</v>
      </c>
      <c r="H31" s="2213">
        <v>130.80000000000001</v>
      </c>
      <c r="I31" s="2192">
        <v>-2.9976940814757853</v>
      </c>
      <c r="J31" s="2192">
        <v>-2.7777777777777715</v>
      </c>
      <c r="K31" s="2192">
        <v>-1.3198757763975237</v>
      </c>
      <c r="L31" s="2192">
        <v>1.7241379310344911</v>
      </c>
      <c r="M31" s="2192">
        <v>2.5117739403453641</v>
      </c>
      <c r="N31" s="2193">
        <v>4.3062200956937886</v>
      </c>
      <c r="O31" s="2194">
        <v>0.15313935681471946</v>
      </c>
    </row>
    <row r="32" spans="1:18" s="2179" customFormat="1" ht="9" customHeight="1">
      <c r="A32" s="2212" t="s">
        <v>2230</v>
      </c>
      <c r="B32" s="2204">
        <v>12.83</v>
      </c>
      <c r="C32" s="2210">
        <v>133.08333333333334</v>
      </c>
      <c r="D32" s="2189">
        <v>132.80000000000001</v>
      </c>
      <c r="E32" s="2189">
        <v>132.69999999999999</v>
      </c>
      <c r="F32" s="2189">
        <v>132.4</v>
      </c>
      <c r="G32" s="2190">
        <v>132.30000000000001</v>
      </c>
      <c r="H32" s="2213">
        <v>132</v>
      </c>
      <c r="I32" s="2192">
        <v>-1.5555555555555571</v>
      </c>
      <c r="J32" s="2192">
        <v>-1.4105419450630876</v>
      </c>
      <c r="K32" s="2192">
        <v>-1.6308376575241113</v>
      </c>
      <c r="L32" s="2192">
        <v>-1.634472511144125</v>
      </c>
      <c r="M32" s="2192">
        <v>-1.4157973174366418</v>
      </c>
      <c r="N32" s="2193">
        <v>-1.3452914798206308</v>
      </c>
      <c r="O32" s="2194">
        <v>-0.22675736961451776</v>
      </c>
      <c r="R32" s="2179" t="s">
        <v>135</v>
      </c>
    </row>
    <row r="33" spans="1:15" s="2179" customFormat="1" ht="9" customHeight="1">
      <c r="A33" s="2212" t="s">
        <v>2231</v>
      </c>
      <c r="B33" s="2204">
        <v>1.36</v>
      </c>
      <c r="C33" s="2210">
        <v>118.26666666666667</v>
      </c>
      <c r="D33" s="2220">
        <v>117.5</v>
      </c>
      <c r="E33" s="2220">
        <v>118.1</v>
      </c>
      <c r="F33" s="2220">
        <v>117.9</v>
      </c>
      <c r="G33" s="2221">
        <v>117.9</v>
      </c>
      <c r="H33" s="2222">
        <v>119.3</v>
      </c>
      <c r="I33" s="2200">
        <v>-1.1784511784511693</v>
      </c>
      <c r="J33" s="2200">
        <v>-0.42372881355932179</v>
      </c>
      <c r="K33" s="2200">
        <v>0</v>
      </c>
      <c r="L33" s="2200">
        <v>-8.4745762711861516E-2</v>
      </c>
      <c r="M33" s="2200">
        <v>-0.33812341504648202</v>
      </c>
      <c r="N33" s="2201">
        <v>0.59021922428330242</v>
      </c>
      <c r="O33" s="2202">
        <v>1.1874469889737043</v>
      </c>
    </row>
    <row r="34" spans="1:15" s="2225" customFormat="1" ht="9" customHeight="1">
      <c r="A34" s="2203" t="s">
        <v>2232</v>
      </c>
      <c r="B34" s="2223">
        <v>1.6</v>
      </c>
      <c r="C34" s="2205">
        <v>131.5</v>
      </c>
      <c r="D34" s="2189">
        <v>140</v>
      </c>
      <c r="E34" s="2189">
        <v>139.80000000000001</v>
      </c>
      <c r="F34" s="2189">
        <v>142.5</v>
      </c>
      <c r="G34" s="2190">
        <v>143.5</v>
      </c>
      <c r="H34" s="2224">
        <v>150.30000000000001</v>
      </c>
      <c r="I34" s="2192">
        <v>4.9805447470817086</v>
      </c>
      <c r="J34" s="2192">
        <v>6.9518716577540118</v>
      </c>
      <c r="K34" s="2192">
        <v>7.1264367816092005</v>
      </c>
      <c r="L34" s="2192">
        <v>9.1954022988505812</v>
      </c>
      <c r="M34" s="2192">
        <v>11.41304347826086</v>
      </c>
      <c r="N34" s="2193">
        <v>19.380460683081807</v>
      </c>
      <c r="O34" s="2194">
        <v>4.7386759581881535</v>
      </c>
    </row>
    <row r="35" spans="1:15" s="2179" customFormat="1" ht="9" customHeight="1">
      <c r="A35" s="2212" t="s">
        <v>2233</v>
      </c>
      <c r="B35" s="2204">
        <v>5.28</v>
      </c>
      <c r="C35" s="2210">
        <v>114.96666666666665</v>
      </c>
      <c r="D35" s="2189">
        <v>114.9</v>
      </c>
      <c r="E35" s="2189">
        <v>115.5</v>
      </c>
      <c r="F35" s="2189">
        <v>116</v>
      </c>
      <c r="G35" s="2190">
        <v>116</v>
      </c>
      <c r="H35" s="2213">
        <v>116.3</v>
      </c>
      <c r="I35" s="2192">
        <v>1.0554089709762451</v>
      </c>
      <c r="J35" s="2192">
        <v>1.0554089709762451</v>
      </c>
      <c r="K35" s="2192">
        <v>1.5831134564643747</v>
      </c>
      <c r="L35" s="2192">
        <v>2.0228671943711447</v>
      </c>
      <c r="M35" s="2192">
        <v>2.0228671943711447</v>
      </c>
      <c r="N35" s="2193">
        <v>2.2867194371152095</v>
      </c>
      <c r="O35" s="2194">
        <v>0.25862068965516016</v>
      </c>
    </row>
    <row r="36" spans="1:15" s="2179" customFormat="1" ht="9" customHeight="1">
      <c r="A36" s="2212" t="s">
        <v>2234</v>
      </c>
      <c r="B36" s="2204">
        <v>0.38</v>
      </c>
      <c r="C36" s="2210">
        <v>142.14166666666665</v>
      </c>
      <c r="D36" s="2189">
        <v>136</v>
      </c>
      <c r="E36" s="2189">
        <v>135.1</v>
      </c>
      <c r="F36" s="2189">
        <v>134.5</v>
      </c>
      <c r="G36" s="2190">
        <v>134</v>
      </c>
      <c r="H36" s="2213">
        <v>133.5</v>
      </c>
      <c r="I36" s="2192">
        <v>-8.2299150881776626</v>
      </c>
      <c r="J36" s="2192">
        <v>-11.342894393741858</v>
      </c>
      <c r="K36" s="2192">
        <v>-11.409836065573771</v>
      </c>
      <c r="L36" s="2192">
        <v>-12.034009156311328</v>
      </c>
      <c r="M36" s="2192">
        <v>-11.43423661599472</v>
      </c>
      <c r="N36" s="2193">
        <v>-10.221923335574985</v>
      </c>
      <c r="O36" s="2194">
        <v>-0.37313432835820493</v>
      </c>
    </row>
    <row r="37" spans="1:15" s="2179" customFormat="1" ht="9" customHeight="1">
      <c r="A37" s="2212" t="s">
        <v>2235</v>
      </c>
      <c r="B37" s="2204">
        <v>1.72</v>
      </c>
      <c r="C37" s="2210">
        <v>108.66666666666669</v>
      </c>
      <c r="D37" s="2189">
        <v>108.7</v>
      </c>
      <c r="E37" s="2189">
        <v>108.7</v>
      </c>
      <c r="F37" s="2189">
        <v>108.7</v>
      </c>
      <c r="G37" s="2190">
        <v>108.7</v>
      </c>
      <c r="H37" s="2213">
        <v>108.7</v>
      </c>
      <c r="I37" s="2192">
        <v>0</v>
      </c>
      <c r="J37" s="2192">
        <v>0</v>
      </c>
      <c r="K37" s="2192">
        <v>0.18433179723503201</v>
      </c>
      <c r="L37" s="2192">
        <v>0.18433179723503201</v>
      </c>
      <c r="M37" s="2192">
        <v>0.18433179723503201</v>
      </c>
      <c r="N37" s="2193">
        <v>0.18433179723503201</v>
      </c>
      <c r="O37" s="2194">
        <v>0</v>
      </c>
    </row>
    <row r="38" spans="1:15" s="2179" customFormat="1" ht="9" customHeight="1">
      <c r="A38" s="2212" t="s">
        <v>2236</v>
      </c>
      <c r="B38" s="2204">
        <v>1.24</v>
      </c>
      <c r="C38" s="2210">
        <v>111.4666666666667</v>
      </c>
      <c r="D38" s="2189">
        <v>111.1</v>
      </c>
      <c r="E38" s="2189">
        <v>112</v>
      </c>
      <c r="F38" s="2189">
        <v>111.9</v>
      </c>
      <c r="G38" s="2190">
        <v>112</v>
      </c>
      <c r="H38" s="2214">
        <v>110.9</v>
      </c>
      <c r="I38" s="2192">
        <v>-0.97951914514692362</v>
      </c>
      <c r="J38" s="2192">
        <v>-1.0685663401602881</v>
      </c>
      <c r="K38" s="2192">
        <v>8.9365504915093652E-2</v>
      </c>
      <c r="L38" s="2192">
        <v>8.9445438282666601E-2</v>
      </c>
      <c r="M38" s="2192">
        <v>0.17889087656530478</v>
      </c>
      <c r="N38" s="2193">
        <v>-0.98214285714284699</v>
      </c>
      <c r="O38" s="2194">
        <v>-0.98214285714284699</v>
      </c>
    </row>
    <row r="39" spans="1:15" s="2179" customFormat="1" ht="9" customHeight="1">
      <c r="A39" s="2212" t="s">
        <v>2237</v>
      </c>
      <c r="B39" s="2204">
        <v>6.22</v>
      </c>
      <c r="C39" s="2210">
        <v>121.43333333333332</v>
      </c>
      <c r="D39" s="2189">
        <v>122.4</v>
      </c>
      <c r="E39" s="2189">
        <v>121.6</v>
      </c>
      <c r="F39" s="2189">
        <v>121.6</v>
      </c>
      <c r="G39" s="2190">
        <v>121.6</v>
      </c>
      <c r="H39" s="2214">
        <v>122.4</v>
      </c>
      <c r="I39" s="2192">
        <v>3.6533559898045809</v>
      </c>
      <c r="J39" s="2192">
        <v>3.8167938931297698</v>
      </c>
      <c r="K39" s="2192">
        <v>3.1382527565733511</v>
      </c>
      <c r="L39" s="2192">
        <v>3.1382527565733511</v>
      </c>
      <c r="M39" s="2192">
        <v>2.963590177815405</v>
      </c>
      <c r="N39" s="2193">
        <v>1.5767634854771728</v>
      </c>
      <c r="O39" s="2194">
        <v>0.65789473684212396</v>
      </c>
    </row>
    <row r="40" spans="1:15" s="2179" customFormat="1" ht="9" customHeight="1">
      <c r="A40" s="2212" t="s">
        <v>2238</v>
      </c>
      <c r="B40" s="2204">
        <v>2.34</v>
      </c>
      <c r="C40" s="2210">
        <v>129.28333333333333</v>
      </c>
      <c r="D40" s="2189">
        <v>130.5</v>
      </c>
      <c r="E40" s="2189">
        <v>131</v>
      </c>
      <c r="F40" s="2189">
        <v>132.6</v>
      </c>
      <c r="G40" s="2190">
        <v>130</v>
      </c>
      <c r="H40" s="2213">
        <v>130.5</v>
      </c>
      <c r="I40" s="2192">
        <v>-0.60929169840061093</v>
      </c>
      <c r="J40" s="2192">
        <v>-0.4576659038901596</v>
      </c>
      <c r="K40" s="2192">
        <v>-0.30441400304414401</v>
      </c>
      <c r="L40" s="2192">
        <v>2</v>
      </c>
      <c r="M40" s="2192">
        <v>-0.45941807044410155</v>
      </c>
      <c r="N40" s="2193">
        <v>0.85007727975269631</v>
      </c>
      <c r="O40" s="2194">
        <v>0.3846153846153868</v>
      </c>
    </row>
    <row r="41" spans="1:15" s="2179" customFormat="1" ht="9" customHeight="1">
      <c r="A41" s="2226" t="s">
        <v>2239</v>
      </c>
      <c r="B41" s="2204">
        <v>5.91</v>
      </c>
      <c r="C41" s="2210">
        <v>104.86666666666667</v>
      </c>
      <c r="D41" s="2189">
        <v>104.1</v>
      </c>
      <c r="E41" s="2189">
        <v>104.8</v>
      </c>
      <c r="F41" s="2189">
        <v>104</v>
      </c>
      <c r="G41" s="2190">
        <v>105.2</v>
      </c>
      <c r="H41" s="2213">
        <v>106.9</v>
      </c>
      <c r="I41" s="2192">
        <v>-7.2386058981233248</v>
      </c>
      <c r="J41" s="2192">
        <v>-4.7575480329368673</v>
      </c>
      <c r="K41" s="2192">
        <v>-2.7829313543599312</v>
      </c>
      <c r="L41" s="2192">
        <v>-4.1474654377880285</v>
      </c>
      <c r="M41" s="2192">
        <v>-3.7511436413540764</v>
      </c>
      <c r="N41" s="2193">
        <v>-1.2927054478300875</v>
      </c>
      <c r="O41" s="2194">
        <v>1.6159695817490558</v>
      </c>
    </row>
    <row r="42" spans="1:15" s="2179" customFormat="1" ht="9" customHeight="1">
      <c r="A42" s="2227" t="s">
        <v>2240</v>
      </c>
      <c r="B42" s="2228">
        <v>1.84</v>
      </c>
      <c r="C42" s="2198">
        <v>135.86666666666665</v>
      </c>
      <c r="D42" s="2220">
        <v>138.1</v>
      </c>
      <c r="E42" s="2220">
        <v>138.1</v>
      </c>
      <c r="F42" s="2220">
        <v>138.1</v>
      </c>
      <c r="G42" s="2221">
        <v>138.1</v>
      </c>
      <c r="H42" s="2199">
        <v>140.19999999999999</v>
      </c>
      <c r="I42" s="2200">
        <v>0.44477390659747584</v>
      </c>
      <c r="J42" s="2200">
        <v>2.372127501853214</v>
      </c>
      <c r="K42" s="2200">
        <v>2.7529761904761898</v>
      </c>
      <c r="L42" s="2200">
        <v>3.7565740045078826</v>
      </c>
      <c r="M42" s="2200">
        <v>3.7565740045078826</v>
      </c>
      <c r="N42" s="2201">
        <v>5.6518462697814584</v>
      </c>
      <c r="O42" s="2202">
        <v>1.5206372194062254</v>
      </c>
    </row>
    <row r="43" spans="1:15" s="2225" customFormat="1" ht="9" customHeight="1">
      <c r="A43" s="2229" t="s">
        <v>2241</v>
      </c>
      <c r="B43" s="2230"/>
      <c r="D43" s="2231"/>
      <c r="E43" s="2231"/>
      <c r="F43" s="2231"/>
      <c r="G43" s="2231"/>
      <c r="H43" s="2231"/>
      <c r="I43" s="2231"/>
      <c r="J43" s="2231"/>
      <c r="K43" s="2231"/>
      <c r="L43" s="2231"/>
      <c r="M43" s="2231"/>
      <c r="N43" s="2231"/>
    </row>
    <row r="44" spans="1:15" s="247" customFormat="1" ht="9" customHeight="1">
      <c r="A44" s="2232" t="s">
        <v>2242</v>
      </c>
      <c r="B44" s="2233"/>
      <c r="C44" s="294"/>
      <c r="D44" s="2234"/>
      <c r="E44" s="2234"/>
      <c r="F44" s="2234"/>
      <c r="G44" s="2234"/>
      <c r="H44" s="2234"/>
      <c r="I44" s="2234"/>
      <c r="J44" s="2234"/>
      <c r="K44" s="2234"/>
      <c r="L44" s="2234"/>
      <c r="M44" s="2234"/>
      <c r="N44" s="2234"/>
      <c r="O44" s="312"/>
    </row>
    <row r="45" spans="1:15" ht="9" customHeight="1">
      <c r="A45" s="130" t="s">
        <v>9</v>
      </c>
    </row>
    <row r="48" spans="1:15" ht="9" customHeight="1">
      <c r="A48" s="2235"/>
    </row>
    <row r="87" spans="1:15" ht="9" customHeight="1">
      <c r="A87" s="2236"/>
      <c r="B87" s="2237"/>
      <c r="D87" s="2238"/>
      <c r="E87" s="2238"/>
      <c r="F87" s="2238"/>
      <c r="G87" s="2238"/>
      <c r="H87" s="2238"/>
      <c r="I87" s="2238"/>
      <c r="J87" s="2238"/>
      <c r="K87" s="2238"/>
      <c r="L87" s="2238"/>
      <c r="M87" s="2238"/>
      <c r="N87" s="2238"/>
      <c r="O87" s="2238"/>
    </row>
    <row r="88" spans="1:15" ht="9" customHeight="1">
      <c r="B88" s="2237"/>
      <c r="D88" s="2238"/>
      <c r="E88" s="2238"/>
      <c r="F88" s="2238"/>
      <c r="G88" s="2238"/>
      <c r="H88" s="2238"/>
      <c r="I88" s="2238"/>
      <c r="J88" s="2238"/>
      <c r="K88" s="2238"/>
      <c r="L88" s="2238"/>
      <c r="M88" s="2238"/>
      <c r="N88" s="2238"/>
      <c r="O88" s="2238"/>
    </row>
    <row r="89" spans="1:15" ht="9" customHeight="1">
      <c r="B89" s="2237"/>
    </row>
  </sheetData>
  <mergeCells count="4">
    <mergeCell ref="B4:B6"/>
    <mergeCell ref="C5:C6"/>
    <mergeCell ref="D5:H6"/>
    <mergeCell ref="J5:O5"/>
  </mergeCells>
  <hyperlinks>
    <hyperlink ref="A45"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145" zoomScaleNormal="145" zoomScaleSheetLayoutView="100" workbookViewId="0"/>
  </sheetViews>
  <sheetFormatPr baseColWidth="10" defaultColWidth="8" defaultRowHeight="9"/>
  <cols>
    <col min="1" max="1" width="34.28515625" style="312" customWidth="1"/>
    <col min="2" max="8" width="5" style="312" customWidth="1"/>
    <col min="9" max="9" width="5" style="296" customWidth="1"/>
    <col min="10" max="15" width="5" style="312" customWidth="1"/>
    <col min="16" max="16" width="12.5703125" style="312" customWidth="1"/>
    <col min="17" max="17" width="4.7109375" style="312" customWidth="1"/>
    <col min="18" max="43" width="8" style="312"/>
    <col min="44" max="44" width="11.85546875" style="312" customWidth="1"/>
    <col min="45" max="16384" width="8" style="312"/>
  </cols>
  <sheetData>
    <row r="1" spans="1:21" s="2243" customFormat="1" ht="36.75" customHeight="1">
      <c r="A1" s="2239" t="s">
        <v>2243</v>
      </c>
      <c r="B1" s="2240"/>
      <c r="C1" s="2240"/>
      <c r="D1" s="2241"/>
      <c r="E1" s="2240"/>
      <c r="F1" s="2240"/>
      <c r="G1" s="2240"/>
      <c r="H1" s="2240"/>
      <c r="I1" s="2240"/>
      <c r="J1" s="2240"/>
      <c r="K1" s="2240"/>
      <c r="L1" s="2240"/>
      <c r="M1" s="2242"/>
      <c r="N1" s="2242"/>
      <c r="O1" s="2242"/>
    </row>
    <row r="2" spans="1:21" s="243" customFormat="1" ht="10.5" customHeight="1">
      <c r="A2" s="245" t="s">
        <v>2199</v>
      </c>
      <c r="B2" s="245"/>
      <c r="C2" s="245"/>
      <c r="D2" s="245"/>
      <c r="E2" s="245"/>
      <c r="F2" s="245"/>
      <c r="G2" s="245"/>
      <c r="H2" s="245"/>
      <c r="I2" s="245"/>
      <c r="J2" s="245"/>
      <c r="K2" s="245"/>
      <c r="L2" s="245"/>
      <c r="M2" s="245"/>
      <c r="N2" s="246"/>
      <c r="O2" s="246"/>
    </row>
    <row r="3" spans="1:21" s="2245" customFormat="1" ht="10.5" customHeight="1">
      <c r="A3" s="245" t="s">
        <v>2245</v>
      </c>
      <c r="B3" s="2244"/>
      <c r="C3" s="246"/>
      <c r="D3" s="246"/>
      <c r="E3" s="246"/>
      <c r="F3" s="246"/>
      <c r="G3" s="246"/>
      <c r="H3" s="246"/>
      <c r="I3" s="246"/>
      <c r="J3" s="246"/>
      <c r="K3" s="246"/>
      <c r="L3" s="246"/>
      <c r="M3" s="246"/>
      <c r="N3" s="246"/>
      <c r="O3" s="246"/>
    </row>
    <row r="4" spans="1:21" s="2179" customFormat="1" ht="12" customHeight="1">
      <c r="A4" s="2594" t="s">
        <v>1573</v>
      </c>
      <c r="B4" s="2612" t="s">
        <v>2246</v>
      </c>
      <c r="C4" s="2246" t="s">
        <v>218</v>
      </c>
      <c r="D4" s="2247" t="s">
        <v>1610</v>
      </c>
      <c r="E4" s="2248" t="s">
        <v>1611</v>
      </c>
      <c r="F4" s="2249" t="s">
        <v>1612</v>
      </c>
      <c r="G4" s="2249" t="s">
        <v>2202</v>
      </c>
      <c r="H4" s="2247" t="s">
        <v>1604</v>
      </c>
      <c r="I4" s="2250" t="s">
        <v>218</v>
      </c>
      <c r="J4" s="2251" t="s">
        <v>1610</v>
      </c>
      <c r="K4" s="2251" t="s">
        <v>1611</v>
      </c>
      <c r="L4" s="2251" t="s">
        <v>1612</v>
      </c>
      <c r="M4" s="2251" t="s">
        <v>2202</v>
      </c>
      <c r="N4" s="2252" t="s">
        <v>1604</v>
      </c>
      <c r="O4" s="2253"/>
    </row>
    <row r="5" spans="1:21" s="2179" customFormat="1" ht="12" customHeight="1">
      <c r="A5" s="2611"/>
      <c r="B5" s="2613"/>
      <c r="C5" s="2594">
        <v>2024</v>
      </c>
      <c r="D5" s="2596">
        <v>2024</v>
      </c>
      <c r="E5" s="2597"/>
      <c r="F5" s="2597"/>
      <c r="G5" s="2598"/>
      <c r="H5" s="2605">
        <v>2025</v>
      </c>
      <c r="I5" s="2254">
        <v>2024</v>
      </c>
      <c r="J5" s="2182">
        <v>2024</v>
      </c>
      <c r="K5" s="2184"/>
      <c r="L5" s="2184"/>
      <c r="M5" s="2184"/>
      <c r="N5" s="2182">
        <v>2025</v>
      </c>
      <c r="O5" s="2178"/>
    </row>
    <row r="6" spans="1:21" s="2179" customFormat="1" ht="12" customHeight="1">
      <c r="A6" s="2611"/>
      <c r="B6" s="2613"/>
      <c r="C6" s="2611"/>
      <c r="D6" s="2608"/>
      <c r="E6" s="2609"/>
      <c r="F6" s="2609"/>
      <c r="G6" s="2610"/>
      <c r="H6" s="2606"/>
      <c r="I6" s="2255" t="s">
        <v>221</v>
      </c>
      <c r="J6" s="2256"/>
      <c r="K6" s="2256"/>
      <c r="L6" s="2256"/>
      <c r="M6" s="2256"/>
      <c r="N6" s="2256"/>
      <c r="O6" s="2257"/>
    </row>
    <row r="7" spans="1:21" s="2179" customFormat="1" ht="23.25" customHeight="1">
      <c r="A7" s="2595"/>
      <c r="B7" s="2613"/>
      <c r="C7" s="2595"/>
      <c r="D7" s="2599"/>
      <c r="E7" s="2600"/>
      <c r="F7" s="2600"/>
      <c r="G7" s="2601"/>
      <c r="H7" s="2607"/>
      <c r="I7" s="2251" t="s">
        <v>220</v>
      </c>
      <c r="J7" s="2256"/>
      <c r="K7" s="2256"/>
      <c r="L7" s="2256"/>
      <c r="M7" s="2256"/>
      <c r="N7" s="2257"/>
      <c r="O7" s="2258" t="s">
        <v>219</v>
      </c>
    </row>
    <row r="8" spans="1:21" s="2179" customFormat="1" ht="8.1" customHeight="1">
      <c r="A8" s="2259" t="s">
        <v>2247</v>
      </c>
      <c r="B8" s="2260" t="s">
        <v>114</v>
      </c>
      <c r="C8" s="2261">
        <v>120.63333333333334</v>
      </c>
      <c r="D8" s="2262">
        <v>114.2</v>
      </c>
      <c r="E8" s="2262">
        <v>115.2</v>
      </c>
      <c r="F8" s="2262">
        <v>116.4</v>
      </c>
      <c r="G8" s="2262">
        <v>116.8</v>
      </c>
      <c r="H8" s="2262">
        <v>121.9</v>
      </c>
      <c r="I8" s="2194">
        <v>-4.0943421226977819</v>
      </c>
      <c r="J8" s="2192">
        <v>-14.392803598200899</v>
      </c>
      <c r="K8" s="2192">
        <v>-12.925170068027214</v>
      </c>
      <c r="L8" s="2192">
        <v>-8.6342229199372014</v>
      </c>
      <c r="M8" s="2192">
        <v>-4.0262941659819234</v>
      </c>
      <c r="N8" s="2192">
        <v>0.66061106523535784</v>
      </c>
      <c r="O8" s="2194">
        <v>4.3664383561643945</v>
      </c>
      <c r="U8" s="2192"/>
    </row>
    <row r="9" spans="1:21" s="2179" customFormat="1" ht="8.1" customHeight="1">
      <c r="A9" s="2263" t="s">
        <v>2248</v>
      </c>
      <c r="B9" s="2264">
        <v>11.64</v>
      </c>
      <c r="C9" s="2265">
        <v>113.71666666666668</v>
      </c>
      <c r="D9" s="2262">
        <v>107.4</v>
      </c>
      <c r="E9" s="2262">
        <v>109.2</v>
      </c>
      <c r="F9" s="2262">
        <v>108.2</v>
      </c>
      <c r="G9" s="2262">
        <v>109.4</v>
      </c>
      <c r="H9" s="2262">
        <v>114.4</v>
      </c>
      <c r="I9" s="2194">
        <v>-3.9419963395748425</v>
      </c>
      <c r="J9" s="2192">
        <v>-14.829500396510696</v>
      </c>
      <c r="K9" s="2192">
        <v>-8.158116063919266</v>
      </c>
      <c r="L9" s="2192">
        <v>-7.0446735395188966</v>
      </c>
      <c r="M9" s="2192">
        <v>-2.4955436720142501</v>
      </c>
      <c r="N9" s="2192">
        <v>1.3286093888396806</v>
      </c>
      <c r="O9" s="2194">
        <v>4.5703839122486158</v>
      </c>
    </row>
    <row r="10" spans="1:21" s="2179" customFormat="1" ht="8.1" customHeight="1">
      <c r="A10" s="2263" t="s">
        <v>2249</v>
      </c>
      <c r="B10" s="2264">
        <v>18.32</v>
      </c>
      <c r="C10" s="2265">
        <v>118.54166666666667</v>
      </c>
      <c r="D10" s="2262">
        <v>110.5</v>
      </c>
      <c r="E10" s="2262">
        <v>112.8</v>
      </c>
      <c r="F10" s="2262">
        <v>114.2</v>
      </c>
      <c r="G10" s="2262">
        <v>115</v>
      </c>
      <c r="H10" s="2262">
        <v>122.1</v>
      </c>
      <c r="I10" s="2194">
        <v>-4.3761763915030798</v>
      </c>
      <c r="J10" s="2192">
        <v>-16.97971450037565</v>
      </c>
      <c r="K10" s="2192">
        <v>-14.350797266514803</v>
      </c>
      <c r="L10" s="2192">
        <v>-9.1487669053301488</v>
      </c>
      <c r="M10" s="2192">
        <v>-4.6434494195688103</v>
      </c>
      <c r="N10" s="2192">
        <v>8.1967213114751303E-2</v>
      </c>
      <c r="O10" s="2194">
        <v>6.173913043478251</v>
      </c>
    </row>
    <row r="11" spans="1:21" s="2179" customFormat="1" ht="8.1" customHeight="1">
      <c r="A11" s="2263" t="s">
        <v>2250</v>
      </c>
      <c r="B11" s="2264">
        <v>5.4</v>
      </c>
      <c r="C11" s="2265">
        <v>139.54166666666666</v>
      </c>
      <c r="D11" s="2262">
        <v>122.8</v>
      </c>
      <c r="E11" s="2262">
        <v>128.80000000000001</v>
      </c>
      <c r="F11" s="2262">
        <v>130.4</v>
      </c>
      <c r="G11" s="2262">
        <v>134.1</v>
      </c>
      <c r="H11" s="2262">
        <v>147.6</v>
      </c>
      <c r="I11" s="2194">
        <v>-4.7063510129751762</v>
      </c>
      <c r="J11" s="2192">
        <v>-27.807172251616691</v>
      </c>
      <c r="K11" s="2192">
        <v>-22.735452909418115</v>
      </c>
      <c r="L11" s="2192">
        <v>-13.182423435419437</v>
      </c>
      <c r="M11" s="2192">
        <v>-4.7585227272727337</v>
      </c>
      <c r="N11" s="2192">
        <v>1.8633540372670723</v>
      </c>
      <c r="O11" s="2194">
        <v>10.067114093959731</v>
      </c>
    </row>
    <row r="12" spans="1:21" s="2179" customFormat="1" ht="8.1" customHeight="1">
      <c r="A12" s="2263" t="s">
        <v>2251</v>
      </c>
      <c r="B12" s="2264">
        <v>1.59</v>
      </c>
      <c r="C12" s="2265">
        <v>130.52500000000001</v>
      </c>
      <c r="D12" s="2262">
        <v>120.2</v>
      </c>
      <c r="E12" s="2262">
        <v>127.9</v>
      </c>
      <c r="F12" s="2262">
        <v>128.30000000000001</v>
      </c>
      <c r="G12" s="2262">
        <v>129.69999999999999</v>
      </c>
      <c r="H12" s="2262">
        <v>136.69999999999999</v>
      </c>
      <c r="I12" s="2194">
        <v>-5.273661929240987</v>
      </c>
      <c r="J12" s="2192">
        <v>-19.973368841544598</v>
      </c>
      <c r="K12" s="2192">
        <v>-13.987895090786807</v>
      </c>
      <c r="L12" s="2192">
        <v>-6.2134502923976527</v>
      </c>
      <c r="M12" s="2192">
        <v>1.6457680250783682</v>
      </c>
      <c r="N12" s="2192">
        <v>9.5352564102564088</v>
      </c>
      <c r="O12" s="2194">
        <v>5.3970701619121115</v>
      </c>
    </row>
    <row r="13" spans="1:21" s="2179" customFormat="1" ht="8.1" customHeight="1">
      <c r="A13" s="2266" t="s">
        <v>2252</v>
      </c>
      <c r="B13" s="2264">
        <v>89.41</v>
      </c>
      <c r="C13" s="2265">
        <v>146.29166666666666</v>
      </c>
      <c r="D13" s="2262">
        <v>145.80000000000001</v>
      </c>
      <c r="E13" s="2262">
        <v>146.6</v>
      </c>
      <c r="F13" s="2262">
        <v>152.5</v>
      </c>
      <c r="G13" s="2262">
        <v>150</v>
      </c>
      <c r="H13" s="2262">
        <v>146.19999999999999</v>
      </c>
      <c r="I13" s="2194">
        <v>-10.296371997956072</v>
      </c>
      <c r="J13" s="2192">
        <v>-9.4972067039106065</v>
      </c>
      <c r="K13" s="2192">
        <v>-7.3324905183312268</v>
      </c>
      <c r="L13" s="2192">
        <v>-3.0514939605848781</v>
      </c>
      <c r="M13" s="2192">
        <v>-1.3157894736842195</v>
      </c>
      <c r="N13" s="2193">
        <v>-1.8132975151108184</v>
      </c>
      <c r="O13" s="2193">
        <v>-2.5333333333333456</v>
      </c>
    </row>
    <row r="14" spans="1:21" s="2179" customFormat="1" ht="8.1" customHeight="1">
      <c r="A14" s="2263" t="s">
        <v>2253</v>
      </c>
      <c r="B14" s="2264">
        <v>25.35</v>
      </c>
      <c r="C14" s="2265">
        <v>130.05000000000004</v>
      </c>
      <c r="D14" s="2262">
        <v>130.4</v>
      </c>
      <c r="E14" s="2262">
        <v>129.9</v>
      </c>
      <c r="F14" s="2262">
        <v>130.19999999999999</v>
      </c>
      <c r="G14" s="2262">
        <v>130.4</v>
      </c>
      <c r="H14" s="2262">
        <v>126.8</v>
      </c>
      <c r="I14" s="2194">
        <v>-3.8980232772953798</v>
      </c>
      <c r="J14" s="2192">
        <v>-2.3952095808383262</v>
      </c>
      <c r="K14" s="2192">
        <v>-0.15372790161413263</v>
      </c>
      <c r="L14" s="2192">
        <v>0.15384615384614619</v>
      </c>
      <c r="M14" s="2192">
        <v>0.38491147036181417</v>
      </c>
      <c r="N14" s="2193">
        <v>-2.6861089792786004</v>
      </c>
      <c r="O14" s="2193">
        <v>-2.76073619631903</v>
      </c>
    </row>
    <row r="15" spans="1:21" s="2179" customFormat="1" ht="8.1" customHeight="1">
      <c r="A15" s="2263" t="s">
        <v>2254</v>
      </c>
      <c r="B15" s="2264">
        <v>2.74</v>
      </c>
      <c r="C15" s="2265">
        <v>128.29999999999998</v>
      </c>
      <c r="D15" s="2262">
        <v>129.1</v>
      </c>
      <c r="E15" s="2262">
        <v>128.9</v>
      </c>
      <c r="F15" s="2262">
        <v>128.5</v>
      </c>
      <c r="G15" s="2262">
        <v>128.30000000000001</v>
      </c>
      <c r="H15" s="2262">
        <v>125.1</v>
      </c>
      <c r="I15" s="2194">
        <v>-4.2239502332815135</v>
      </c>
      <c r="J15" s="2192">
        <v>-1.0727969348659059</v>
      </c>
      <c r="K15" s="2192">
        <v>0.93970242756459754</v>
      </c>
      <c r="L15" s="2192">
        <v>1.2608353033884896</v>
      </c>
      <c r="M15" s="2192">
        <v>1.3428120063191358</v>
      </c>
      <c r="N15" s="2193">
        <v>-2.721617418351471</v>
      </c>
      <c r="O15" s="2193">
        <v>-2.4941543257989309</v>
      </c>
    </row>
    <row r="16" spans="1:21" s="2179" customFormat="1" ht="8.1" customHeight="1">
      <c r="A16" s="2263" t="s">
        <v>2255</v>
      </c>
      <c r="B16" s="2264">
        <v>30.43</v>
      </c>
      <c r="C16" s="2265">
        <v>108.36666666666666</v>
      </c>
      <c r="D16" s="2262">
        <v>108.5</v>
      </c>
      <c r="E16" s="2262">
        <v>109.1</v>
      </c>
      <c r="F16" s="2262">
        <v>114.1</v>
      </c>
      <c r="G16" s="2262">
        <v>113.6</v>
      </c>
      <c r="H16" s="2262">
        <v>113.3</v>
      </c>
      <c r="I16" s="2194">
        <v>-6.1150819435419947</v>
      </c>
      <c r="J16" s="2192">
        <v>-2.5157232704402475</v>
      </c>
      <c r="K16" s="2192">
        <v>-2.5892857142857224</v>
      </c>
      <c r="L16" s="2192">
        <v>4.1058394160584015</v>
      </c>
      <c r="M16" s="2192">
        <v>9.2307692307692264</v>
      </c>
      <c r="N16" s="2193">
        <v>5.7889822595705027</v>
      </c>
      <c r="O16" s="2193">
        <v>-0.26408450704225572</v>
      </c>
    </row>
    <row r="17" spans="1:15" s="2179" customFormat="1" ht="8.1" customHeight="1">
      <c r="A17" s="2263" t="s">
        <v>2256</v>
      </c>
      <c r="B17" s="2264">
        <v>30.89</v>
      </c>
      <c r="C17" s="2265">
        <v>198.6</v>
      </c>
      <c r="D17" s="2262">
        <v>196.6</v>
      </c>
      <c r="E17" s="2262">
        <v>198.7</v>
      </c>
      <c r="F17" s="2262">
        <v>210.9</v>
      </c>
      <c r="G17" s="2262">
        <v>204</v>
      </c>
      <c r="H17" s="2262">
        <v>196.4</v>
      </c>
      <c r="I17" s="2194">
        <v>-15.609065155807372</v>
      </c>
      <c r="J17" s="2192">
        <v>-16.482582837723029</v>
      </c>
      <c r="K17" s="2192">
        <v>-13.420479302832248</v>
      </c>
      <c r="L17" s="2192">
        <v>-8.0244221543829042</v>
      </c>
      <c r="M17" s="2192">
        <v>-7.1038251366120164</v>
      </c>
      <c r="N17" s="2193">
        <v>-5.2123552123552059</v>
      </c>
      <c r="O17" s="2193">
        <v>-3.7254901960784252</v>
      </c>
    </row>
    <row r="18" spans="1:15" s="2179" customFormat="1" ht="8.1" customHeight="1">
      <c r="A18" s="2266" t="s">
        <v>2257</v>
      </c>
      <c r="B18" s="2264">
        <v>73.430000000000007</v>
      </c>
      <c r="C18" s="2265">
        <v>187.89166666666665</v>
      </c>
      <c r="D18" s="2262">
        <v>187.6</v>
      </c>
      <c r="E18" s="2262">
        <v>189.6</v>
      </c>
      <c r="F18" s="2262">
        <v>191.7</v>
      </c>
      <c r="G18" s="2262">
        <v>192</v>
      </c>
      <c r="H18" s="2262">
        <v>186.7</v>
      </c>
      <c r="I18" s="2194">
        <v>-13.347425057647982</v>
      </c>
      <c r="J18" s="2192">
        <v>-10.410697230181469</v>
      </c>
      <c r="K18" s="2192">
        <v>-10.142180094786738</v>
      </c>
      <c r="L18" s="2192">
        <v>-7.5253256150506616</v>
      </c>
      <c r="M18" s="2192">
        <v>-5.558288243974431</v>
      </c>
      <c r="N18" s="2192">
        <v>-1.9432773109243726</v>
      </c>
      <c r="O18" s="2194">
        <v>-2.7604166666666714</v>
      </c>
    </row>
    <row r="19" spans="1:15" s="2179" customFormat="1" ht="8.1" customHeight="1">
      <c r="A19" s="2263" t="s">
        <v>2253</v>
      </c>
      <c r="B19" s="2264">
        <v>14.98</v>
      </c>
      <c r="C19" s="2265">
        <v>189.125</v>
      </c>
      <c r="D19" s="2262">
        <v>184.5</v>
      </c>
      <c r="E19" s="2262">
        <v>184.1</v>
      </c>
      <c r="F19" s="2262">
        <v>184.6</v>
      </c>
      <c r="G19" s="2262">
        <v>185.6</v>
      </c>
      <c r="H19" s="2262">
        <v>183.8</v>
      </c>
      <c r="I19" s="2194">
        <v>-10.814634338035916</v>
      </c>
      <c r="J19" s="2192">
        <v>-11.764705882352942</v>
      </c>
      <c r="K19" s="2192">
        <v>-10.804263565891475</v>
      </c>
      <c r="L19" s="2192">
        <v>-7.7922077922077904</v>
      </c>
      <c r="M19" s="2192">
        <v>-6.639839034205238</v>
      </c>
      <c r="N19" s="2192">
        <v>-9.5917363502213533</v>
      </c>
      <c r="O19" s="2194">
        <v>-0.96982758620688969</v>
      </c>
    </row>
    <row r="20" spans="1:15" s="2179" customFormat="1" ht="8.1" customHeight="1">
      <c r="A20" s="2263" t="s">
        <v>2258</v>
      </c>
      <c r="B20" s="2264">
        <v>4.9800000000000004</v>
      </c>
      <c r="C20" s="2265">
        <v>190.99166666666667</v>
      </c>
      <c r="D20" s="2262">
        <v>192.2</v>
      </c>
      <c r="E20" s="2262">
        <v>189.8</v>
      </c>
      <c r="F20" s="2262">
        <v>190.8</v>
      </c>
      <c r="G20" s="2262">
        <v>190.6</v>
      </c>
      <c r="H20" s="2262">
        <v>187</v>
      </c>
      <c r="I20" s="2194">
        <v>-10.16736565672403</v>
      </c>
      <c r="J20" s="2192">
        <v>-7.8177458033573117</v>
      </c>
      <c r="K20" s="2192">
        <v>-7.684824902723733</v>
      </c>
      <c r="L20" s="2192">
        <v>-6.1485489424495796</v>
      </c>
      <c r="M20" s="2192">
        <v>-4.6046046046046172</v>
      </c>
      <c r="N20" s="2192">
        <v>-4.9796747967479718</v>
      </c>
      <c r="O20" s="2194">
        <v>-1.8887722980062875</v>
      </c>
    </row>
    <row r="21" spans="1:15" s="2179" customFormat="1" ht="8.1" customHeight="1">
      <c r="A21" s="2263" t="s">
        <v>2259</v>
      </c>
      <c r="B21" s="2264">
        <v>12.5</v>
      </c>
      <c r="C21" s="2265">
        <v>155.71666666666664</v>
      </c>
      <c r="D21" s="2262">
        <v>156.80000000000001</v>
      </c>
      <c r="E21" s="2262">
        <v>159.80000000000001</v>
      </c>
      <c r="F21" s="2262">
        <v>162.4</v>
      </c>
      <c r="G21" s="2262">
        <v>164.1</v>
      </c>
      <c r="H21" s="2262">
        <v>164.6</v>
      </c>
      <c r="I21" s="2194">
        <v>-19.034620217513748</v>
      </c>
      <c r="J21" s="2192">
        <v>-12.888888888888886</v>
      </c>
      <c r="K21" s="2192">
        <v>-11.712707182320443</v>
      </c>
      <c r="L21" s="2192">
        <v>-10.276243093922645</v>
      </c>
      <c r="M21" s="2192">
        <v>-7.3927765237020253</v>
      </c>
      <c r="N21" s="2192">
        <v>1.793444650587503</v>
      </c>
      <c r="O21" s="2194">
        <v>0.30469226081658007</v>
      </c>
    </row>
    <row r="22" spans="1:15" s="2179" customFormat="1" ht="8.1" customHeight="1">
      <c r="A22" s="2263" t="s">
        <v>2260</v>
      </c>
      <c r="B22" s="2264">
        <v>4.22</v>
      </c>
      <c r="C22" s="2265">
        <v>203.65833333333333</v>
      </c>
      <c r="D22" s="2262">
        <v>207.6</v>
      </c>
      <c r="E22" s="2262">
        <v>208.9</v>
      </c>
      <c r="F22" s="2262">
        <v>210.3</v>
      </c>
      <c r="G22" s="2262">
        <v>207.5</v>
      </c>
      <c r="H22" s="2262">
        <v>205.9</v>
      </c>
      <c r="I22" s="2194">
        <v>-10.969034608378863</v>
      </c>
      <c r="J22" s="2192">
        <v>1.764705882352942</v>
      </c>
      <c r="K22" s="2192">
        <v>-0.28639618138424794</v>
      </c>
      <c r="L22" s="2192">
        <v>2.1865889212828051</v>
      </c>
      <c r="M22" s="2192">
        <v>3.4912718204488868</v>
      </c>
      <c r="N22" s="2192">
        <v>1.0800196367206922</v>
      </c>
      <c r="O22" s="2194">
        <v>-0.77108433734939297</v>
      </c>
    </row>
    <row r="23" spans="1:15" s="2179" customFormat="1" ht="8.1" customHeight="1">
      <c r="A23" s="2263" t="s">
        <v>2261</v>
      </c>
      <c r="B23" s="2264">
        <v>36.619999999999997</v>
      </c>
      <c r="C23" s="2265">
        <v>196.49166666666667</v>
      </c>
      <c r="D23" s="2262">
        <v>196.9</v>
      </c>
      <c r="E23" s="2262">
        <v>200.1</v>
      </c>
      <c r="F23" s="2262">
        <v>202.8</v>
      </c>
      <c r="G23" s="2262">
        <v>202.8</v>
      </c>
      <c r="H23" s="2262">
        <v>193.4</v>
      </c>
      <c r="I23" s="2265">
        <v>-13.328432273479137</v>
      </c>
      <c r="J23" s="2192">
        <v>-10.743427017225741</v>
      </c>
      <c r="K23" s="2192">
        <v>-10.789121711992877</v>
      </c>
      <c r="L23" s="2192">
        <v>-7.9019073569482288</v>
      </c>
      <c r="M23" s="2192">
        <v>-5.8058522991175039</v>
      </c>
      <c r="N23" s="2192">
        <v>0.20725388601037764</v>
      </c>
      <c r="O23" s="2194">
        <v>-4.6351084812623355</v>
      </c>
    </row>
    <row r="24" spans="1:15" s="2179" customFormat="1" ht="8.1" customHeight="1">
      <c r="A24" s="2263" t="s">
        <v>2262</v>
      </c>
      <c r="B24" s="2264">
        <v>0.13</v>
      </c>
      <c r="C24" s="2267">
        <v>87.841666666666654</v>
      </c>
      <c r="D24" s="2267">
        <v>91.2</v>
      </c>
      <c r="E24" s="2262">
        <v>98.9</v>
      </c>
      <c r="F24" s="2262">
        <v>108.6</v>
      </c>
      <c r="G24" s="2262">
        <v>110</v>
      </c>
      <c r="H24" s="2262">
        <v>114.2</v>
      </c>
      <c r="I24" s="2194">
        <v>-23.571635730858489</v>
      </c>
      <c r="J24" s="2268">
        <v>-17.837837837837839</v>
      </c>
      <c r="K24" s="2192">
        <v>-18.129139072847678</v>
      </c>
      <c r="L24" s="2192">
        <v>-3.7234042553191529</v>
      </c>
      <c r="M24" s="2192">
        <v>22.494432071269486</v>
      </c>
      <c r="N24" s="2192">
        <v>50.065703022339051</v>
      </c>
      <c r="O24" s="2194">
        <v>3.8181818181818272</v>
      </c>
    </row>
    <row r="25" spans="1:15" s="2179" customFormat="1" ht="8.1" customHeight="1">
      <c r="A25" s="2269" t="s">
        <v>2263</v>
      </c>
      <c r="B25" s="2264">
        <v>11.28</v>
      </c>
      <c r="C25" s="2267">
        <v>187.71666666666667</v>
      </c>
      <c r="D25" s="2267">
        <v>190.4</v>
      </c>
      <c r="E25" s="2262">
        <v>188.2</v>
      </c>
      <c r="F25" s="2262">
        <v>187.7</v>
      </c>
      <c r="G25" s="2262">
        <v>187.7</v>
      </c>
      <c r="H25" s="2262">
        <v>184.9</v>
      </c>
      <c r="I25" s="2194">
        <v>16.624385192855314</v>
      </c>
      <c r="J25" s="2268">
        <v>18.114143920595538</v>
      </c>
      <c r="K25" s="2192">
        <v>17.919799498746869</v>
      </c>
      <c r="L25" s="2192">
        <v>17.239225484072463</v>
      </c>
      <c r="M25" s="2192">
        <v>17.239225484072463</v>
      </c>
      <c r="N25" s="2192">
        <v>-1.4917421417154912</v>
      </c>
      <c r="O25" s="2194">
        <v>-1.4917421417154912</v>
      </c>
    </row>
    <row r="26" spans="1:15" s="2179" customFormat="1" ht="8.1" customHeight="1">
      <c r="A26" s="2269" t="s">
        <v>2264</v>
      </c>
      <c r="B26" s="2264">
        <v>12.04</v>
      </c>
      <c r="C26" s="2262">
        <v>116.52499999999998</v>
      </c>
      <c r="D26" s="2267">
        <v>116.9</v>
      </c>
      <c r="E26" s="2262">
        <v>117.1</v>
      </c>
      <c r="F26" s="2262">
        <v>117.1</v>
      </c>
      <c r="G26" s="2262">
        <v>117</v>
      </c>
      <c r="H26" s="2262">
        <v>120.8</v>
      </c>
      <c r="I26" s="2194">
        <v>5.0800330653039509</v>
      </c>
      <c r="J26" s="2268">
        <v>4.5617173524150303</v>
      </c>
      <c r="K26" s="2192">
        <v>4.6470062555853389</v>
      </c>
      <c r="L26" s="2192">
        <v>4.6470062555853389</v>
      </c>
      <c r="M26" s="2192">
        <v>4.5576407506702452</v>
      </c>
      <c r="N26" s="2192">
        <v>3.8693035253654244</v>
      </c>
      <c r="O26" s="2194">
        <v>3.2478632478632363</v>
      </c>
    </row>
    <row r="27" spans="1:15" s="2179" customFormat="1" ht="8.1" customHeight="1">
      <c r="A27" s="2263" t="s">
        <v>2253</v>
      </c>
      <c r="B27" s="2264">
        <v>7.47</v>
      </c>
      <c r="C27" s="2262">
        <v>113.59999999999998</v>
      </c>
      <c r="D27" s="2267">
        <v>114.3</v>
      </c>
      <c r="E27" s="2262">
        <v>114.6</v>
      </c>
      <c r="F27" s="2262">
        <v>114.6</v>
      </c>
      <c r="G27" s="2262">
        <v>114.6</v>
      </c>
      <c r="H27" s="2262">
        <v>119.4</v>
      </c>
      <c r="I27" s="2194">
        <v>5.2664092664092408</v>
      </c>
      <c r="J27" s="2268">
        <v>5.2486187845303931</v>
      </c>
      <c r="K27" s="2192">
        <v>5.330882352941174</v>
      </c>
      <c r="L27" s="2192">
        <v>5.330882352941174</v>
      </c>
      <c r="M27" s="2192">
        <v>5.330882352941174</v>
      </c>
      <c r="N27" s="2192">
        <v>5.9449866903283066</v>
      </c>
      <c r="O27" s="2194">
        <v>4.1884816753926799</v>
      </c>
    </row>
    <row r="28" spans="1:15" s="2179" customFormat="1" ht="8.1" customHeight="1">
      <c r="A28" s="2263" t="s">
        <v>2259</v>
      </c>
      <c r="B28" s="2264">
        <v>1.7</v>
      </c>
      <c r="C28" s="2262">
        <v>115.69166666666666</v>
      </c>
      <c r="D28" s="2267">
        <v>116.1</v>
      </c>
      <c r="E28" s="2262">
        <v>116.2</v>
      </c>
      <c r="F28" s="2262">
        <v>116.3</v>
      </c>
      <c r="G28" s="2262">
        <v>116.3</v>
      </c>
      <c r="H28" s="2262">
        <v>120.3</v>
      </c>
      <c r="I28" s="2194">
        <v>6.1716121137962716</v>
      </c>
      <c r="J28" s="2268">
        <v>5.8340929808568802</v>
      </c>
      <c r="K28" s="2192">
        <v>5.8287795992714138</v>
      </c>
      <c r="L28" s="2192">
        <v>5.9198542805100232</v>
      </c>
      <c r="M28" s="2192">
        <v>5.9198542805100232</v>
      </c>
      <c r="N28" s="2192">
        <v>4.6997389033942625</v>
      </c>
      <c r="O28" s="2194">
        <v>3.439380911435947</v>
      </c>
    </row>
    <row r="29" spans="1:15" s="2195" customFormat="1" ht="8.1" customHeight="1">
      <c r="A29" s="2270" t="s">
        <v>2265</v>
      </c>
      <c r="B29" s="2271">
        <v>2.87</v>
      </c>
      <c r="C29" s="2272">
        <v>124.75833333333331</v>
      </c>
      <c r="D29" s="2273">
        <v>124.3</v>
      </c>
      <c r="E29" s="2272">
        <v>124.3</v>
      </c>
      <c r="F29" s="2272">
        <v>124.3</v>
      </c>
      <c r="G29" s="2272">
        <v>123.8</v>
      </c>
      <c r="H29" s="2272">
        <v>124.9</v>
      </c>
      <c r="I29" s="2202">
        <v>4.1605788631461849</v>
      </c>
      <c r="J29" s="2274">
        <v>2.3887973640856615</v>
      </c>
      <c r="K29" s="2200">
        <v>2.6424442609413745</v>
      </c>
      <c r="L29" s="2200">
        <v>2.6424442609413745</v>
      </c>
      <c r="M29" s="2200">
        <v>2.2295623451692848</v>
      </c>
      <c r="N29" s="2200">
        <v>-1.3428120063191074</v>
      </c>
      <c r="O29" s="2202">
        <v>0.88852988691439805</v>
      </c>
    </row>
    <row r="30" spans="1:15" s="294" customFormat="1" ht="9.9499999999999993" customHeight="1">
      <c r="A30" s="294" t="s">
        <v>2241</v>
      </c>
      <c r="B30" s="2233"/>
    </row>
    <row r="31" spans="1:15" s="247" customFormat="1" ht="8.25" customHeight="1">
      <c r="A31" s="2232" t="s">
        <v>2242</v>
      </c>
      <c r="B31" s="2275"/>
      <c r="O31" s="312"/>
    </row>
    <row r="32" spans="1:15">
      <c r="A32" s="130" t="s">
        <v>9</v>
      </c>
    </row>
    <row r="33" spans="1:15">
      <c r="J33" s="313"/>
    </row>
    <row r="39" spans="1:15" ht="7.5" customHeight="1"/>
    <row r="40" spans="1:15" s="2276" customFormat="1">
      <c r="A40" s="312"/>
      <c r="B40" s="312"/>
      <c r="C40" s="312"/>
      <c r="D40" s="312"/>
      <c r="E40" s="312"/>
      <c r="F40" s="312"/>
      <c r="G40" s="312"/>
      <c r="H40" s="312"/>
      <c r="I40" s="296"/>
      <c r="J40" s="312"/>
      <c r="K40" s="312"/>
      <c r="L40" s="312"/>
      <c r="M40" s="312"/>
      <c r="N40" s="312"/>
      <c r="O40" s="312"/>
    </row>
    <row r="42" spans="1:15" ht="7.5" customHeight="1"/>
    <row r="47" spans="1:15" ht="7.5" customHeight="1"/>
    <row r="50" ht="7.5" customHeight="1"/>
    <row r="52" ht="9" customHeight="1"/>
    <row r="55" ht="9" customHeight="1"/>
    <row r="57" ht="7.5" customHeight="1"/>
    <row r="59" ht="0.4" customHeight="1"/>
    <row r="114" spans="1:2">
      <c r="B114" s="2237"/>
    </row>
    <row r="115" spans="1:2">
      <c r="A115" s="2236"/>
      <c r="B115" s="2237"/>
    </row>
    <row r="116" spans="1:2">
      <c r="B116" s="2237"/>
    </row>
    <row r="117" spans="1:2">
      <c r="B117" s="2237"/>
    </row>
  </sheetData>
  <mergeCells count="5">
    <mergeCell ref="H5:H7"/>
    <mergeCell ref="D5:G7"/>
    <mergeCell ref="A4:A7"/>
    <mergeCell ref="B4:B7"/>
    <mergeCell ref="C5:C7"/>
  </mergeCells>
  <hyperlinks>
    <hyperlink ref="A32" location="Inhaltsverzeichnis!A1" display="Zurück zum Inhaltsverzeichnis"/>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K14"/>
  <sheetViews>
    <sheetView showGridLines="0" zoomScale="160" zoomScaleNormal="160" workbookViewId="0"/>
  </sheetViews>
  <sheetFormatPr baseColWidth="10" defaultColWidth="11.42578125" defaultRowHeight="16.5"/>
  <cols>
    <col min="1" max="1" width="16.5703125" style="135" customWidth="1"/>
    <col min="2" max="2" width="6.42578125" style="135" customWidth="1"/>
    <col min="3" max="3" width="6.140625" style="135" customWidth="1"/>
    <col min="4" max="4" width="6.42578125" style="135" customWidth="1"/>
    <col min="5" max="5" width="6.5703125" style="135" customWidth="1"/>
    <col min="6" max="6" width="6.28515625" style="135" customWidth="1"/>
    <col min="7" max="7" width="5.85546875" style="135" customWidth="1"/>
    <col min="8" max="8" width="6.42578125" style="135" customWidth="1"/>
    <col min="9" max="11" width="6.5703125" style="135" customWidth="1"/>
    <col min="12" max="16384" width="11.42578125" style="135"/>
  </cols>
  <sheetData>
    <row r="1" spans="1:11" s="829" customFormat="1" ht="15.75" customHeight="1">
      <c r="A1" s="488" t="s">
        <v>1521</v>
      </c>
      <c r="B1" s="854"/>
      <c r="C1" s="490"/>
      <c r="D1" s="854"/>
      <c r="E1" s="854"/>
      <c r="F1" s="720"/>
      <c r="G1" s="720"/>
      <c r="H1" s="490"/>
      <c r="I1" s="137"/>
      <c r="J1" s="137"/>
      <c r="K1" s="137"/>
    </row>
    <row r="2" spans="1:11" s="535" customFormat="1" ht="15.75" customHeight="1">
      <c r="A2" s="666" t="s">
        <v>1522</v>
      </c>
      <c r="B2" s="855"/>
      <c r="C2" s="855"/>
      <c r="D2" s="855"/>
      <c r="E2" s="855"/>
      <c r="F2" s="666"/>
      <c r="G2" s="666"/>
      <c r="H2" s="855"/>
      <c r="I2" s="856"/>
      <c r="J2" s="856"/>
      <c r="K2" s="856"/>
    </row>
    <row r="3" spans="1:11" s="535" customFormat="1" ht="13.5" customHeight="1">
      <c r="A3" s="666" t="s">
        <v>1523</v>
      </c>
      <c r="B3" s="855"/>
      <c r="C3" s="855"/>
      <c r="D3" s="855"/>
      <c r="E3" s="855"/>
      <c r="F3" s="666"/>
      <c r="G3" s="666"/>
      <c r="H3" s="855"/>
      <c r="I3" s="137"/>
      <c r="J3" s="137"/>
      <c r="K3" s="137"/>
    </row>
    <row r="4" spans="1:11" s="829" customFormat="1" ht="12" customHeight="1">
      <c r="A4" s="857"/>
      <c r="B4" s="858" t="s">
        <v>194</v>
      </c>
      <c r="C4" s="859"/>
      <c r="D4" s="860" t="s">
        <v>98</v>
      </c>
      <c r="E4" s="861" t="s">
        <v>95</v>
      </c>
      <c r="F4" s="861" t="s">
        <v>104</v>
      </c>
      <c r="G4" s="862" t="s">
        <v>101</v>
      </c>
      <c r="H4" s="860" t="s">
        <v>98</v>
      </c>
      <c r="I4" s="863" t="s">
        <v>95</v>
      </c>
      <c r="J4" s="863" t="s">
        <v>104</v>
      </c>
      <c r="K4" s="864" t="s">
        <v>101</v>
      </c>
    </row>
    <row r="5" spans="1:11" s="829" customFormat="1" ht="12" customHeight="1">
      <c r="A5" s="865"/>
      <c r="B5" s="866">
        <v>2023</v>
      </c>
      <c r="C5" s="866">
        <v>2024</v>
      </c>
      <c r="D5" s="2614">
        <v>2023</v>
      </c>
      <c r="E5" s="2615"/>
      <c r="F5" s="2615"/>
      <c r="G5" s="2615"/>
      <c r="H5" s="2614">
        <v>2024</v>
      </c>
      <c r="I5" s="2615"/>
      <c r="J5" s="2615"/>
      <c r="K5" s="2616"/>
    </row>
    <row r="6" spans="1:11" ht="11.25" customHeight="1">
      <c r="A6" s="867" t="s">
        <v>1524</v>
      </c>
      <c r="B6" s="868">
        <v>126.1</v>
      </c>
      <c r="C6" s="869">
        <v>129.80000000000001</v>
      </c>
      <c r="D6" s="868">
        <v>125</v>
      </c>
      <c r="E6" s="870">
        <v>126</v>
      </c>
      <c r="F6" s="870">
        <v>126.4</v>
      </c>
      <c r="G6" s="870">
        <v>126.9</v>
      </c>
      <c r="H6" s="871">
        <v>128.5</v>
      </c>
      <c r="I6" s="515">
        <v>129.4</v>
      </c>
      <c r="J6" s="515">
        <v>130.30000000000001</v>
      </c>
      <c r="K6" s="872">
        <v>130.80000000000001</v>
      </c>
    </row>
    <row r="7" spans="1:11" ht="11.25" customHeight="1">
      <c r="A7" s="867" t="s">
        <v>1525</v>
      </c>
      <c r="B7" s="868">
        <v>127</v>
      </c>
      <c r="C7" s="869">
        <v>130.69999999999999</v>
      </c>
      <c r="D7" s="868">
        <v>125.9</v>
      </c>
      <c r="E7" s="870">
        <v>126.8</v>
      </c>
      <c r="F7" s="870">
        <v>127.3</v>
      </c>
      <c r="G7" s="870">
        <v>127.8</v>
      </c>
      <c r="H7" s="871">
        <v>129.5</v>
      </c>
      <c r="I7" s="515">
        <v>130.30000000000001</v>
      </c>
      <c r="J7" s="515">
        <v>131.19999999999999</v>
      </c>
      <c r="K7" s="872">
        <v>131.80000000000001</v>
      </c>
    </row>
    <row r="8" spans="1:11" ht="11.25" customHeight="1">
      <c r="A8" s="873" t="s">
        <v>1526</v>
      </c>
      <c r="B8" s="874">
        <v>128</v>
      </c>
      <c r="C8" s="875">
        <v>134.1</v>
      </c>
      <c r="D8" s="874">
        <v>126</v>
      </c>
      <c r="E8" s="876">
        <v>127.7</v>
      </c>
      <c r="F8" s="876">
        <v>128.6</v>
      </c>
      <c r="G8" s="876">
        <v>129.6</v>
      </c>
      <c r="H8" s="877">
        <v>132.30000000000001</v>
      </c>
      <c r="I8" s="878">
        <v>133.30000000000001</v>
      </c>
      <c r="J8" s="878">
        <v>135</v>
      </c>
      <c r="K8" s="879">
        <v>135.6</v>
      </c>
    </row>
    <row r="9" spans="1:11" s="541" customFormat="1" ht="9.9499999999999993" customHeight="1">
      <c r="A9" s="880" t="s">
        <v>1527</v>
      </c>
      <c r="B9" s="134"/>
      <c r="C9" s="134"/>
      <c r="D9" s="829"/>
      <c r="E9" s="134"/>
      <c r="I9" s="881"/>
      <c r="J9" s="881"/>
    </row>
    <row r="10" spans="1:11">
      <c r="A10" s="691" t="s">
        <v>91</v>
      </c>
      <c r="B10" s="882"/>
      <c r="C10" s="882"/>
      <c r="D10" s="882"/>
      <c r="E10" s="882"/>
      <c r="F10" s="882"/>
      <c r="G10" s="882"/>
      <c r="H10" s="882"/>
    </row>
    <row r="11" spans="1:11">
      <c r="A11" s="130" t="s">
        <v>9</v>
      </c>
    </row>
    <row r="14" spans="1:11">
      <c r="C14" s="135" t="s">
        <v>135</v>
      </c>
    </row>
  </sheetData>
  <mergeCells count="2">
    <mergeCell ref="D5:G5"/>
    <mergeCell ref="H5:K5"/>
  </mergeCells>
  <hyperlinks>
    <hyperlink ref="A11" location="Inhaltsverzeichnis!A1" display="Zurück zum Inhaltsverzeichnis"/>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Q24"/>
  <sheetViews>
    <sheetView showGridLines="0" zoomScale="115" zoomScaleNormal="115" workbookViewId="0"/>
  </sheetViews>
  <sheetFormatPr baseColWidth="10" defaultColWidth="11.42578125" defaultRowHeight="12.75"/>
  <cols>
    <col min="1" max="1" width="23.85546875" style="3" customWidth="1"/>
    <col min="2" max="17" width="11.42578125" style="3" customWidth="1"/>
    <col min="18" max="16384" width="11.42578125" style="3"/>
  </cols>
  <sheetData>
    <row r="1" spans="1:17" ht="27.75" customHeight="1">
      <c r="A1" s="153" t="s">
        <v>318</v>
      </c>
      <c r="B1" s="36"/>
      <c r="C1" s="36"/>
      <c r="D1" s="36"/>
      <c r="E1" s="36"/>
      <c r="F1" s="36"/>
      <c r="G1" s="36"/>
      <c r="H1" s="36"/>
      <c r="I1" s="36"/>
      <c r="J1" s="4"/>
      <c r="K1" s="4"/>
      <c r="L1" s="4"/>
      <c r="M1" s="4"/>
      <c r="N1" s="4"/>
      <c r="O1" s="4"/>
      <c r="P1" s="4"/>
      <c r="Q1" s="4"/>
    </row>
    <row r="2" spans="1:17" ht="18.95" customHeight="1">
      <c r="A2" s="154" t="s">
        <v>237</v>
      </c>
      <c r="B2" s="38"/>
      <c r="C2" s="38"/>
      <c r="D2" s="38"/>
      <c r="E2" s="38"/>
      <c r="F2" s="38"/>
      <c r="G2" s="38"/>
      <c r="H2" s="38"/>
      <c r="I2" s="38"/>
      <c r="J2" s="38"/>
      <c r="K2" s="38"/>
      <c r="L2" s="38"/>
      <c r="M2" s="38"/>
      <c r="N2" s="38"/>
      <c r="O2" s="38"/>
      <c r="P2" s="38"/>
      <c r="Q2" s="38"/>
    </row>
    <row r="3" spans="1:17" ht="56.25" customHeight="1">
      <c r="A3" s="155"/>
      <c r="B3" s="156" t="s">
        <v>236</v>
      </c>
      <c r="C3" s="35"/>
      <c r="D3" s="156" t="s">
        <v>235</v>
      </c>
      <c r="E3" s="157"/>
      <c r="F3" s="156" t="s">
        <v>234</v>
      </c>
      <c r="G3" s="34"/>
      <c r="H3" s="156" t="s">
        <v>233</v>
      </c>
      <c r="I3" s="158"/>
      <c r="J3" s="34" t="s">
        <v>232</v>
      </c>
      <c r="K3" s="34"/>
      <c r="L3" s="159" t="s">
        <v>231</v>
      </c>
      <c r="M3" s="157"/>
      <c r="N3" s="156" t="s">
        <v>319</v>
      </c>
      <c r="O3" s="157"/>
      <c r="P3" s="160" t="s">
        <v>230</v>
      </c>
      <c r="Q3" s="37"/>
    </row>
    <row r="4" spans="1:17" ht="47.25" customHeight="1">
      <c r="A4" s="161" t="s">
        <v>222</v>
      </c>
      <c r="B4" s="162" t="s">
        <v>229</v>
      </c>
      <c r="C4" s="163" t="s">
        <v>320</v>
      </c>
      <c r="D4" s="162" t="s">
        <v>229</v>
      </c>
      <c r="E4" s="163" t="s">
        <v>320</v>
      </c>
      <c r="F4" s="163" t="s">
        <v>229</v>
      </c>
      <c r="G4" s="163" t="s">
        <v>320</v>
      </c>
      <c r="H4" s="163" t="s">
        <v>229</v>
      </c>
      <c r="I4" s="164" t="s">
        <v>320</v>
      </c>
      <c r="J4" s="165" t="s">
        <v>229</v>
      </c>
      <c r="K4" s="163" t="s">
        <v>320</v>
      </c>
      <c r="L4" s="163" t="s">
        <v>229</v>
      </c>
      <c r="M4" s="163" t="s">
        <v>320</v>
      </c>
      <c r="N4" s="163" t="s">
        <v>229</v>
      </c>
      <c r="O4" s="163" t="s">
        <v>320</v>
      </c>
      <c r="P4" s="163" t="s">
        <v>229</v>
      </c>
      <c r="Q4" s="166" t="s">
        <v>320</v>
      </c>
    </row>
    <row r="5" spans="1:17" ht="15.75" customHeight="1">
      <c r="A5" s="167"/>
      <c r="B5" s="168" t="s">
        <v>92</v>
      </c>
      <c r="C5" s="169" t="s">
        <v>228</v>
      </c>
      <c r="D5" s="169" t="s">
        <v>92</v>
      </c>
      <c r="E5" s="170" t="s">
        <v>228</v>
      </c>
      <c r="F5" s="169" t="s">
        <v>92</v>
      </c>
      <c r="G5" s="170" t="s">
        <v>228</v>
      </c>
      <c r="H5" s="170" t="s">
        <v>92</v>
      </c>
      <c r="I5" s="170" t="s">
        <v>228</v>
      </c>
      <c r="J5" s="170" t="s">
        <v>92</v>
      </c>
      <c r="K5" s="170" t="s">
        <v>228</v>
      </c>
      <c r="L5" s="169" t="s">
        <v>92</v>
      </c>
      <c r="M5" s="170" t="s">
        <v>228</v>
      </c>
      <c r="N5" s="169" t="s">
        <v>92</v>
      </c>
      <c r="O5" s="170" t="s">
        <v>228</v>
      </c>
      <c r="P5" s="169" t="s">
        <v>92</v>
      </c>
      <c r="Q5" s="171" t="s">
        <v>228</v>
      </c>
    </row>
    <row r="6" spans="1:17" ht="14.25" customHeight="1">
      <c r="A6" s="172" t="s">
        <v>186</v>
      </c>
      <c r="B6" s="173">
        <v>434.9</v>
      </c>
      <c r="C6" s="174">
        <v>34</v>
      </c>
      <c r="D6" s="173">
        <v>3.3</v>
      </c>
      <c r="E6" s="175">
        <v>9.1</v>
      </c>
      <c r="F6" s="173">
        <v>264.10000000000002</v>
      </c>
      <c r="G6" s="174">
        <v>30.8</v>
      </c>
      <c r="H6" s="173">
        <v>31.5</v>
      </c>
      <c r="I6" s="176">
        <v>35.9</v>
      </c>
      <c r="J6" s="173">
        <v>50.7</v>
      </c>
      <c r="K6" s="177">
        <v>41.1</v>
      </c>
      <c r="L6" s="175">
        <v>91.5</v>
      </c>
      <c r="M6" s="174">
        <v>15.8</v>
      </c>
      <c r="N6" s="173">
        <v>876.1</v>
      </c>
      <c r="O6" s="174">
        <v>29.6</v>
      </c>
      <c r="P6" s="173">
        <v>19.7</v>
      </c>
      <c r="Q6" s="178">
        <v>11.2</v>
      </c>
    </row>
    <row r="7" spans="1:17" ht="14.25" customHeight="1">
      <c r="A7" s="172" t="s">
        <v>187</v>
      </c>
      <c r="B7" s="173" t="s">
        <v>321</v>
      </c>
      <c r="C7" s="174">
        <v>40.6</v>
      </c>
      <c r="D7" s="173">
        <v>47.7</v>
      </c>
      <c r="E7" s="174">
        <v>27.9</v>
      </c>
      <c r="F7" s="173">
        <v>697.7</v>
      </c>
      <c r="G7" s="174">
        <v>41.4</v>
      </c>
      <c r="H7" s="173">
        <v>43.1</v>
      </c>
      <c r="I7" s="176">
        <v>38.5</v>
      </c>
      <c r="J7" s="173">
        <v>119.4</v>
      </c>
      <c r="K7" s="177">
        <v>36.6</v>
      </c>
      <c r="L7" s="175">
        <v>424.6</v>
      </c>
      <c r="M7" s="174">
        <v>36.299999999999997</v>
      </c>
      <c r="N7" s="173" t="s">
        <v>322</v>
      </c>
      <c r="O7" s="174">
        <v>39.5</v>
      </c>
      <c r="P7" s="173">
        <v>511</v>
      </c>
      <c r="Q7" s="178">
        <v>33.6</v>
      </c>
    </row>
    <row r="8" spans="1:17" ht="14.25" customHeight="1">
      <c r="A8" s="172" t="s">
        <v>227</v>
      </c>
      <c r="B8" s="173">
        <v>389.6</v>
      </c>
      <c r="C8" s="174">
        <v>42.1</v>
      </c>
      <c r="D8" s="173">
        <v>123.4</v>
      </c>
      <c r="E8" s="174">
        <v>26.1</v>
      </c>
      <c r="F8" s="173">
        <v>147.19999999999999</v>
      </c>
      <c r="G8" s="174">
        <v>24</v>
      </c>
      <c r="H8" s="173">
        <v>14.6</v>
      </c>
      <c r="I8" s="176">
        <v>30.1</v>
      </c>
      <c r="J8" s="173">
        <v>29.9</v>
      </c>
      <c r="K8" s="177">
        <v>25.3</v>
      </c>
      <c r="L8" s="175">
        <v>51.1</v>
      </c>
      <c r="M8" s="174">
        <v>23.1</v>
      </c>
      <c r="N8" s="173">
        <v>755.8</v>
      </c>
      <c r="O8" s="174">
        <v>31.5</v>
      </c>
      <c r="P8" s="173">
        <v>74.099999999999994</v>
      </c>
      <c r="Q8" s="178">
        <v>17.8</v>
      </c>
    </row>
    <row r="9" spans="1:17" ht="14.25" customHeight="1">
      <c r="A9" s="172" t="s">
        <v>188</v>
      </c>
      <c r="B9" s="173">
        <v>392.2</v>
      </c>
      <c r="C9" s="174">
        <v>43.8</v>
      </c>
      <c r="D9" s="173">
        <v>29.5</v>
      </c>
      <c r="E9" s="174">
        <v>42.4</v>
      </c>
      <c r="F9" s="173">
        <v>192.2</v>
      </c>
      <c r="G9" s="174">
        <v>42.6</v>
      </c>
      <c r="H9" s="173">
        <v>28.3</v>
      </c>
      <c r="I9" s="176">
        <v>58.2</v>
      </c>
      <c r="J9" s="173">
        <v>40.6</v>
      </c>
      <c r="K9" s="177">
        <v>33.9</v>
      </c>
      <c r="L9" s="175">
        <v>17</v>
      </c>
      <c r="M9" s="174">
        <v>17.3</v>
      </c>
      <c r="N9" s="173">
        <v>699.9</v>
      </c>
      <c r="O9" s="174">
        <v>41.6</v>
      </c>
      <c r="P9" s="173">
        <v>51.2</v>
      </c>
      <c r="Q9" s="178">
        <v>44.2</v>
      </c>
    </row>
    <row r="10" spans="1:17" ht="14.25" customHeight="1">
      <c r="A10" s="172" t="s">
        <v>189</v>
      </c>
      <c r="B10" s="173">
        <v>996.2</v>
      </c>
      <c r="C10" s="174">
        <v>44.5</v>
      </c>
      <c r="D10" s="173">
        <v>58.1</v>
      </c>
      <c r="E10" s="174">
        <v>17.7</v>
      </c>
      <c r="F10" s="173">
        <v>322.8</v>
      </c>
      <c r="G10" s="174">
        <v>27.9</v>
      </c>
      <c r="H10" s="173">
        <v>13</v>
      </c>
      <c r="I10" s="176">
        <v>28.6</v>
      </c>
      <c r="J10" s="173">
        <v>16.2</v>
      </c>
      <c r="K10" s="177">
        <v>23.6</v>
      </c>
      <c r="L10" s="175">
        <v>28.7</v>
      </c>
      <c r="M10" s="174">
        <v>33</v>
      </c>
      <c r="N10" s="173" t="s">
        <v>323</v>
      </c>
      <c r="O10" s="174">
        <v>36.6</v>
      </c>
      <c r="P10" s="173">
        <v>119.1</v>
      </c>
      <c r="Q10" s="178">
        <v>20.7</v>
      </c>
    </row>
    <row r="11" spans="1:17" ht="14.25" customHeight="1">
      <c r="A11" s="172" t="s">
        <v>226</v>
      </c>
      <c r="B11" s="173">
        <v>733.5</v>
      </c>
      <c r="C11" s="174">
        <v>35.5</v>
      </c>
      <c r="D11" s="173">
        <v>76</v>
      </c>
      <c r="E11" s="174">
        <v>11.5</v>
      </c>
      <c r="F11" s="173">
        <v>240.5</v>
      </c>
      <c r="G11" s="174">
        <v>18.100000000000001</v>
      </c>
      <c r="H11" s="173">
        <v>15.1</v>
      </c>
      <c r="I11" s="176">
        <v>19.2</v>
      </c>
      <c r="J11" s="173">
        <v>40.200000000000003</v>
      </c>
      <c r="K11" s="177">
        <v>21.8</v>
      </c>
      <c r="L11" s="175">
        <v>341.8</v>
      </c>
      <c r="M11" s="174">
        <v>29</v>
      </c>
      <c r="N11" s="173" t="s">
        <v>324</v>
      </c>
      <c r="O11" s="174">
        <v>26.4</v>
      </c>
      <c r="P11" s="173" t="s">
        <v>325</v>
      </c>
      <c r="Q11" s="178">
        <v>31.7</v>
      </c>
    </row>
    <row r="12" spans="1:17" ht="14.25" customHeight="1">
      <c r="A12" s="172" t="s">
        <v>190</v>
      </c>
      <c r="B12" s="173">
        <v>565.79999999999995</v>
      </c>
      <c r="C12" s="174">
        <v>39</v>
      </c>
      <c r="D12" s="173">
        <v>32.200000000000003</v>
      </c>
      <c r="E12" s="174">
        <v>17</v>
      </c>
      <c r="F12" s="173">
        <v>224.1</v>
      </c>
      <c r="G12" s="174">
        <v>21.3</v>
      </c>
      <c r="H12" s="173">
        <v>7.9</v>
      </c>
      <c r="I12" s="176">
        <v>17.899999999999999</v>
      </c>
      <c r="J12" s="173">
        <v>67.7</v>
      </c>
      <c r="K12" s="177">
        <v>29.9</v>
      </c>
      <c r="L12" s="175">
        <v>391.3</v>
      </c>
      <c r="M12" s="174">
        <v>42.2</v>
      </c>
      <c r="N12" s="179" t="s">
        <v>326</v>
      </c>
      <c r="O12" s="174">
        <v>33.1</v>
      </c>
      <c r="P12" s="173">
        <v>874.4</v>
      </c>
      <c r="Q12" s="178">
        <v>36.4</v>
      </c>
    </row>
    <row r="13" spans="1:17" ht="14.25" customHeight="1">
      <c r="A13" s="172" t="s">
        <v>225</v>
      </c>
      <c r="B13" s="173">
        <v>145.80000000000001</v>
      </c>
      <c r="C13" s="174">
        <v>22.3</v>
      </c>
      <c r="D13" s="173">
        <v>11.6</v>
      </c>
      <c r="E13" s="174">
        <v>21.8</v>
      </c>
      <c r="F13" s="173">
        <v>102.4</v>
      </c>
      <c r="G13" s="174">
        <v>22.3</v>
      </c>
      <c r="H13" s="173">
        <v>5.4</v>
      </c>
      <c r="I13" s="176">
        <v>27</v>
      </c>
      <c r="J13" s="173">
        <v>20.6</v>
      </c>
      <c r="K13" s="177">
        <v>20.6</v>
      </c>
      <c r="L13" s="175">
        <v>1</v>
      </c>
      <c r="M13" s="174">
        <v>1.1000000000000001</v>
      </c>
      <c r="N13" s="173">
        <v>286.7</v>
      </c>
      <c r="O13" s="174">
        <v>20.7</v>
      </c>
      <c r="P13" s="173">
        <v>20.100000000000001</v>
      </c>
      <c r="Q13" s="178">
        <v>9</v>
      </c>
    </row>
    <row r="14" spans="1:17" ht="14.25" customHeight="1">
      <c r="A14" s="172" t="s">
        <v>224</v>
      </c>
      <c r="B14" s="173">
        <v>0.6</v>
      </c>
      <c r="C14" s="174">
        <v>1.7</v>
      </c>
      <c r="D14" s="173">
        <v>0.6</v>
      </c>
      <c r="E14" s="174">
        <v>5.5</v>
      </c>
      <c r="F14" s="173">
        <v>0.4</v>
      </c>
      <c r="G14" s="174">
        <v>2.1</v>
      </c>
      <c r="H14" s="173">
        <v>1.3</v>
      </c>
      <c r="I14" s="176">
        <v>22.3</v>
      </c>
      <c r="J14" s="173">
        <v>0.2</v>
      </c>
      <c r="K14" s="177">
        <v>2.2999999999999998</v>
      </c>
      <c r="L14" s="180" t="s">
        <v>327</v>
      </c>
      <c r="M14" s="180" t="s">
        <v>327</v>
      </c>
      <c r="N14" s="173">
        <v>3.1</v>
      </c>
      <c r="O14" s="174">
        <v>3.8</v>
      </c>
      <c r="P14" s="173">
        <v>0.6</v>
      </c>
      <c r="Q14" s="178">
        <v>32.200000000000003</v>
      </c>
    </row>
    <row r="15" spans="1:17" ht="14.25" customHeight="1">
      <c r="A15" s="172" t="s">
        <v>191</v>
      </c>
      <c r="B15" s="173">
        <v>519.20000000000005</v>
      </c>
      <c r="C15" s="174">
        <v>37.9</v>
      </c>
      <c r="D15" s="173">
        <v>54.9</v>
      </c>
      <c r="E15" s="174">
        <v>38.1</v>
      </c>
      <c r="F15" s="173">
        <v>256.10000000000002</v>
      </c>
      <c r="G15" s="174">
        <v>36.299999999999997</v>
      </c>
      <c r="H15" s="173">
        <v>28.1</v>
      </c>
      <c r="I15" s="176">
        <v>43.7</v>
      </c>
      <c r="J15" s="173">
        <v>23.4</v>
      </c>
      <c r="K15" s="177">
        <v>32.6</v>
      </c>
      <c r="L15" s="175">
        <v>50.2</v>
      </c>
      <c r="M15" s="174">
        <v>29.4</v>
      </c>
      <c r="N15" s="173">
        <v>931.8</v>
      </c>
      <c r="O15" s="174">
        <v>36.9</v>
      </c>
      <c r="P15" s="173">
        <v>87</v>
      </c>
      <c r="Q15" s="178">
        <v>39.200000000000003</v>
      </c>
    </row>
    <row r="16" spans="1:17" ht="14.25" customHeight="1">
      <c r="A16" s="172" t="s">
        <v>192</v>
      </c>
      <c r="B16" s="173">
        <v>616.6</v>
      </c>
      <c r="C16" s="174">
        <v>30.2</v>
      </c>
      <c r="D16" s="173">
        <v>30.3</v>
      </c>
      <c r="E16" s="174">
        <v>14.4</v>
      </c>
      <c r="F16" s="173">
        <v>147.30000000000001</v>
      </c>
      <c r="G16" s="174">
        <v>18.2</v>
      </c>
      <c r="H16" s="173">
        <v>9.6</v>
      </c>
      <c r="I16" s="176">
        <v>30.1</v>
      </c>
      <c r="J16" s="173">
        <v>11.9</v>
      </c>
      <c r="K16" s="177">
        <v>17</v>
      </c>
      <c r="L16" s="175">
        <v>98.9</v>
      </c>
      <c r="M16" s="174">
        <v>24.9</v>
      </c>
      <c r="N16" s="173">
        <v>914.7</v>
      </c>
      <c r="O16" s="174">
        <v>25.7</v>
      </c>
      <c r="P16" s="173">
        <v>105.5</v>
      </c>
      <c r="Q16" s="178">
        <v>17.600000000000001</v>
      </c>
    </row>
    <row r="17" spans="1:17" ht="14.25" customHeight="1">
      <c r="A17" s="172" t="s">
        <v>223</v>
      </c>
      <c r="B17" s="173">
        <v>483.2</v>
      </c>
      <c r="C17" s="174">
        <v>49.3</v>
      </c>
      <c r="D17" s="173">
        <v>31.2</v>
      </c>
      <c r="E17" s="174">
        <v>17</v>
      </c>
      <c r="F17" s="173">
        <v>272.89999999999998</v>
      </c>
      <c r="G17" s="174">
        <v>38.200000000000003</v>
      </c>
      <c r="H17" s="173">
        <v>33.299999999999997</v>
      </c>
      <c r="I17" s="176">
        <v>28.6</v>
      </c>
      <c r="J17" s="173">
        <v>2.5</v>
      </c>
      <c r="K17" s="177">
        <v>7.9</v>
      </c>
      <c r="L17" s="175">
        <v>9.5</v>
      </c>
      <c r="M17" s="175">
        <v>60.2</v>
      </c>
      <c r="N17" s="173">
        <v>832.6</v>
      </c>
      <c r="O17" s="174">
        <v>40.799999999999997</v>
      </c>
      <c r="P17" s="173">
        <v>177.3</v>
      </c>
      <c r="Q17" s="178">
        <v>63.3</v>
      </c>
    </row>
    <row r="18" spans="1:17" ht="14.25" customHeight="1">
      <c r="A18" s="181" t="s">
        <v>193</v>
      </c>
      <c r="B18" s="182">
        <v>422.3</v>
      </c>
      <c r="C18" s="183">
        <v>30</v>
      </c>
      <c r="D18" s="182">
        <v>15.7</v>
      </c>
      <c r="E18" s="183">
        <v>29.7</v>
      </c>
      <c r="F18" s="182">
        <v>215</v>
      </c>
      <c r="G18" s="183">
        <v>28.4</v>
      </c>
      <c r="H18" s="182">
        <v>9.9</v>
      </c>
      <c r="I18" s="184">
        <v>34</v>
      </c>
      <c r="J18" s="182">
        <v>14.6</v>
      </c>
      <c r="K18" s="185">
        <v>25.2</v>
      </c>
      <c r="L18" s="186">
        <v>27.9</v>
      </c>
      <c r="M18" s="183">
        <v>40.1</v>
      </c>
      <c r="N18" s="182">
        <v>705.5</v>
      </c>
      <c r="O18" s="183">
        <v>29.7</v>
      </c>
      <c r="P18" s="182">
        <v>21.8</v>
      </c>
      <c r="Q18" s="187">
        <v>43.2</v>
      </c>
    </row>
    <row r="19" spans="1:17" ht="14.25" customHeight="1">
      <c r="A19" s="188" t="s">
        <v>328</v>
      </c>
      <c r="B19" s="189" t="s">
        <v>329</v>
      </c>
      <c r="C19" s="190">
        <v>37.700000000000003</v>
      </c>
      <c r="D19" s="189">
        <v>514.6</v>
      </c>
      <c r="E19" s="190">
        <v>19.899999999999999</v>
      </c>
      <c r="F19" s="189" t="s">
        <v>330</v>
      </c>
      <c r="G19" s="190">
        <v>29.1</v>
      </c>
      <c r="H19" s="189">
        <v>240.9</v>
      </c>
      <c r="I19" s="191">
        <v>32.9</v>
      </c>
      <c r="J19" s="192">
        <v>438</v>
      </c>
      <c r="K19" s="193">
        <v>29</v>
      </c>
      <c r="L19" s="189" t="s">
        <v>331</v>
      </c>
      <c r="M19" s="190">
        <v>30.6</v>
      </c>
      <c r="N19" s="192" t="s">
        <v>332</v>
      </c>
      <c r="O19" s="190">
        <v>32.9</v>
      </c>
      <c r="P19" s="189" t="s">
        <v>333</v>
      </c>
      <c r="Q19" s="194">
        <v>31.5</v>
      </c>
    </row>
    <row r="20" spans="1:17">
      <c r="A20" s="13" t="s">
        <v>238</v>
      </c>
      <c r="B20" s="33"/>
      <c r="C20" s="33"/>
      <c r="D20" s="33"/>
      <c r="E20" s="33"/>
      <c r="F20" s="33"/>
      <c r="G20" s="33"/>
      <c r="H20" s="33"/>
      <c r="I20" s="33"/>
    </row>
    <row r="21" spans="1:17">
      <c r="A21" s="13" t="s">
        <v>239</v>
      </c>
      <c r="B21" s="33"/>
      <c r="C21" s="33"/>
      <c r="D21" s="33"/>
      <c r="E21" s="33"/>
      <c r="F21" s="33"/>
      <c r="G21" s="33"/>
      <c r="H21" s="33"/>
      <c r="I21" s="33"/>
    </row>
    <row r="22" spans="1:17">
      <c r="A22" s="13" t="s">
        <v>240</v>
      </c>
      <c r="E22" s="33"/>
    </row>
    <row r="23" spans="1:17">
      <c r="A23" s="195" t="s">
        <v>91</v>
      </c>
    </row>
    <row r="24" spans="1:17">
      <c r="A24" s="130" t="s">
        <v>9</v>
      </c>
    </row>
  </sheetData>
  <hyperlinks>
    <hyperlink ref="A24" location="Inhaltsverzeichnis!A1" display="Zurück zum Inhaltsverzeichnis"/>
  </hyperlinks>
  <pageMargins left="0.78740157480314965" right="0.59055118110236227" top="0.39370078740157483" bottom="0.19685039370078741" header="0.19685039370078741" footer="0.19685039370078741"/>
  <pageSetup paperSize="9" scale="48" orientation="portrait" verticalDpi="300" r:id="rId1"/>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zoomScale="160" zoomScaleNormal="160" workbookViewId="0"/>
  </sheetViews>
  <sheetFormatPr baseColWidth="10" defaultRowHeight="16.5"/>
  <cols>
    <col min="1" max="1" width="13.28515625" style="75" customWidth="1"/>
    <col min="2" max="2" width="15.28515625" style="75" customWidth="1"/>
    <col min="3" max="3" width="7.140625" style="75" customWidth="1"/>
    <col min="4" max="16" width="6" style="75" customWidth="1"/>
    <col min="17" max="16384" width="11.42578125" style="75"/>
  </cols>
  <sheetData>
    <row r="1" spans="1:17">
      <c r="A1" s="1439" t="s">
        <v>2266</v>
      </c>
      <c r="B1" s="1409"/>
      <c r="C1" s="1409"/>
      <c r="D1" s="1409"/>
      <c r="E1" s="1409"/>
      <c r="F1" s="1409"/>
      <c r="G1" s="1409"/>
      <c r="H1" s="1409"/>
      <c r="I1" s="1409"/>
      <c r="J1" s="1409"/>
      <c r="K1" s="1409"/>
      <c r="L1" s="1409"/>
      <c r="M1" s="1409"/>
      <c r="N1" s="1409"/>
      <c r="O1" s="1409"/>
      <c r="P1" s="1409"/>
    </row>
    <row r="2" spans="1:17" ht="15" customHeight="1">
      <c r="A2" s="79" t="s">
        <v>2267</v>
      </c>
      <c r="B2" s="1409"/>
      <c r="C2" s="1409"/>
      <c r="D2" s="1409"/>
      <c r="E2" s="1409"/>
      <c r="F2" s="1409"/>
      <c r="G2" s="1409"/>
      <c r="H2" s="1409"/>
      <c r="I2" s="1409"/>
      <c r="J2" s="1409"/>
      <c r="K2" s="1409"/>
      <c r="L2" s="1409"/>
      <c r="M2" s="1409"/>
      <c r="N2" s="1409"/>
      <c r="O2" s="1409"/>
      <c r="P2" s="1409"/>
    </row>
    <row r="3" spans="1:17" ht="24.75" customHeight="1">
      <c r="A3" s="2302" t="s">
        <v>222</v>
      </c>
      <c r="B3" s="2303" t="s">
        <v>2268</v>
      </c>
      <c r="C3" s="2304" t="s">
        <v>194</v>
      </c>
      <c r="D3" s="2277" t="s">
        <v>1604</v>
      </c>
      <c r="E3" s="2277" t="s">
        <v>1605</v>
      </c>
      <c r="F3" s="2277" t="s">
        <v>2269</v>
      </c>
      <c r="G3" s="2277" t="s">
        <v>1606</v>
      </c>
      <c r="H3" s="2277" t="s">
        <v>95</v>
      </c>
      <c r="I3" s="2277" t="s">
        <v>1607</v>
      </c>
      <c r="J3" s="2277" t="s">
        <v>1608</v>
      </c>
      <c r="K3" s="2277" t="s">
        <v>1609</v>
      </c>
      <c r="L3" s="2277" t="s">
        <v>1610</v>
      </c>
      <c r="M3" s="2277" t="s">
        <v>1611</v>
      </c>
      <c r="N3" s="2277" t="s">
        <v>1612</v>
      </c>
      <c r="O3" s="2277" t="s">
        <v>2202</v>
      </c>
      <c r="P3" s="2277" t="s">
        <v>218</v>
      </c>
    </row>
    <row r="4" spans="1:17" ht="9.75" customHeight="1">
      <c r="A4" s="2278" t="s">
        <v>2270</v>
      </c>
      <c r="B4" s="2279" t="s">
        <v>2271</v>
      </c>
      <c r="C4" s="2279">
        <v>2024</v>
      </c>
      <c r="D4" s="2280">
        <v>7.4572000000000003</v>
      </c>
      <c r="E4" s="2281">
        <v>7.4550000000000001</v>
      </c>
      <c r="F4" s="2281">
        <v>7.4565999999999999</v>
      </c>
      <c r="G4" s="2281">
        <v>7.4596</v>
      </c>
      <c r="H4" s="2281">
        <v>7.4606000000000003</v>
      </c>
      <c r="I4" s="2281">
        <v>7.4592000000000001</v>
      </c>
      <c r="J4" s="2281">
        <v>7.4606000000000003</v>
      </c>
      <c r="K4" s="2281">
        <v>7.4614000000000003</v>
      </c>
      <c r="L4" s="2281">
        <v>7.46</v>
      </c>
      <c r="M4" s="2281">
        <v>7.4592999999999998</v>
      </c>
      <c r="N4" s="2281">
        <v>7.4583000000000004</v>
      </c>
      <c r="O4" s="2282">
        <v>7.4588999999999999</v>
      </c>
      <c r="P4" s="2281">
        <v>7.4588999999999999</v>
      </c>
      <c r="Q4" s="2283"/>
    </row>
    <row r="5" spans="1:17" ht="9.75" customHeight="1">
      <c r="A5" s="2284" t="s">
        <v>2270</v>
      </c>
      <c r="B5" s="2285" t="s">
        <v>2271</v>
      </c>
      <c r="C5" s="2279">
        <f>C4+1</f>
        <v>2025</v>
      </c>
      <c r="D5" s="2280">
        <v>7.4608999999999996</v>
      </c>
      <c r="E5" s="2281"/>
      <c r="F5" s="2281"/>
      <c r="G5" s="2281"/>
      <c r="H5" s="2281"/>
      <c r="I5" s="2281"/>
      <c r="J5" s="2281"/>
      <c r="K5" s="2281"/>
      <c r="L5" s="2281"/>
      <c r="M5" s="2281"/>
      <c r="N5" s="2281"/>
      <c r="O5" s="2282"/>
      <c r="P5" s="2281"/>
      <c r="Q5" s="2283"/>
    </row>
    <row r="6" spans="1:17" ht="9.75" customHeight="1">
      <c r="A6" s="2278" t="s">
        <v>2272</v>
      </c>
      <c r="B6" s="2279" t="s">
        <v>2273</v>
      </c>
      <c r="C6" s="2279">
        <f t="shared" ref="C6:C23" si="0">C4</f>
        <v>2024</v>
      </c>
      <c r="D6" s="2280">
        <v>11.2834</v>
      </c>
      <c r="E6" s="2281">
        <v>11.25</v>
      </c>
      <c r="F6" s="2281">
        <v>11.305400000000001</v>
      </c>
      <c r="G6" s="2281">
        <v>11.590999999999999</v>
      </c>
      <c r="H6" s="2281">
        <v>11.618600000000001</v>
      </c>
      <c r="I6" s="2281">
        <v>11.2851</v>
      </c>
      <c r="J6" s="2281">
        <v>11.532400000000001</v>
      </c>
      <c r="K6" s="2281">
        <v>11.4557</v>
      </c>
      <c r="L6" s="2281">
        <v>11.357699999999999</v>
      </c>
      <c r="M6" s="2281">
        <v>11.4048</v>
      </c>
      <c r="N6" s="2281">
        <v>11.582800000000001</v>
      </c>
      <c r="O6" s="2281">
        <v>11.504</v>
      </c>
      <c r="P6" s="2280">
        <v>11.432499999999999</v>
      </c>
      <c r="Q6" s="2283"/>
    </row>
    <row r="7" spans="1:17" ht="9.75" customHeight="1">
      <c r="A7" s="2284" t="s">
        <v>2272</v>
      </c>
      <c r="B7" s="2285" t="s">
        <v>2273</v>
      </c>
      <c r="C7" s="2279">
        <f t="shared" si="0"/>
        <v>2025</v>
      </c>
      <c r="D7" s="2280">
        <v>11.479699999999999</v>
      </c>
      <c r="E7" s="2281"/>
      <c r="F7" s="2281"/>
      <c r="G7" s="2281"/>
      <c r="H7" s="2281"/>
      <c r="I7" s="2281"/>
      <c r="J7" s="2281"/>
      <c r="K7" s="2281"/>
      <c r="L7" s="2281"/>
      <c r="M7" s="2281"/>
      <c r="N7" s="2281"/>
      <c r="O7" s="2282"/>
      <c r="P7" s="2281"/>
      <c r="Q7" s="2283"/>
    </row>
    <row r="8" spans="1:17" ht="9.75" customHeight="1">
      <c r="A8" s="2278" t="s">
        <v>2274</v>
      </c>
      <c r="B8" s="2279" t="s">
        <v>2275</v>
      </c>
      <c r="C8" s="2279">
        <f t="shared" si="0"/>
        <v>2024</v>
      </c>
      <c r="D8" s="2286">
        <v>0.85872999999999999</v>
      </c>
      <c r="E8" s="2287">
        <v>0.85465999999999998</v>
      </c>
      <c r="F8" s="2287">
        <v>0.85524</v>
      </c>
      <c r="G8" s="2287">
        <v>0.85658000000000001</v>
      </c>
      <c r="H8" s="2287">
        <v>0.85563999999999996</v>
      </c>
      <c r="I8" s="2287">
        <v>0.84643000000000002</v>
      </c>
      <c r="J8" s="2287">
        <v>0.84331999999999996</v>
      </c>
      <c r="K8" s="2287">
        <v>0.85150000000000003</v>
      </c>
      <c r="L8" s="2287">
        <v>0.84021000000000001</v>
      </c>
      <c r="M8" s="2287">
        <v>0.83496000000000004</v>
      </c>
      <c r="N8" s="2287">
        <v>0.83379000000000003</v>
      </c>
      <c r="O8" s="2287">
        <v>0.82804</v>
      </c>
      <c r="P8" s="2288">
        <v>0.84662000000000004</v>
      </c>
      <c r="Q8" s="2283"/>
    </row>
    <row r="9" spans="1:17" ht="9.75" customHeight="1">
      <c r="A9" s="2284" t="s">
        <v>2274</v>
      </c>
      <c r="B9" s="2285" t="s">
        <v>2275</v>
      </c>
      <c r="C9" s="2279">
        <f t="shared" si="0"/>
        <v>2025</v>
      </c>
      <c r="D9" s="2286">
        <v>0.83908000000000005</v>
      </c>
      <c r="E9" s="2289"/>
      <c r="F9" s="2290"/>
      <c r="G9" s="2289"/>
      <c r="H9" s="2289"/>
      <c r="I9" s="2289"/>
      <c r="J9" s="2289"/>
      <c r="K9" s="2289"/>
      <c r="L9" s="2289"/>
      <c r="M9" s="2289"/>
      <c r="N9" s="2289"/>
      <c r="O9" s="2289"/>
      <c r="P9" s="2288"/>
      <c r="Q9" s="2283"/>
    </row>
    <row r="10" spans="1:17" ht="9.75" customHeight="1">
      <c r="A10" s="2278" t="s">
        <v>2276</v>
      </c>
      <c r="B10" s="2279" t="s">
        <v>2277</v>
      </c>
      <c r="C10" s="2279">
        <f t="shared" si="0"/>
        <v>2024</v>
      </c>
      <c r="D10" s="2280">
        <v>11.350099999999999</v>
      </c>
      <c r="E10" s="2281">
        <v>11.3843</v>
      </c>
      <c r="F10" s="2281">
        <v>11.5214</v>
      </c>
      <c r="G10" s="2281">
        <v>11.6828</v>
      </c>
      <c r="H10" s="2281">
        <v>11.598800000000001</v>
      </c>
      <c r="I10" s="2281">
        <v>11.4178</v>
      </c>
      <c r="J10" s="2281">
        <v>11.715999999999999</v>
      </c>
      <c r="K10" s="2281">
        <v>11.7895</v>
      </c>
      <c r="L10" s="2281">
        <v>11.7852</v>
      </c>
      <c r="M10" s="2281">
        <v>11.790699999999999</v>
      </c>
      <c r="N10" s="2281">
        <v>11.7408</v>
      </c>
      <c r="O10" s="2282">
        <v>11.7447</v>
      </c>
      <c r="P10" s="2281">
        <v>11.629</v>
      </c>
      <c r="Q10" s="2283"/>
    </row>
    <row r="11" spans="1:17" ht="9.75" customHeight="1">
      <c r="A11" s="2284" t="s">
        <v>2276</v>
      </c>
      <c r="B11" s="2285" t="s">
        <v>2277</v>
      </c>
      <c r="C11" s="2279">
        <f t="shared" si="0"/>
        <v>2025</v>
      </c>
      <c r="D11" s="2280">
        <v>11.7456</v>
      </c>
      <c r="E11" s="2281"/>
      <c r="F11" s="2281"/>
      <c r="G11" s="2281"/>
      <c r="H11" s="2281"/>
      <c r="I11" s="2281"/>
      <c r="J11" s="2281"/>
      <c r="K11" s="2281"/>
      <c r="L11" s="2281"/>
      <c r="M11" s="2281"/>
      <c r="N11" s="2281"/>
      <c r="O11" s="2282"/>
      <c r="P11" s="2281"/>
      <c r="Q11" s="2283"/>
    </row>
    <row r="12" spans="1:17" ht="9.75" customHeight="1">
      <c r="A12" s="2278" t="s">
        <v>2278</v>
      </c>
      <c r="B12" s="2279" t="s">
        <v>2279</v>
      </c>
      <c r="C12" s="2279">
        <f t="shared" si="0"/>
        <v>2024</v>
      </c>
      <c r="D12" s="2291">
        <v>0.93679999999999997</v>
      </c>
      <c r="E12" s="2281">
        <v>0.94620000000000004</v>
      </c>
      <c r="F12" s="2292">
        <v>0.96560000000000001</v>
      </c>
      <c r="G12" s="2281">
        <v>0.97609999999999997</v>
      </c>
      <c r="H12" s="2281">
        <v>0.98299999999999998</v>
      </c>
      <c r="I12" s="2281">
        <v>0.96160000000000001</v>
      </c>
      <c r="J12" s="2281">
        <v>0.96760000000000002</v>
      </c>
      <c r="K12" s="2281">
        <v>0.94499999999999995</v>
      </c>
      <c r="L12" s="2281">
        <v>0.94140000000000001</v>
      </c>
      <c r="M12" s="2281">
        <v>0.93859999999999999</v>
      </c>
      <c r="N12" s="2281">
        <v>0.9355</v>
      </c>
      <c r="O12" s="2282">
        <v>0.93389999999999995</v>
      </c>
      <c r="P12" s="2281">
        <v>0.9526</v>
      </c>
      <c r="Q12" s="2283"/>
    </row>
    <row r="13" spans="1:17" ht="9.75" customHeight="1">
      <c r="A13" s="2284" t="s">
        <v>2278</v>
      </c>
      <c r="B13" s="2285" t="s">
        <v>2279</v>
      </c>
      <c r="C13" s="2279">
        <f t="shared" si="0"/>
        <v>2025</v>
      </c>
      <c r="D13" s="2291">
        <v>0.94140000000000001</v>
      </c>
      <c r="E13" s="2281"/>
      <c r="F13" s="2292"/>
      <c r="G13" s="2281"/>
      <c r="H13" s="2281"/>
      <c r="I13" s="2281"/>
      <c r="J13" s="2281"/>
      <c r="K13" s="2281"/>
      <c r="L13" s="2281"/>
      <c r="M13" s="2281"/>
      <c r="N13" s="2281"/>
      <c r="O13" s="2282"/>
      <c r="P13" s="2281"/>
      <c r="Q13" s="2283"/>
    </row>
    <row r="14" spans="1:17" ht="9.75" customHeight="1">
      <c r="A14" s="2278" t="s">
        <v>2280</v>
      </c>
      <c r="B14" s="2279" t="s">
        <v>2281</v>
      </c>
      <c r="C14" s="2279">
        <f t="shared" si="0"/>
        <v>2024</v>
      </c>
      <c r="D14" s="2291">
        <v>1.0905</v>
      </c>
      <c r="E14" s="2281">
        <v>1.0794999999999999</v>
      </c>
      <c r="F14" s="2292">
        <v>1.0871999999999999</v>
      </c>
      <c r="G14" s="2281">
        <v>1.0728</v>
      </c>
      <c r="H14" s="2281">
        <v>1.0811999999999999</v>
      </c>
      <c r="I14" s="2281">
        <v>1.0759000000000001</v>
      </c>
      <c r="J14" s="2281">
        <v>1.0844</v>
      </c>
      <c r="K14" s="2281">
        <v>1.1012</v>
      </c>
      <c r="L14" s="2281">
        <v>1.1106</v>
      </c>
      <c r="M14" s="2281">
        <v>1.0904</v>
      </c>
      <c r="N14" s="2281">
        <v>1.0629999999999999</v>
      </c>
      <c r="O14" s="2282">
        <v>1.0479000000000001</v>
      </c>
      <c r="P14" s="2281">
        <v>1.0824</v>
      </c>
      <c r="Q14" s="2283"/>
    </row>
    <row r="15" spans="1:17" ht="9.75" customHeight="1">
      <c r="A15" s="2284" t="s">
        <v>2280</v>
      </c>
      <c r="B15" s="2285" t="s">
        <v>2281</v>
      </c>
      <c r="C15" s="2279">
        <f t="shared" si="0"/>
        <v>2025</v>
      </c>
      <c r="D15" s="2291">
        <v>1.0354000000000001</v>
      </c>
      <c r="E15" s="2281"/>
      <c r="F15" s="2292"/>
      <c r="G15" s="2281"/>
      <c r="H15" s="2281"/>
      <c r="I15" s="2281"/>
      <c r="J15" s="2281"/>
      <c r="K15" s="2281"/>
      <c r="L15" s="2281"/>
      <c r="M15" s="2281"/>
      <c r="N15" s="2281"/>
      <c r="O15" s="2282"/>
      <c r="P15" s="2281"/>
      <c r="Q15" s="2283"/>
    </row>
    <row r="16" spans="1:17" ht="9.75" customHeight="1">
      <c r="A16" s="2278" t="s">
        <v>2282</v>
      </c>
      <c r="B16" s="2279" t="s">
        <v>2283</v>
      </c>
      <c r="C16" s="2279">
        <f t="shared" si="0"/>
        <v>2024</v>
      </c>
      <c r="D16" s="2293">
        <v>159.46</v>
      </c>
      <c r="E16" s="2294">
        <v>161.38</v>
      </c>
      <c r="F16" s="2294">
        <v>162.77000000000001</v>
      </c>
      <c r="G16" s="2294">
        <v>165.03</v>
      </c>
      <c r="H16" s="2294">
        <v>168.54</v>
      </c>
      <c r="I16" s="2294">
        <v>169.81</v>
      </c>
      <c r="J16" s="2294">
        <v>171.17</v>
      </c>
      <c r="K16" s="2294">
        <v>161.06</v>
      </c>
      <c r="L16" s="2294">
        <v>159.08000000000001</v>
      </c>
      <c r="M16" s="2294">
        <v>163.19999999999999</v>
      </c>
      <c r="N16" s="2294">
        <v>163.22999999999999</v>
      </c>
      <c r="O16" s="2295">
        <v>161.08000000000001</v>
      </c>
      <c r="P16" s="2294">
        <v>163.85</v>
      </c>
      <c r="Q16" s="2283"/>
    </row>
    <row r="17" spans="1:17" ht="9.75" customHeight="1">
      <c r="A17" s="2284" t="s">
        <v>2282</v>
      </c>
      <c r="B17" s="2285" t="s">
        <v>2283</v>
      </c>
      <c r="C17" s="2279">
        <f t="shared" si="0"/>
        <v>2025</v>
      </c>
      <c r="D17" s="2293">
        <v>161.91999999999999</v>
      </c>
      <c r="E17" s="2294"/>
      <c r="F17" s="2294"/>
      <c r="G17" s="2294"/>
      <c r="H17" s="2294"/>
      <c r="I17" s="2294"/>
      <c r="J17" s="2294"/>
      <c r="K17" s="2294"/>
      <c r="L17" s="2294"/>
      <c r="M17" s="2294"/>
      <c r="N17" s="2294"/>
      <c r="O17" s="2295"/>
      <c r="P17" s="2294"/>
      <c r="Q17" s="2283"/>
    </row>
    <row r="18" spans="1:17" ht="9.75" customHeight="1">
      <c r="A18" s="2278" t="s">
        <v>2284</v>
      </c>
      <c r="B18" s="2279" t="s">
        <v>2285</v>
      </c>
      <c r="C18" s="2279">
        <f t="shared" si="0"/>
        <v>2024</v>
      </c>
      <c r="D18" s="2296">
        <v>24.716000000000001</v>
      </c>
      <c r="E18" s="2297">
        <v>25.231999999999999</v>
      </c>
      <c r="F18" s="2297">
        <v>25.292000000000002</v>
      </c>
      <c r="G18" s="2297">
        <v>25.277999999999999</v>
      </c>
      <c r="H18" s="2297">
        <v>24.818999999999999</v>
      </c>
      <c r="I18" s="2297">
        <v>24.779</v>
      </c>
      <c r="J18" s="2297">
        <v>25.298999999999999</v>
      </c>
      <c r="K18" s="2297">
        <v>25.178999999999998</v>
      </c>
      <c r="L18" s="2297">
        <v>25.099</v>
      </c>
      <c r="M18" s="2297">
        <v>25.297999999999998</v>
      </c>
      <c r="N18" s="2297">
        <v>25.300999999999998</v>
      </c>
      <c r="O18" s="2298">
        <v>25.135999999999999</v>
      </c>
      <c r="P18" s="2297">
        <v>25.12</v>
      </c>
      <c r="Q18" s="2283"/>
    </row>
    <row r="19" spans="1:17" ht="9.75" customHeight="1">
      <c r="A19" s="2284" t="s">
        <v>2284</v>
      </c>
      <c r="B19" s="2285" t="s">
        <v>2285</v>
      </c>
      <c r="C19" s="2279">
        <f t="shared" si="0"/>
        <v>2025</v>
      </c>
      <c r="D19" s="2296">
        <v>25.163</v>
      </c>
      <c r="E19" s="2297"/>
      <c r="F19" s="2297"/>
      <c r="G19" s="2297"/>
      <c r="H19" s="2297"/>
      <c r="I19" s="2297"/>
      <c r="J19" s="2297"/>
      <c r="K19" s="2297"/>
      <c r="L19" s="2297"/>
      <c r="M19" s="2297"/>
      <c r="N19" s="2297"/>
      <c r="O19" s="2298"/>
      <c r="P19" s="2297"/>
      <c r="Q19" s="2283"/>
    </row>
    <row r="20" spans="1:17" ht="9.75" customHeight="1">
      <c r="A20" s="2278" t="s">
        <v>2286</v>
      </c>
      <c r="B20" s="2279" t="s">
        <v>2287</v>
      </c>
      <c r="C20" s="2279">
        <f t="shared" si="0"/>
        <v>2024</v>
      </c>
      <c r="D20" s="2293">
        <v>382.04</v>
      </c>
      <c r="E20" s="2294">
        <v>388.04</v>
      </c>
      <c r="F20" s="2294">
        <v>395.09</v>
      </c>
      <c r="G20" s="2294">
        <v>392.41</v>
      </c>
      <c r="H20" s="2294">
        <v>387.18</v>
      </c>
      <c r="I20" s="2294">
        <v>394.76</v>
      </c>
      <c r="J20" s="2294">
        <v>392.84</v>
      </c>
      <c r="K20" s="2294">
        <v>394.7</v>
      </c>
      <c r="L20" s="2294">
        <v>394.86</v>
      </c>
      <c r="M20" s="2294">
        <v>401.9</v>
      </c>
      <c r="N20" s="2294">
        <v>409.25</v>
      </c>
      <c r="O20" s="2295">
        <v>411.99</v>
      </c>
      <c r="P20" s="2294">
        <v>395.3</v>
      </c>
      <c r="Q20" s="2283"/>
    </row>
    <row r="21" spans="1:17" ht="9.75" customHeight="1">
      <c r="A21" s="2284" t="s">
        <v>2286</v>
      </c>
      <c r="B21" s="2285" t="s">
        <v>2287</v>
      </c>
      <c r="C21" s="2279">
        <f t="shared" si="0"/>
        <v>2025</v>
      </c>
      <c r="D21" s="2293">
        <v>411.73</v>
      </c>
      <c r="E21" s="2294"/>
      <c r="F21" s="2294"/>
      <c r="G21" s="2294"/>
      <c r="H21" s="2294"/>
      <c r="I21" s="2294"/>
      <c r="J21" s="2294"/>
      <c r="K21" s="2294"/>
      <c r="L21" s="2294"/>
      <c r="M21" s="2294"/>
      <c r="N21" s="2294"/>
      <c r="O21" s="2295"/>
      <c r="P21" s="2294"/>
      <c r="Q21" s="2283"/>
    </row>
    <row r="22" spans="1:17" ht="9.75" customHeight="1">
      <c r="A22" s="2278" t="s">
        <v>2288</v>
      </c>
      <c r="B22" s="2279" t="s">
        <v>2289</v>
      </c>
      <c r="C22" s="2279">
        <f t="shared" si="0"/>
        <v>2024</v>
      </c>
      <c r="D22" s="2280">
        <v>4.3647999999999998</v>
      </c>
      <c r="E22" s="2281">
        <v>4.3255999999999997</v>
      </c>
      <c r="F22" s="2281">
        <v>4.3068999999999997</v>
      </c>
      <c r="G22" s="2281">
        <v>4.3026</v>
      </c>
      <c r="H22" s="2281">
        <v>4.2796000000000003</v>
      </c>
      <c r="I22" s="2281">
        <v>4.3209</v>
      </c>
      <c r="J22" s="2281">
        <v>4.2816999999999998</v>
      </c>
      <c r="K22" s="2281">
        <v>4.2916999999999996</v>
      </c>
      <c r="L22" s="2281">
        <v>4.2760999999999996</v>
      </c>
      <c r="M22" s="2281">
        <v>4.3170000000000002</v>
      </c>
      <c r="N22" s="2281">
        <v>4.3316999999999997</v>
      </c>
      <c r="O22" s="2282">
        <v>4.2704000000000004</v>
      </c>
      <c r="P22" s="2281">
        <v>4.3057999999999996</v>
      </c>
      <c r="Q22" s="2283"/>
    </row>
    <row r="23" spans="1:17" ht="9.75" customHeight="1">
      <c r="A23" s="2284" t="s">
        <v>2288</v>
      </c>
      <c r="B23" s="2285" t="s">
        <v>2289</v>
      </c>
      <c r="C23" s="2279">
        <f t="shared" si="0"/>
        <v>2025</v>
      </c>
      <c r="D23" s="2280">
        <v>4.2466999999999997</v>
      </c>
      <c r="E23" s="2281"/>
      <c r="F23" s="2281"/>
      <c r="G23" s="2281"/>
      <c r="H23" s="2281"/>
      <c r="I23" s="2281"/>
      <c r="J23" s="2281"/>
      <c r="K23" s="2281"/>
      <c r="L23" s="2281"/>
      <c r="M23" s="2281"/>
      <c r="N23" s="2281"/>
      <c r="O23" s="2282"/>
      <c r="P23" s="2281"/>
      <c r="Q23" s="2283"/>
    </row>
    <row r="24" spans="1:17" ht="10.5" customHeight="1">
      <c r="A24" s="2299" t="s">
        <v>2290</v>
      </c>
      <c r="B24" s="619"/>
      <c r="C24" s="619"/>
      <c r="D24" s="619"/>
      <c r="E24" s="619"/>
      <c r="F24" s="619"/>
      <c r="G24" s="619"/>
      <c r="H24" s="619"/>
      <c r="I24" s="134"/>
      <c r="J24" s="134"/>
      <c r="K24" s="134"/>
      <c r="L24" s="619"/>
      <c r="M24" s="619"/>
      <c r="N24" s="619"/>
      <c r="O24" s="619"/>
      <c r="P24" s="619"/>
    </row>
    <row r="25" spans="1:17" ht="10.5" customHeight="1">
      <c r="A25" s="2299" t="s">
        <v>2291</v>
      </c>
      <c r="B25" s="619"/>
      <c r="C25" s="619"/>
      <c r="D25" s="619"/>
      <c r="E25" s="619"/>
      <c r="F25" s="619"/>
      <c r="G25" s="619"/>
      <c r="H25" s="619"/>
      <c r="I25" s="134"/>
      <c r="J25" s="134"/>
      <c r="K25" s="134"/>
      <c r="L25" s="619"/>
      <c r="M25" s="619"/>
      <c r="N25" s="619"/>
      <c r="O25" s="619"/>
      <c r="P25" s="619"/>
    </row>
    <row r="26" spans="1:17" ht="9" customHeight="1">
      <c r="A26" s="619" t="s">
        <v>2292</v>
      </c>
      <c r="B26" s="619"/>
      <c r="C26" s="619"/>
      <c r="D26" s="619"/>
      <c r="E26" s="619"/>
      <c r="F26" s="619"/>
      <c r="G26" s="619"/>
      <c r="H26" s="619"/>
      <c r="I26" s="619"/>
      <c r="J26" s="619"/>
      <c r="K26" s="619"/>
      <c r="L26" s="619"/>
      <c r="M26" s="619"/>
      <c r="N26" s="619"/>
      <c r="O26" s="619"/>
      <c r="P26" s="619"/>
    </row>
    <row r="27" spans="1:17" ht="9" customHeight="1">
      <c r="A27" s="619" t="s">
        <v>2293</v>
      </c>
      <c r="B27" s="619" t="s">
        <v>2294</v>
      </c>
      <c r="C27" s="619"/>
      <c r="D27" s="619"/>
      <c r="E27" s="619"/>
      <c r="I27" s="619"/>
      <c r="J27" s="619"/>
      <c r="N27" s="619"/>
      <c r="O27" s="1441"/>
      <c r="P27" s="619"/>
    </row>
    <row r="28" spans="1:17" ht="9" customHeight="1">
      <c r="A28" s="619" t="s">
        <v>2295</v>
      </c>
      <c r="B28" s="619" t="s">
        <v>2296</v>
      </c>
      <c r="C28" s="619"/>
      <c r="D28" s="619"/>
      <c r="E28" s="619"/>
      <c r="I28" s="619"/>
      <c r="J28" s="619"/>
      <c r="N28" s="134"/>
      <c r="O28" s="1441"/>
      <c r="P28" s="619"/>
    </row>
    <row r="29" spans="1:17" ht="9" customHeight="1">
      <c r="A29" s="619" t="s">
        <v>2297</v>
      </c>
      <c r="B29" s="619" t="s">
        <v>2298</v>
      </c>
      <c r="C29" s="619"/>
      <c r="D29" s="619"/>
      <c r="E29" s="619"/>
      <c r="I29" s="619"/>
      <c r="J29" s="619"/>
      <c r="N29" s="134"/>
      <c r="O29" s="1441"/>
      <c r="P29" s="619"/>
    </row>
    <row r="30" spans="1:17" ht="9" customHeight="1">
      <c r="A30" s="619" t="s">
        <v>2299</v>
      </c>
      <c r="B30" s="619" t="s">
        <v>2300</v>
      </c>
      <c r="C30" s="619"/>
      <c r="D30" s="619"/>
      <c r="E30" s="619"/>
      <c r="I30" s="619"/>
      <c r="J30" s="619"/>
      <c r="N30" s="134"/>
      <c r="O30" s="1441"/>
    </row>
    <row r="31" spans="1:17" ht="9" customHeight="1">
      <c r="A31" s="134" t="s">
        <v>2301</v>
      </c>
      <c r="B31" s="134" t="s">
        <v>2302</v>
      </c>
      <c r="C31" s="134"/>
      <c r="D31" s="134"/>
      <c r="E31" s="134"/>
      <c r="I31" s="619"/>
      <c r="J31" s="619"/>
      <c r="N31" s="134"/>
      <c r="O31" s="1441"/>
    </row>
    <row r="32" spans="1:17" ht="9" customHeight="1">
      <c r="A32" s="619" t="s">
        <v>2303</v>
      </c>
      <c r="B32" s="619" t="s">
        <v>2304</v>
      </c>
      <c r="C32" s="619"/>
      <c r="D32" s="619"/>
      <c r="I32" s="619"/>
      <c r="N32" s="619"/>
      <c r="O32" s="619"/>
      <c r="P32" s="2300"/>
    </row>
    <row r="33" spans="1:13" ht="9" customHeight="1">
      <c r="A33" s="619" t="s">
        <v>2305</v>
      </c>
      <c r="B33" s="619" t="s">
        <v>2306</v>
      </c>
    </row>
    <row r="34" spans="1:13" ht="9" customHeight="1">
      <c r="A34" s="619" t="s">
        <v>2307</v>
      </c>
      <c r="B34" s="619" t="s">
        <v>2308</v>
      </c>
    </row>
    <row r="35" spans="1:13" ht="9" customHeight="1">
      <c r="A35" s="619" t="s">
        <v>2309</v>
      </c>
      <c r="B35" s="619" t="s">
        <v>2310</v>
      </c>
    </row>
    <row r="36" spans="1:13" ht="9" customHeight="1">
      <c r="A36" s="2301" t="s">
        <v>2311</v>
      </c>
      <c r="B36" s="134" t="s">
        <v>2312</v>
      </c>
      <c r="M36" s="75" t="s">
        <v>135</v>
      </c>
    </row>
    <row r="37" spans="1:13" ht="9" customHeight="1">
      <c r="A37" s="619" t="s">
        <v>2313</v>
      </c>
      <c r="B37" s="619" t="s">
        <v>2314</v>
      </c>
    </row>
    <row r="38" spans="1:13" ht="9" customHeight="1">
      <c r="A38" s="619" t="s">
        <v>2315</v>
      </c>
      <c r="B38" s="619" t="s">
        <v>2316</v>
      </c>
    </row>
    <row r="39" spans="1:13" ht="9" customHeight="1">
      <c r="A39" s="619" t="s">
        <v>2317</v>
      </c>
      <c r="B39" s="619" t="s">
        <v>2318</v>
      </c>
    </row>
    <row r="40" spans="1:13" ht="9" customHeight="1">
      <c r="A40" s="134" t="s">
        <v>2319</v>
      </c>
      <c r="B40" s="134" t="s">
        <v>2320</v>
      </c>
    </row>
    <row r="41" spans="1:13" ht="9" customHeight="1">
      <c r="A41" s="134" t="s">
        <v>2321</v>
      </c>
      <c r="B41" s="134" t="s">
        <v>2322</v>
      </c>
    </row>
    <row r="42" spans="1:13" ht="9" customHeight="1">
      <c r="A42" s="134" t="s">
        <v>2323</v>
      </c>
      <c r="B42" s="134" t="s">
        <v>2324</v>
      </c>
    </row>
    <row r="43" spans="1:13" ht="9" customHeight="1">
      <c r="A43" s="134" t="s">
        <v>2325</v>
      </c>
      <c r="B43" s="134" t="s">
        <v>2326</v>
      </c>
    </row>
    <row r="44" spans="1:13" ht="9" customHeight="1">
      <c r="A44" s="134" t="s">
        <v>2327</v>
      </c>
      <c r="B44" s="134" t="s">
        <v>2328</v>
      </c>
    </row>
    <row r="45" spans="1:13" ht="13.5" customHeight="1">
      <c r="A45" s="72" t="s">
        <v>9</v>
      </c>
    </row>
  </sheetData>
  <hyperlinks>
    <hyperlink ref="A45"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V248"/>
  <sheetViews>
    <sheetView showGridLines="0" zoomScale="115" zoomScaleNormal="115" workbookViewId="0">
      <pane ySplit="4" topLeftCell="A5" activePane="bottomLeft" state="frozen"/>
      <selection pane="bottomLeft"/>
    </sheetView>
  </sheetViews>
  <sheetFormatPr baseColWidth="10" defaultColWidth="11.42578125" defaultRowHeight="17.25"/>
  <cols>
    <col min="1" max="1" width="13.42578125" style="1365" customWidth="1"/>
    <col min="2" max="2" width="8" style="1365" customWidth="1"/>
    <col min="3" max="15" width="8.85546875" style="1365" customWidth="1"/>
    <col min="16" max="16" width="8.85546875" style="1366" customWidth="1"/>
    <col min="17" max="21" width="11.42578125" style="1305"/>
    <col min="22" max="22" width="22.28515625" style="1305" customWidth="1"/>
    <col min="23" max="16384" width="11.42578125" style="1305"/>
  </cols>
  <sheetData>
    <row r="1" spans="1:22" ht="27" customHeight="1">
      <c r="A1" s="1300" t="s">
        <v>1766</v>
      </c>
      <c r="B1" s="1301"/>
      <c r="C1" s="1302"/>
      <c r="D1" s="1302"/>
      <c r="E1" s="1302"/>
      <c r="F1" s="1302"/>
      <c r="G1" s="1302"/>
      <c r="H1" s="1302"/>
      <c r="I1" s="1302"/>
      <c r="J1" s="1302"/>
      <c r="K1" s="1302"/>
      <c r="L1" s="1302"/>
      <c r="M1" s="1302"/>
      <c r="N1" s="1302"/>
      <c r="O1" s="1302"/>
      <c r="P1" s="1303"/>
      <c r="Q1" s="1304"/>
      <c r="T1" s="1306">
        <f>COUNT(C7:N7)</f>
        <v>6</v>
      </c>
      <c r="U1" s="1306">
        <v>1</v>
      </c>
      <c r="V1" s="1306" t="s">
        <v>1767</v>
      </c>
    </row>
    <row r="2" spans="1:22" ht="16.5" customHeight="1">
      <c r="A2" s="1302" t="s">
        <v>1768</v>
      </c>
      <c r="B2" s="1307"/>
      <c r="C2" s="1308"/>
      <c r="D2" s="1308"/>
      <c r="E2" s="1308"/>
      <c r="F2" s="1308"/>
      <c r="G2" s="1308"/>
      <c r="H2" s="1308"/>
      <c r="I2" s="1308"/>
      <c r="J2" s="1308"/>
      <c r="K2" s="1308"/>
      <c r="L2" s="1308"/>
      <c r="M2" s="1308"/>
      <c r="N2" s="1308"/>
      <c r="O2" s="1308"/>
      <c r="P2" s="1309"/>
      <c r="Q2" s="1304"/>
      <c r="T2" s="1306"/>
      <c r="U2" s="1306">
        <v>2</v>
      </c>
      <c r="V2" s="1306" t="s">
        <v>1769</v>
      </c>
    </row>
    <row r="3" spans="1:22" ht="48.75" customHeight="1">
      <c r="A3" s="2617" t="s">
        <v>1770</v>
      </c>
      <c r="B3" s="2619" t="s">
        <v>106</v>
      </c>
      <c r="C3" s="1310" t="s">
        <v>105</v>
      </c>
      <c r="D3" s="1310" t="s">
        <v>104</v>
      </c>
      <c r="E3" s="1310" t="s">
        <v>103</v>
      </c>
      <c r="F3" s="1310" t="s">
        <v>102</v>
      </c>
      <c r="G3" s="1310" t="s">
        <v>101</v>
      </c>
      <c r="H3" s="1310" t="s">
        <v>100</v>
      </c>
      <c r="I3" s="1310" t="s">
        <v>99</v>
      </c>
      <c r="J3" s="1310" t="s">
        <v>98</v>
      </c>
      <c r="K3" s="1310" t="s">
        <v>97</v>
      </c>
      <c r="L3" s="1310" t="s">
        <v>96</v>
      </c>
      <c r="M3" s="1310" t="s">
        <v>95</v>
      </c>
      <c r="N3" s="1310" t="s">
        <v>94</v>
      </c>
      <c r="O3" s="1310" t="s">
        <v>1771</v>
      </c>
      <c r="P3" s="1311" t="str">
        <f>VLOOKUP(T1,U:V,2,FALSE)</f>
        <v>Juli bis Dezember</v>
      </c>
      <c r="Q3" s="1304"/>
      <c r="T3" s="1306"/>
      <c r="U3" s="1306">
        <v>3</v>
      </c>
      <c r="V3" s="1306" t="s">
        <v>1772</v>
      </c>
    </row>
    <row r="4" spans="1:22" ht="35.25" customHeight="1">
      <c r="A4" s="2618"/>
      <c r="B4" s="2620"/>
      <c r="C4" s="1312" t="s">
        <v>1773</v>
      </c>
      <c r="D4" s="1312"/>
      <c r="E4" s="1312"/>
      <c r="F4" s="1312"/>
      <c r="G4" s="1312"/>
      <c r="H4" s="1312"/>
      <c r="I4" s="1312" t="s">
        <v>1774</v>
      </c>
      <c r="J4" s="1313"/>
      <c r="K4" s="1313"/>
      <c r="L4" s="1313"/>
      <c r="M4" s="1313"/>
      <c r="N4" s="1313"/>
      <c r="O4" s="1312" t="s">
        <v>1775</v>
      </c>
      <c r="P4" s="1314"/>
      <c r="Q4" s="1315"/>
      <c r="T4" s="1306"/>
      <c r="U4" s="1306">
        <v>4</v>
      </c>
      <c r="V4" s="1306" t="s">
        <v>1776</v>
      </c>
    </row>
    <row r="5" spans="1:22" ht="16.5" customHeight="1">
      <c r="A5" s="1316" t="s">
        <v>1777</v>
      </c>
      <c r="B5" s="1317"/>
      <c r="C5" s="1317"/>
      <c r="D5" s="1317"/>
      <c r="E5" s="1317"/>
      <c r="F5" s="1317"/>
      <c r="G5" s="1317"/>
      <c r="H5" s="1317"/>
      <c r="I5" s="1317"/>
      <c r="J5" s="1317"/>
      <c r="K5" s="1317"/>
      <c r="L5" s="1317"/>
      <c r="M5" s="1317"/>
      <c r="N5" s="1317"/>
      <c r="O5" s="1317"/>
      <c r="P5" s="1318"/>
      <c r="Q5" s="1319"/>
      <c r="T5" s="1163"/>
      <c r="U5" s="1163">
        <v>5</v>
      </c>
      <c r="V5" s="1163" t="s">
        <v>1778</v>
      </c>
    </row>
    <row r="6" spans="1:22" ht="16.5" customHeight="1">
      <c r="A6" s="1320" t="s">
        <v>93</v>
      </c>
      <c r="B6" s="1321" t="s">
        <v>1779</v>
      </c>
      <c r="C6" s="1322">
        <v>8810.1630000000005</v>
      </c>
      <c r="D6" s="1322">
        <v>9272.31</v>
      </c>
      <c r="E6" s="1322">
        <v>8849.4240000000009</v>
      </c>
      <c r="F6" s="1322">
        <v>9414.2540000000008</v>
      </c>
      <c r="G6" s="1322">
        <v>9936.08</v>
      </c>
      <c r="H6" s="1322">
        <v>8672.3649999999998</v>
      </c>
      <c r="I6" s="1323">
        <v>9648.9470000000001</v>
      </c>
      <c r="J6" s="1322">
        <v>9435.36</v>
      </c>
      <c r="K6" s="1324">
        <v>9653.6980000000003</v>
      </c>
      <c r="L6" s="1324">
        <v>9965.5570000000007</v>
      </c>
      <c r="M6" s="1324">
        <v>9562.2559999999994</v>
      </c>
      <c r="N6" s="1325">
        <v>9059.9989999999998</v>
      </c>
      <c r="O6" s="1326">
        <f>IF(N6="","",SUM(C6:N6))</f>
        <v>112280.41299999999</v>
      </c>
      <c r="P6" s="1327">
        <f>SUM(C6:INDEX(C6:N6,$T$1))</f>
        <v>54954.595999999998</v>
      </c>
      <c r="Q6" s="1304"/>
      <c r="T6" s="1163"/>
      <c r="U6" s="1163">
        <v>6</v>
      </c>
      <c r="V6" s="1163" t="s">
        <v>1780</v>
      </c>
    </row>
    <row r="7" spans="1:22" ht="16.5" customHeight="1">
      <c r="A7" s="1328" t="s">
        <v>93</v>
      </c>
      <c r="B7" s="1329" t="s">
        <v>1779</v>
      </c>
      <c r="C7" s="1322">
        <v>10033.001</v>
      </c>
      <c r="D7" s="1322">
        <v>9122.7009999999991</v>
      </c>
      <c r="E7" s="1322">
        <v>9417.3459999999995</v>
      </c>
      <c r="F7" s="1322">
        <v>9756.3269999999993</v>
      </c>
      <c r="G7" s="1322">
        <v>10089.369000000001</v>
      </c>
      <c r="H7" s="1325">
        <v>10304.044</v>
      </c>
      <c r="I7" s="1322"/>
      <c r="J7" s="1322"/>
      <c r="K7" s="1322"/>
      <c r="L7" s="1322"/>
      <c r="M7" s="1322"/>
      <c r="N7" s="1325"/>
      <c r="O7" s="1326" t="str">
        <f>IF(N7="","",SUM(C7:N7))</f>
        <v/>
      </c>
      <c r="P7" s="1327">
        <f>SUM(C7:N7)</f>
        <v>58722.787999999993</v>
      </c>
      <c r="Q7" s="1304"/>
      <c r="T7" s="1163"/>
      <c r="U7" s="1163">
        <v>7</v>
      </c>
      <c r="V7" s="1163" t="s">
        <v>1781</v>
      </c>
    </row>
    <row r="8" spans="1:22" ht="16.5" customHeight="1">
      <c r="A8" s="1320" t="s">
        <v>1782</v>
      </c>
      <c r="B8" s="1321" t="s">
        <v>1779</v>
      </c>
      <c r="C8" s="1322">
        <v>6321.3789999999999</v>
      </c>
      <c r="D8" s="1322">
        <v>6899.8360000000002</v>
      </c>
      <c r="E8" s="1322">
        <v>6401.2070000000003</v>
      </c>
      <c r="F8" s="1322">
        <v>6847.4830000000002</v>
      </c>
      <c r="G8" s="1322">
        <v>7313.9449999999997</v>
      </c>
      <c r="H8" s="1325">
        <v>6425.6890000000003</v>
      </c>
      <c r="I8" s="1322">
        <v>6909.415</v>
      </c>
      <c r="J8" s="1322">
        <v>6608.5389999999998</v>
      </c>
      <c r="K8" s="1322">
        <v>6913.5</v>
      </c>
      <c r="L8" s="1322">
        <v>7039.558</v>
      </c>
      <c r="M8" s="1322">
        <v>6770.2349999999997</v>
      </c>
      <c r="N8" s="1325">
        <v>6351.3130000000001</v>
      </c>
      <c r="O8" s="1326">
        <f>IF(N8="","",SUM(C8:N8))</f>
        <v>80802.098999999987</v>
      </c>
      <c r="P8" s="1327">
        <f>SUM(C8:INDEX(C8:N8,$T$1))</f>
        <v>40209.538999999997</v>
      </c>
      <c r="Q8" s="1304"/>
      <c r="T8" s="1163"/>
      <c r="U8" s="1163">
        <v>8</v>
      </c>
      <c r="V8" s="1163" t="s">
        <v>1783</v>
      </c>
    </row>
    <row r="9" spans="1:22" ht="16.5" customHeight="1">
      <c r="A9" s="1330" t="s">
        <v>1782</v>
      </c>
      <c r="B9" s="1331" t="s">
        <v>1779</v>
      </c>
      <c r="C9" s="1322">
        <v>6937.5110000000004</v>
      </c>
      <c r="D9" s="1322">
        <v>6290.7889999999998</v>
      </c>
      <c r="E9" s="1322">
        <v>6530.6009999999997</v>
      </c>
      <c r="F9" s="1322">
        <v>6468.3760000000002</v>
      </c>
      <c r="G9" s="1322">
        <v>6598.5730000000003</v>
      </c>
      <c r="H9" s="1325">
        <v>7056.77</v>
      </c>
      <c r="I9" s="1322"/>
      <c r="J9" s="1322"/>
      <c r="K9" s="1322"/>
      <c r="L9" s="1322"/>
      <c r="M9" s="1322"/>
      <c r="N9" s="1325"/>
      <c r="O9" s="1326" t="str">
        <f>IF(N9="","",SUM(C9:N9))</f>
        <v/>
      </c>
      <c r="P9" s="1327">
        <f>SUM(C9:N9)</f>
        <v>39882.619999999995</v>
      </c>
      <c r="Q9" s="1304"/>
      <c r="T9" s="1163"/>
      <c r="U9" s="1163">
        <v>9</v>
      </c>
      <c r="V9" s="1163" t="s">
        <v>1784</v>
      </c>
    </row>
    <row r="10" spans="1:22" ht="16.5" customHeight="1">
      <c r="A10" s="1316" t="s">
        <v>1785</v>
      </c>
      <c r="B10" s="1332"/>
      <c r="C10" s="1317"/>
      <c r="D10" s="1317"/>
      <c r="E10" s="1317"/>
      <c r="F10" s="1317"/>
      <c r="G10" s="1317"/>
      <c r="H10" s="1317"/>
      <c r="I10" s="1317"/>
      <c r="J10" s="1317"/>
      <c r="K10" s="1317"/>
      <c r="L10" s="1317"/>
      <c r="M10" s="1317"/>
      <c r="N10" s="1332"/>
      <c r="O10" s="1317"/>
      <c r="P10" s="1318"/>
      <c r="Q10" s="1319"/>
      <c r="R10" s="1333"/>
      <c r="T10" s="1163"/>
      <c r="U10" s="1163">
        <v>10</v>
      </c>
      <c r="V10" s="1163" t="s">
        <v>1786</v>
      </c>
    </row>
    <row r="11" spans="1:22" ht="16.5" customHeight="1">
      <c r="A11" s="1316" t="s">
        <v>1713</v>
      </c>
      <c r="B11" s="1334"/>
      <c r="C11" s="1335"/>
      <c r="D11" s="1335"/>
      <c r="E11" s="1335"/>
      <c r="F11" s="1335"/>
      <c r="G11" s="1335"/>
      <c r="H11" s="1335"/>
      <c r="I11" s="1335"/>
      <c r="J11" s="1335"/>
      <c r="K11" s="1335"/>
      <c r="L11" s="1335"/>
      <c r="M11" s="1335"/>
      <c r="N11" s="1334"/>
      <c r="O11" s="1335"/>
      <c r="P11" s="1336"/>
      <c r="Q11" s="1319"/>
      <c r="R11" s="1333"/>
      <c r="T11" s="1163"/>
      <c r="U11" s="1163">
        <v>11</v>
      </c>
      <c r="V11" s="1163" t="s">
        <v>1787</v>
      </c>
    </row>
    <row r="12" spans="1:22" ht="16.5" customHeight="1">
      <c r="A12" s="1320" t="s">
        <v>93</v>
      </c>
      <c r="B12" s="1334" t="s">
        <v>92</v>
      </c>
      <c r="C12" s="1322">
        <v>20.866199999999999</v>
      </c>
      <c r="D12" s="1322">
        <v>22.464700000000001</v>
      </c>
      <c r="E12" s="1322">
        <v>26.384399999999999</v>
      </c>
      <c r="F12" s="1322">
        <v>32.798099999999998</v>
      </c>
      <c r="G12" s="1322">
        <v>31.863399999999999</v>
      </c>
      <c r="H12" s="1325">
        <v>33.864100000000001</v>
      </c>
      <c r="I12" s="1322">
        <v>28.706800000000001</v>
      </c>
      <c r="J12" s="1322">
        <v>26.037700000000001</v>
      </c>
      <c r="K12" s="1322">
        <v>32.828800000000001</v>
      </c>
      <c r="L12" s="1322">
        <v>23.183299999999999</v>
      </c>
      <c r="M12" s="1322">
        <v>19.113800000000001</v>
      </c>
      <c r="N12" s="1325">
        <v>14.023</v>
      </c>
      <c r="O12" s="1326">
        <f>IF(N12="","",SUM(C12:N12))</f>
        <v>312.13430000000005</v>
      </c>
      <c r="P12" s="1327">
        <f>SUM(C12:INDEX(C12:N12,$T$1))</f>
        <v>168.24090000000001</v>
      </c>
      <c r="Q12" s="1304"/>
      <c r="T12" s="1163"/>
      <c r="U12" s="1163">
        <v>12</v>
      </c>
      <c r="V12" s="1163" t="s">
        <v>1788</v>
      </c>
    </row>
    <row r="13" spans="1:22" ht="16.5" customHeight="1">
      <c r="A13" s="1328" t="s">
        <v>93</v>
      </c>
      <c r="B13" s="1337" t="s">
        <v>92</v>
      </c>
      <c r="C13" s="1322">
        <v>24.0471</v>
      </c>
      <c r="D13" s="1322">
        <v>18.758900000000001</v>
      </c>
      <c r="E13" s="1322">
        <v>19.9133</v>
      </c>
      <c r="F13" s="1322">
        <v>31.366199999999999</v>
      </c>
      <c r="G13" s="1322">
        <v>27.9496</v>
      </c>
      <c r="H13" s="1325">
        <v>25.419599999999999</v>
      </c>
      <c r="I13" s="1322"/>
      <c r="J13" s="1322"/>
      <c r="K13" s="1322"/>
      <c r="L13" s="1322"/>
      <c r="M13" s="1322"/>
      <c r="N13" s="1325"/>
      <c r="O13" s="1326" t="str">
        <f>IF(N13="","",SUM(C13:N13))</f>
        <v/>
      </c>
      <c r="P13" s="1327">
        <f>SUM(C13:N13)</f>
        <v>147.4547</v>
      </c>
      <c r="Q13" s="1304"/>
    </row>
    <row r="14" spans="1:22" ht="16.5" customHeight="1">
      <c r="A14" s="1320" t="s">
        <v>1782</v>
      </c>
      <c r="B14" s="1334" t="s">
        <v>92</v>
      </c>
      <c r="C14" s="1322">
        <v>20.857099999999999</v>
      </c>
      <c r="D14" s="1322">
        <v>22.4604</v>
      </c>
      <c r="E14" s="1322">
        <v>26.381</v>
      </c>
      <c r="F14" s="1322">
        <v>32.622399999999999</v>
      </c>
      <c r="G14" s="1322">
        <v>31.859100000000002</v>
      </c>
      <c r="H14" s="1325">
        <v>33.853400000000001</v>
      </c>
      <c r="I14" s="1322">
        <v>28.702200000000001</v>
      </c>
      <c r="J14" s="1322">
        <v>26.014600000000002</v>
      </c>
      <c r="K14" s="1322">
        <v>32.797699999999999</v>
      </c>
      <c r="L14" s="1322">
        <v>23.180399999999999</v>
      </c>
      <c r="M14" s="1322">
        <v>19.108899999999998</v>
      </c>
      <c r="N14" s="1325">
        <v>14.022600000000001</v>
      </c>
      <c r="O14" s="1326">
        <f>IF(N14="","",SUM(C14:N14))</f>
        <v>311.85980000000001</v>
      </c>
      <c r="P14" s="1327">
        <f>SUM(C14:INDEX(C14:N14,$T$1))</f>
        <v>168.0334</v>
      </c>
      <c r="Q14" s="1304"/>
    </row>
    <row r="15" spans="1:22" ht="16.5" customHeight="1">
      <c r="A15" s="1330" t="s">
        <v>1782</v>
      </c>
      <c r="B15" s="1337" t="s">
        <v>92</v>
      </c>
      <c r="C15" s="1322">
        <v>24.045000000000002</v>
      </c>
      <c r="D15" s="1322">
        <v>18.6509</v>
      </c>
      <c r="E15" s="1322">
        <v>19.911999999999999</v>
      </c>
      <c r="F15" s="1322">
        <v>31.364000000000001</v>
      </c>
      <c r="G15" s="1322">
        <v>27.944299999999998</v>
      </c>
      <c r="H15" s="1325">
        <v>24.368200000000002</v>
      </c>
      <c r="I15" s="1322"/>
      <c r="J15" s="1322"/>
      <c r="K15" s="1322"/>
      <c r="L15" s="1322"/>
      <c r="M15" s="1322"/>
      <c r="N15" s="1325"/>
      <c r="O15" s="1326" t="str">
        <f>IF(N15="","",SUM(C15:N15))</f>
        <v/>
      </c>
      <c r="P15" s="1327">
        <f>SUM(C15:N15)</f>
        <v>146.28440000000001</v>
      </c>
      <c r="Q15" s="1304"/>
    </row>
    <row r="16" spans="1:22" ht="16.5" customHeight="1">
      <c r="A16" s="1316" t="s">
        <v>1702</v>
      </c>
      <c r="B16" s="1334"/>
      <c r="C16" s="1335"/>
      <c r="D16" s="1335"/>
      <c r="E16" s="1335"/>
      <c r="F16" s="1335"/>
      <c r="G16" s="1335"/>
      <c r="H16" s="1335"/>
      <c r="I16" s="1335"/>
      <c r="J16" s="1335"/>
      <c r="K16" s="1335"/>
      <c r="L16" s="1335"/>
      <c r="M16" s="1335"/>
      <c r="N16" s="1334"/>
      <c r="O16" s="1335"/>
      <c r="P16" s="1336"/>
      <c r="Q16" s="1319"/>
      <c r="R16" s="1333"/>
    </row>
    <row r="17" spans="1:17" ht="16.5" customHeight="1">
      <c r="A17" s="1320" t="s">
        <v>93</v>
      </c>
      <c r="B17" s="1334" t="s">
        <v>92</v>
      </c>
      <c r="C17" s="1322">
        <v>323.48329999999999</v>
      </c>
      <c r="D17" s="1322">
        <v>414.57350000000002</v>
      </c>
      <c r="E17" s="1322">
        <v>500.92380000000003</v>
      </c>
      <c r="F17" s="1322">
        <v>484.601</v>
      </c>
      <c r="G17" s="1322">
        <v>414.84570000000002</v>
      </c>
      <c r="H17" s="1325">
        <v>430.25580000000002</v>
      </c>
      <c r="I17" s="1322">
        <v>528.62909999999999</v>
      </c>
      <c r="J17" s="1322">
        <v>547.8519</v>
      </c>
      <c r="K17" s="1322">
        <v>519.39340000000004</v>
      </c>
      <c r="L17" s="1322">
        <v>575.01459999999997</v>
      </c>
      <c r="M17" s="1322">
        <v>545.57590000000005</v>
      </c>
      <c r="N17" s="1325">
        <v>455.74770000000001</v>
      </c>
      <c r="O17" s="1326">
        <f>IF(N17="","",SUM(C17:N17))</f>
        <v>5740.8956999999991</v>
      </c>
      <c r="P17" s="1327">
        <f>SUM(C17:INDEX(C17:N17,$T$1))</f>
        <v>2568.6830999999997</v>
      </c>
      <c r="Q17" s="1304"/>
    </row>
    <row r="18" spans="1:17" ht="16.5" customHeight="1">
      <c r="A18" s="1328" t="s">
        <v>93</v>
      </c>
      <c r="B18" s="1337" t="s">
        <v>92</v>
      </c>
      <c r="C18" s="1322">
        <v>402.3578</v>
      </c>
      <c r="D18" s="1322">
        <v>419.99930000000001</v>
      </c>
      <c r="E18" s="1322">
        <v>504.298</v>
      </c>
      <c r="F18" s="1322">
        <v>417.25319999999999</v>
      </c>
      <c r="G18" s="1322">
        <v>378.48039999999997</v>
      </c>
      <c r="H18" s="1325">
        <v>305.512</v>
      </c>
      <c r="I18" s="1322"/>
      <c r="J18" s="1322"/>
      <c r="K18" s="1322"/>
      <c r="L18" s="1322"/>
      <c r="M18" s="1322"/>
      <c r="N18" s="1325"/>
      <c r="O18" s="1326" t="str">
        <f>IF(N18="","",SUM(C18:N18))</f>
        <v/>
      </c>
      <c r="P18" s="1327">
        <f>SUM(C18:N18)</f>
        <v>2427.9007000000001</v>
      </c>
      <c r="Q18" s="1304"/>
    </row>
    <row r="19" spans="1:17" ht="16.5" customHeight="1">
      <c r="A19" s="1320" t="s">
        <v>1782</v>
      </c>
      <c r="B19" s="1334" t="s">
        <v>92</v>
      </c>
      <c r="C19" s="1338">
        <v>318.51580000000001</v>
      </c>
      <c r="D19" s="1338">
        <v>409.87540000000001</v>
      </c>
      <c r="E19" s="1338">
        <v>494.17779999999999</v>
      </c>
      <c r="F19" s="1338">
        <v>467.36450000000002</v>
      </c>
      <c r="G19" s="1338">
        <v>403.59829999999999</v>
      </c>
      <c r="H19" s="1339">
        <v>426.4</v>
      </c>
      <c r="I19" s="1340">
        <v>522.79200000000003</v>
      </c>
      <c r="J19" s="1338">
        <v>546.48360000000002</v>
      </c>
      <c r="K19" s="1338">
        <v>518.31989999999996</v>
      </c>
      <c r="L19" s="1338">
        <v>571.56730000000005</v>
      </c>
      <c r="M19" s="1338">
        <v>544.48630000000003</v>
      </c>
      <c r="N19" s="1339">
        <v>453.78199999999998</v>
      </c>
      <c r="O19" s="1326">
        <f>IF(N19="","",SUM(C19:N19))</f>
        <v>5677.3628999999992</v>
      </c>
      <c r="P19" s="1327">
        <f>SUM(C19:INDEX(C19:N19,$T$1))</f>
        <v>2519.9318000000003</v>
      </c>
      <c r="Q19" s="1304"/>
    </row>
    <row r="20" spans="1:17" ht="16.5" customHeight="1">
      <c r="A20" s="1330" t="s">
        <v>1782</v>
      </c>
      <c r="B20" s="1337" t="s">
        <v>92</v>
      </c>
      <c r="C20" s="1338">
        <v>399.2878</v>
      </c>
      <c r="D20" s="1338">
        <v>409.27460000000002</v>
      </c>
      <c r="E20" s="1338">
        <v>486.3143</v>
      </c>
      <c r="F20" s="1338">
        <v>376.36059999999998</v>
      </c>
      <c r="G20" s="1338">
        <v>365.98849999999999</v>
      </c>
      <c r="H20" s="1339">
        <v>295.78070000000002</v>
      </c>
      <c r="I20" s="1340"/>
      <c r="J20" s="1338"/>
      <c r="K20" s="1338"/>
      <c r="L20" s="1338"/>
      <c r="M20" s="1338"/>
      <c r="N20" s="1339"/>
      <c r="O20" s="1326" t="str">
        <f>IF(N20="","",SUM(C20:N20))</f>
        <v/>
      </c>
      <c r="P20" s="1327">
        <f>SUM(C20:N20)</f>
        <v>2333.0065</v>
      </c>
      <c r="Q20" s="1304"/>
    </row>
    <row r="21" spans="1:17" ht="16.5" customHeight="1">
      <c r="A21" s="1316" t="s">
        <v>1789</v>
      </c>
      <c r="B21" s="1334"/>
      <c r="C21" s="1335"/>
      <c r="D21" s="1335"/>
      <c r="E21" s="1335"/>
      <c r="F21" s="1335"/>
      <c r="G21" s="1335"/>
      <c r="H21" s="1335"/>
      <c r="I21" s="1335"/>
      <c r="J21" s="1335"/>
      <c r="K21" s="1335"/>
      <c r="L21" s="1335"/>
      <c r="M21" s="1335"/>
      <c r="N21" s="1334"/>
      <c r="O21" s="1335"/>
      <c r="P21" s="1336"/>
      <c r="Q21" s="1319"/>
    </row>
    <row r="22" spans="1:17" ht="16.5" customHeight="1">
      <c r="A22" s="1320" t="s">
        <v>93</v>
      </c>
      <c r="B22" s="1334" t="s">
        <v>92</v>
      </c>
      <c r="C22" s="1322">
        <v>8.6966000000000001</v>
      </c>
      <c r="D22" s="1322">
        <v>10.4148</v>
      </c>
      <c r="E22" s="1322">
        <v>11.2697</v>
      </c>
      <c r="F22" s="1322">
        <v>10.0692</v>
      </c>
      <c r="G22" s="1322">
        <v>10.472899999999999</v>
      </c>
      <c r="H22" s="1325">
        <v>6.2649999999999997</v>
      </c>
      <c r="I22" s="1322">
        <v>12.0223</v>
      </c>
      <c r="J22" s="1322">
        <v>11.2247</v>
      </c>
      <c r="K22" s="1322">
        <v>12.1714</v>
      </c>
      <c r="L22" s="1322">
        <v>11.5929</v>
      </c>
      <c r="M22" s="1322">
        <v>9.3628999999999998</v>
      </c>
      <c r="N22" s="1325">
        <v>12.0053</v>
      </c>
      <c r="O22" s="1326">
        <f>IF(N22="","",SUM(C22:N22))</f>
        <v>125.5677</v>
      </c>
      <c r="P22" s="1327">
        <f>SUM(C22:INDEX(C22:N22,$T$1))</f>
        <v>57.188199999999995</v>
      </c>
      <c r="Q22" s="1304"/>
    </row>
    <row r="23" spans="1:17" ht="16.5" customHeight="1">
      <c r="A23" s="1328" t="s">
        <v>93</v>
      </c>
      <c r="B23" s="1337" t="s">
        <v>92</v>
      </c>
      <c r="C23" s="1322">
        <v>9.9242000000000008</v>
      </c>
      <c r="D23" s="1322">
        <v>11.855499999999999</v>
      </c>
      <c r="E23" s="1322">
        <v>10.9803</v>
      </c>
      <c r="F23" s="1322">
        <v>11.289099999999999</v>
      </c>
      <c r="G23" s="1322">
        <v>12.3627</v>
      </c>
      <c r="H23" s="1325">
        <v>11.9817</v>
      </c>
      <c r="I23" s="1322"/>
      <c r="J23" s="1322"/>
      <c r="K23" s="1322"/>
      <c r="L23" s="1322"/>
      <c r="M23" s="1322"/>
      <c r="N23" s="1325"/>
      <c r="O23" s="1326" t="str">
        <f>IF(N23="","",SUM(C23:N23))</f>
        <v/>
      </c>
      <c r="P23" s="1327">
        <f>SUM(C23:N23)</f>
        <v>68.393500000000003</v>
      </c>
      <c r="Q23" s="1304"/>
    </row>
    <row r="24" spans="1:17" ht="16.5" customHeight="1">
      <c r="A24" s="1320" t="s">
        <v>1782</v>
      </c>
      <c r="B24" s="1334" t="s">
        <v>92</v>
      </c>
      <c r="C24" s="1322">
        <v>8.0828000000000007</v>
      </c>
      <c r="D24" s="1322">
        <v>9.7375000000000007</v>
      </c>
      <c r="E24" s="1322">
        <v>10.3094</v>
      </c>
      <c r="F24" s="1322">
        <v>9.1403999999999996</v>
      </c>
      <c r="G24" s="1322">
        <v>9.7933000000000003</v>
      </c>
      <c r="H24" s="1325">
        <v>5.5030999999999999</v>
      </c>
      <c r="I24" s="1322">
        <v>11.3058</v>
      </c>
      <c r="J24" s="1322">
        <v>10.489800000000001</v>
      </c>
      <c r="K24" s="1322">
        <v>11.486599999999999</v>
      </c>
      <c r="L24" s="1322">
        <v>10.634</v>
      </c>
      <c r="M24" s="1322">
        <v>8.5780999999999992</v>
      </c>
      <c r="N24" s="1325">
        <v>11.373100000000001</v>
      </c>
      <c r="O24" s="1326">
        <f>IF(N24="","",SUM(C24:N24))</f>
        <v>116.43389999999999</v>
      </c>
      <c r="P24" s="1327">
        <f>SUM(C24:INDEX(C24:N24,$T$1))</f>
        <v>52.566500000000005</v>
      </c>
      <c r="Q24" s="1304"/>
    </row>
    <row r="25" spans="1:17" ht="16.5" customHeight="1">
      <c r="A25" s="1330" t="s">
        <v>1782</v>
      </c>
      <c r="B25" s="1337" t="s">
        <v>92</v>
      </c>
      <c r="C25" s="1322">
        <v>8.9590999999999994</v>
      </c>
      <c r="D25" s="1322">
        <v>11.397500000000001</v>
      </c>
      <c r="E25" s="1322">
        <v>10.5601</v>
      </c>
      <c r="F25" s="1322">
        <v>10.702</v>
      </c>
      <c r="G25" s="1322">
        <v>11.6416</v>
      </c>
      <c r="H25" s="1325">
        <v>11.3453</v>
      </c>
      <c r="I25" s="1322"/>
      <c r="J25" s="1322"/>
      <c r="K25" s="1322"/>
      <c r="L25" s="1322"/>
      <c r="M25" s="1322"/>
      <c r="N25" s="1325"/>
      <c r="O25" s="1326" t="str">
        <f>IF(N25="","",SUM(C25:N25))</f>
        <v/>
      </c>
      <c r="P25" s="1327">
        <f>SUM(C25:N25)</f>
        <v>64.605599999999995</v>
      </c>
      <c r="Q25" s="1304"/>
    </row>
    <row r="26" spans="1:17" ht="16.5" customHeight="1">
      <c r="A26" s="1316" t="s">
        <v>1790</v>
      </c>
      <c r="B26" s="1334"/>
      <c r="C26" s="1335"/>
      <c r="D26" s="1335"/>
      <c r="E26" s="1335"/>
      <c r="F26" s="1335"/>
      <c r="G26" s="1335"/>
      <c r="H26" s="1335"/>
      <c r="I26" s="1335"/>
      <c r="J26" s="1335"/>
      <c r="K26" s="1335"/>
      <c r="L26" s="1335"/>
      <c r="M26" s="1335"/>
      <c r="N26" s="1334"/>
      <c r="O26" s="1335"/>
      <c r="P26" s="1336"/>
      <c r="Q26" s="1319"/>
    </row>
    <row r="27" spans="1:17" ht="16.5" customHeight="1">
      <c r="A27" s="1320" t="s">
        <v>93</v>
      </c>
      <c r="B27" s="1334" t="s">
        <v>92</v>
      </c>
      <c r="C27" s="1322">
        <v>27.271699999999999</v>
      </c>
      <c r="D27" s="1322">
        <v>29.851900000000001</v>
      </c>
      <c r="E27" s="1322">
        <v>30.388500000000001</v>
      </c>
      <c r="F27" s="1322">
        <v>27.294599999999999</v>
      </c>
      <c r="G27" s="1322">
        <v>29.630099999999999</v>
      </c>
      <c r="H27" s="1325">
        <v>21.687100000000001</v>
      </c>
      <c r="I27" s="1322">
        <v>29.5291</v>
      </c>
      <c r="J27" s="1322">
        <v>24.9819</v>
      </c>
      <c r="K27" s="1322">
        <v>31.054400000000001</v>
      </c>
      <c r="L27" s="1322">
        <v>29.785900000000002</v>
      </c>
      <c r="M27" s="1322">
        <v>27.2591</v>
      </c>
      <c r="N27" s="1325">
        <v>26.4084</v>
      </c>
      <c r="O27" s="1326">
        <f>IF(N27="","",SUM(C27:N27))</f>
        <v>335.14269999999999</v>
      </c>
      <c r="P27" s="1327">
        <f>SUM(C27:INDEX(C27:N27,$T$1))</f>
        <v>166.12389999999999</v>
      </c>
      <c r="Q27" s="1304"/>
    </row>
    <row r="28" spans="1:17" ht="16.5" customHeight="1">
      <c r="A28" s="1328" t="s">
        <v>93</v>
      </c>
      <c r="B28" s="1337" t="s">
        <v>92</v>
      </c>
      <c r="C28" s="1322">
        <v>31.172699999999999</v>
      </c>
      <c r="D28" s="1322">
        <v>26.508199999999999</v>
      </c>
      <c r="E28" s="1322">
        <v>25.8779</v>
      </c>
      <c r="F28" s="1322">
        <v>26.1172</v>
      </c>
      <c r="G28" s="1322">
        <v>24.568200000000001</v>
      </c>
      <c r="H28" s="1325">
        <v>32.231900000000003</v>
      </c>
      <c r="I28" s="1322"/>
      <c r="J28" s="1322"/>
      <c r="K28" s="1322"/>
      <c r="L28" s="1322"/>
      <c r="M28" s="1322"/>
      <c r="N28" s="1325"/>
      <c r="O28" s="1326" t="str">
        <f>IF(N28="","",SUM(C28:N28))</f>
        <v/>
      </c>
      <c r="P28" s="1327">
        <f>SUM(C28:N28)</f>
        <v>166.47609999999997</v>
      </c>
      <c r="Q28" s="1304"/>
    </row>
    <row r="29" spans="1:17" ht="16.5" customHeight="1">
      <c r="A29" s="1320" t="s">
        <v>1782</v>
      </c>
      <c r="B29" s="1334" t="s">
        <v>92</v>
      </c>
      <c r="C29" s="1322">
        <v>26.9697</v>
      </c>
      <c r="D29" s="1322">
        <v>29.521899999999999</v>
      </c>
      <c r="E29" s="1322">
        <v>30.014299999999999</v>
      </c>
      <c r="F29" s="1322">
        <v>26.901800000000001</v>
      </c>
      <c r="G29" s="1322">
        <v>29.1721</v>
      </c>
      <c r="H29" s="1325">
        <v>21.3447</v>
      </c>
      <c r="I29" s="1322">
        <v>29.081</v>
      </c>
      <c r="J29" s="1322">
        <v>24.638100000000001</v>
      </c>
      <c r="K29" s="1322">
        <v>30.7651</v>
      </c>
      <c r="L29" s="1322">
        <v>29.626999999999999</v>
      </c>
      <c r="M29" s="1322">
        <v>26.9788</v>
      </c>
      <c r="N29" s="1325">
        <v>26.1645</v>
      </c>
      <c r="O29" s="1326">
        <f>IF(N29="","",SUM(C29:N29))</f>
        <v>331.17899999999992</v>
      </c>
      <c r="P29" s="1327">
        <f>SUM(C29:INDEX(C29:N29,$T$1))</f>
        <v>163.92449999999999</v>
      </c>
      <c r="Q29" s="1304"/>
    </row>
    <row r="30" spans="1:17" ht="16.5" customHeight="1">
      <c r="A30" s="1330" t="s">
        <v>1782</v>
      </c>
      <c r="B30" s="1337" t="s">
        <v>92</v>
      </c>
      <c r="C30" s="1322">
        <v>30.8811</v>
      </c>
      <c r="D30" s="1322">
        <v>26.3278</v>
      </c>
      <c r="E30" s="1322">
        <v>25.679600000000001</v>
      </c>
      <c r="F30" s="1322">
        <v>25.536799999999999</v>
      </c>
      <c r="G30" s="1322">
        <v>24.255400000000002</v>
      </c>
      <c r="H30" s="1325">
        <v>31.931100000000001</v>
      </c>
      <c r="I30" s="1322"/>
      <c r="J30" s="1322"/>
      <c r="K30" s="1322"/>
      <c r="L30" s="1322"/>
      <c r="M30" s="1322"/>
      <c r="N30" s="1325"/>
      <c r="O30" s="1326" t="str">
        <f>IF(N30="","",SUM(C30:N30))</f>
        <v/>
      </c>
      <c r="P30" s="1327">
        <f>SUM(C30:N30)</f>
        <v>164.61180000000002</v>
      </c>
      <c r="Q30" s="1304"/>
    </row>
    <row r="31" spans="1:17" ht="16.5" customHeight="1">
      <c r="A31" s="1316" t="s">
        <v>1791</v>
      </c>
      <c r="B31" s="1332"/>
      <c r="C31" s="1317"/>
      <c r="D31" s="1317"/>
      <c r="E31" s="1317"/>
      <c r="F31" s="1317"/>
      <c r="G31" s="1317"/>
      <c r="H31" s="1317"/>
      <c r="I31" s="1317"/>
      <c r="J31" s="1317"/>
      <c r="K31" s="1317"/>
      <c r="L31" s="1317"/>
      <c r="M31" s="1317"/>
      <c r="N31" s="1332"/>
      <c r="O31" s="1317"/>
      <c r="P31" s="1318"/>
      <c r="Q31" s="1304"/>
    </row>
    <row r="32" spans="1:17" ht="16.5" customHeight="1">
      <c r="A32" s="1320" t="s">
        <v>93</v>
      </c>
      <c r="B32" s="1334" t="s">
        <v>92</v>
      </c>
      <c r="C32" s="1322">
        <v>407.58058499999999</v>
      </c>
      <c r="D32" s="1322">
        <v>507.99507299999999</v>
      </c>
      <c r="E32" s="1322">
        <v>599.670616</v>
      </c>
      <c r="F32" s="1322">
        <v>582.01426200000003</v>
      </c>
      <c r="G32" s="1322">
        <v>516.63002500000005</v>
      </c>
      <c r="H32" s="1325">
        <v>513.12074299999995</v>
      </c>
      <c r="I32" s="1322">
        <v>629.76570400000003</v>
      </c>
      <c r="J32" s="1322">
        <v>635.54996000000006</v>
      </c>
      <c r="K32" s="1322">
        <v>627.22715400000004</v>
      </c>
      <c r="L32" s="1322">
        <v>670.29515900000001</v>
      </c>
      <c r="M32" s="1322">
        <v>628.96332099999995</v>
      </c>
      <c r="N32" s="1325">
        <v>536.05828099999997</v>
      </c>
      <c r="O32" s="1326">
        <f>IF(N32="","",SUM(C32:N32))</f>
        <v>6854.8708830000005</v>
      </c>
      <c r="P32" s="1327">
        <f>SUM(C32:INDEX(C32:N32,$T$1))</f>
        <v>3127.0113040000001</v>
      </c>
      <c r="Q32" s="1304"/>
    </row>
    <row r="33" spans="1:18" ht="16.5" customHeight="1">
      <c r="A33" s="1328" t="s">
        <v>93</v>
      </c>
      <c r="B33" s="1337" t="s">
        <v>92</v>
      </c>
      <c r="C33" s="1322">
        <v>498.95311700000002</v>
      </c>
      <c r="D33" s="1322">
        <v>505.88124699999997</v>
      </c>
      <c r="E33" s="1322">
        <v>587.92958199999998</v>
      </c>
      <c r="F33" s="1322">
        <v>513.18730300000004</v>
      </c>
      <c r="G33" s="1322">
        <v>469.706256</v>
      </c>
      <c r="H33" s="1325">
        <v>408.31879600000002</v>
      </c>
      <c r="I33" s="1322"/>
      <c r="J33" s="1322"/>
      <c r="K33" s="1322"/>
      <c r="L33" s="1322"/>
      <c r="M33" s="1322"/>
      <c r="N33" s="1325"/>
      <c r="O33" s="1326" t="str">
        <f>IF(N33="","",SUM(C33:N33))</f>
        <v/>
      </c>
      <c r="P33" s="1327">
        <f>SUM(C33:N33)</f>
        <v>2983.9763010000001</v>
      </c>
      <c r="Q33" s="1304"/>
    </row>
    <row r="34" spans="1:18" ht="16.5" customHeight="1">
      <c r="A34" s="1320" t="s">
        <v>1782</v>
      </c>
      <c r="B34" s="1334" t="s">
        <v>92</v>
      </c>
      <c r="C34" s="1322">
        <v>401.19145500000002</v>
      </c>
      <c r="D34" s="1322">
        <v>501.722757</v>
      </c>
      <c r="E34" s="1322">
        <v>590.93704400000001</v>
      </c>
      <c r="F34" s="1322">
        <v>562.60200799999996</v>
      </c>
      <c r="G34" s="1322">
        <v>503.61528199999998</v>
      </c>
      <c r="H34" s="1325">
        <v>507.61258600000002</v>
      </c>
      <c r="I34" s="1322">
        <v>622.171019</v>
      </c>
      <c r="J34" s="1322">
        <v>632.56464600000004</v>
      </c>
      <c r="K34" s="1322">
        <v>624.69041700000002</v>
      </c>
      <c r="L34" s="1322">
        <v>665.25708599999996</v>
      </c>
      <c r="M34" s="1322">
        <v>626.26995199999999</v>
      </c>
      <c r="N34" s="1325">
        <v>532.78292699999997</v>
      </c>
      <c r="O34" s="1326">
        <f>IF(N34="","",SUM(C34:N34))</f>
        <v>6771.4171789999991</v>
      </c>
      <c r="P34" s="1327">
        <f>SUM(C34:INDEX(C34:N34,$T$1))</f>
        <v>3067.6811319999997</v>
      </c>
      <c r="Q34" s="1304"/>
    </row>
    <row r="35" spans="1:18" ht="16.5" customHeight="1">
      <c r="A35" s="1330" t="s">
        <v>1782</v>
      </c>
      <c r="B35" s="1337" t="s">
        <v>92</v>
      </c>
      <c r="C35" s="1322">
        <v>493.99194199999999</v>
      </c>
      <c r="D35" s="1322">
        <v>494.089944</v>
      </c>
      <c r="E35" s="1322">
        <v>569.029766</v>
      </c>
      <c r="F35" s="1322">
        <v>470.38278600000001</v>
      </c>
      <c r="G35" s="1322">
        <v>455.62363199999999</v>
      </c>
      <c r="H35" s="1325">
        <v>396.14761199999998</v>
      </c>
      <c r="I35" s="1322"/>
      <c r="J35" s="1322"/>
      <c r="K35" s="1322"/>
      <c r="L35" s="1322"/>
      <c r="M35" s="1322"/>
      <c r="N35" s="1325"/>
      <c r="O35" s="1326" t="str">
        <f>IF(N35="","",SUM(C35:N35))</f>
        <v/>
      </c>
      <c r="P35" s="1327">
        <f>SUM(C35:N35)</f>
        <v>2879.2656820000002</v>
      </c>
      <c r="Q35" s="1304"/>
    </row>
    <row r="36" spans="1:18" ht="16.5" customHeight="1">
      <c r="A36" s="1316" t="s">
        <v>1792</v>
      </c>
      <c r="B36" s="1332"/>
      <c r="C36" s="1317"/>
      <c r="D36" s="1317"/>
      <c r="E36" s="1317"/>
      <c r="F36" s="1317"/>
      <c r="G36" s="1317"/>
      <c r="H36" s="1317"/>
      <c r="I36" s="1317"/>
      <c r="J36" s="1317"/>
      <c r="K36" s="1317"/>
      <c r="L36" s="1317"/>
      <c r="M36" s="1317"/>
      <c r="N36" s="1332"/>
      <c r="O36" s="1317"/>
      <c r="P36" s="1318"/>
      <c r="Q36" s="1319"/>
    </row>
    <row r="37" spans="1:18" ht="16.5" customHeight="1">
      <c r="A37" s="1320" t="s">
        <v>93</v>
      </c>
      <c r="B37" s="1334" t="s">
        <v>92</v>
      </c>
      <c r="C37" s="1322">
        <v>34.464821999999998</v>
      </c>
      <c r="D37" s="1322">
        <v>49.942872000000001</v>
      </c>
      <c r="E37" s="1322">
        <v>65.063152000000002</v>
      </c>
      <c r="F37" s="1322">
        <v>54.741396000000002</v>
      </c>
      <c r="G37" s="1322">
        <v>70.539777999999998</v>
      </c>
      <c r="H37" s="1325">
        <v>35.891401999999999</v>
      </c>
      <c r="I37" s="1322">
        <v>40.482694000000002</v>
      </c>
      <c r="J37" s="1322">
        <v>33.216414</v>
      </c>
      <c r="K37" s="1322">
        <v>27.212468000000001</v>
      </c>
      <c r="L37" s="1322">
        <v>35.290439999999997</v>
      </c>
      <c r="M37" s="1322">
        <v>44.436374000000001</v>
      </c>
      <c r="N37" s="1325">
        <v>36.174770000000002</v>
      </c>
      <c r="O37" s="1326">
        <f>IF(N37="","",SUM(C37:N37))</f>
        <v>527.45658199999991</v>
      </c>
      <c r="P37" s="1327">
        <f>SUM(C37:INDEX(C37:N37,$T$1))</f>
        <v>310.64342199999999</v>
      </c>
      <c r="Q37" s="1304"/>
    </row>
    <row r="38" spans="1:18" ht="16.5" customHeight="1">
      <c r="A38" s="1328" t="s">
        <v>93</v>
      </c>
      <c r="B38" s="1337" t="s">
        <v>92</v>
      </c>
      <c r="C38" s="1322">
        <v>33.026308</v>
      </c>
      <c r="D38" s="1322">
        <v>53.159357999999997</v>
      </c>
      <c r="E38" s="1322">
        <v>58.078778</v>
      </c>
      <c r="F38" s="1322">
        <v>107.32557799999999</v>
      </c>
      <c r="G38" s="1322">
        <v>41.138598000000002</v>
      </c>
      <c r="H38" s="1325">
        <v>36.846288000000001</v>
      </c>
      <c r="I38" s="1322"/>
      <c r="J38" s="1322"/>
      <c r="K38" s="1322"/>
      <c r="L38" s="1322"/>
      <c r="M38" s="1322"/>
      <c r="N38" s="1325"/>
      <c r="O38" s="1326" t="str">
        <f>IF(N38="","",SUM(C38:N38))</f>
        <v/>
      </c>
      <c r="P38" s="1327">
        <f>SUM(C38:N38)</f>
        <v>329.57490799999999</v>
      </c>
      <c r="Q38" s="1304"/>
    </row>
    <row r="39" spans="1:18" ht="16.5" customHeight="1">
      <c r="A39" s="1320" t="s">
        <v>1782</v>
      </c>
      <c r="B39" s="1334" t="s">
        <v>92</v>
      </c>
      <c r="C39" s="1322">
        <v>34.294499999999999</v>
      </c>
      <c r="D39" s="1322">
        <v>49.643881999999998</v>
      </c>
      <c r="E39" s="1322">
        <v>65.059381999999999</v>
      </c>
      <c r="F39" s="1322">
        <v>54.736539999999998</v>
      </c>
      <c r="G39" s="1322">
        <v>70.536814000000007</v>
      </c>
      <c r="H39" s="1325">
        <v>35.886029999999998</v>
      </c>
      <c r="I39" s="1322">
        <v>40.480846</v>
      </c>
      <c r="J39" s="1322">
        <v>33.212910000000001</v>
      </c>
      <c r="K39" s="1322">
        <v>27.201176</v>
      </c>
      <c r="L39" s="1322">
        <v>35.284751999999997</v>
      </c>
      <c r="M39" s="1322">
        <v>44.433224000000003</v>
      </c>
      <c r="N39" s="1325">
        <v>36.164642000000001</v>
      </c>
      <c r="O39" s="1326">
        <f>IF(N39="","",SUM(C39:N39))</f>
        <v>526.93469799999991</v>
      </c>
      <c r="P39" s="1327">
        <f>SUM(C39:INDEX(C39:N39,$T$1))</f>
        <v>310.15714800000001</v>
      </c>
      <c r="Q39" s="1304"/>
    </row>
    <row r="40" spans="1:18" ht="16.5" customHeight="1">
      <c r="A40" s="1330" t="s">
        <v>1782</v>
      </c>
      <c r="B40" s="1337" t="s">
        <v>92</v>
      </c>
      <c r="C40" s="1322">
        <v>33.009811999999997</v>
      </c>
      <c r="D40" s="1322">
        <v>53.156098</v>
      </c>
      <c r="E40" s="1322">
        <v>58.030327999999997</v>
      </c>
      <c r="F40" s="1322">
        <v>107.317228</v>
      </c>
      <c r="G40" s="1322">
        <v>41.088298000000002</v>
      </c>
      <c r="H40" s="1325">
        <v>36.844638000000003</v>
      </c>
      <c r="I40" s="1322"/>
      <c r="J40" s="1322"/>
      <c r="K40" s="1322"/>
      <c r="L40" s="1322"/>
      <c r="M40" s="1322"/>
      <c r="N40" s="1325"/>
      <c r="O40" s="1326" t="str">
        <f>IF(N40="","",SUM(C40:N40))</f>
        <v/>
      </c>
      <c r="P40" s="1327">
        <f>SUM(C40:N40)</f>
        <v>329.44640200000003</v>
      </c>
      <c r="Q40" s="1304"/>
    </row>
    <row r="41" spans="1:18" ht="16.5" customHeight="1">
      <c r="A41" s="1316" t="s">
        <v>1793</v>
      </c>
      <c r="B41" s="1334"/>
      <c r="C41" s="1335"/>
      <c r="D41" s="1335"/>
      <c r="E41" s="1335"/>
      <c r="F41" s="1335"/>
      <c r="G41" s="1335"/>
      <c r="H41" s="1335"/>
      <c r="I41" s="1335"/>
      <c r="J41" s="1335"/>
      <c r="K41" s="1335"/>
      <c r="L41" s="1335"/>
      <c r="M41" s="1335"/>
      <c r="N41" s="1334"/>
      <c r="O41" s="1335"/>
      <c r="P41" s="1336"/>
      <c r="Q41" s="1319"/>
      <c r="R41" s="1333"/>
    </row>
    <row r="42" spans="1:18" ht="16.5" customHeight="1">
      <c r="A42" s="1320" t="s">
        <v>93</v>
      </c>
      <c r="B42" s="1334" t="s">
        <v>92</v>
      </c>
      <c r="C42" s="1322">
        <v>241.71129999999999</v>
      </c>
      <c r="D42" s="1322">
        <v>149.29320000000001</v>
      </c>
      <c r="E42" s="1322">
        <v>120.3107</v>
      </c>
      <c r="F42" s="1322">
        <v>96.031999999999996</v>
      </c>
      <c r="G42" s="1322">
        <v>131.46010000000001</v>
      </c>
      <c r="H42" s="1325">
        <v>143.36519999999999</v>
      </c>
      <c r="I42" s="1322">
        <v>149.27180000000001</v>
      </c>
      <c r="J42" s="1322">
        <v>127.8125</v>
      </c>
      <c r="K42" s="1322">
        <v>97.901600000000002</v>
      </c>
      <c r="L42" s="1322">
        <v>143.5582</v>
      </c>
      <c r="M42" s="1322">
        <v>106.4499</v>
      </c>
      <c r="N42" s="1325">
        <v>110.43129999999999</v>
      </c>
      <c r="O42" s="1326">
        <f>IF(N42="","",SUM(C42:N42))</f>
        <v>1617.5978</v>
      </c>
      <c r="P42" s="1327">
        <f>SUM(C42:INDEX(C42:N42,$T$1))</f>
        <v>882.17250000000001</v>
      </c>
      <c r="Q42" s="1304"/>
    </row>
    <row r="43" spans="1:18" ht="16.5" customHeight="1">
      <c r="A43" s="1328" t="s">
        <v>93</v>
      </c>
      <c r="B43" s="1337" t="s">
        <v>92</v>
      </c>
      <c r="C43" s="1322">
        <v>139.0308</v>
      </c>
      <c r="D43" s="1322">
        <v>61.192399999999999</v>
      </c>
      <c r="E43" s="1322">
        <v>68.887500000000003</v>
      </c>
      <c r="F43" s="1322">
        <v>65.504199999999997</v>
      </c>
      <c r="G43" s="1322">
        <v>75.983099999999993</v>
      </c>
      <c r="H43" s="1325">
        <v>67.880399999999995</v>
      </c>
      <c r="I43" s="1322"/>
      <c r="J43" s="1322"/>
      <c r="K43" s="1322"/>
      <c r="L43" s="1322"/>
      <c r="M43" s="1322"/>
      <c r="N43" s="1325"/>
      <c r="O43" s="1326" t="str">
        <f>IF(N43="","",SUM(C43:N43))</f>
        <v/>
      </c>
      <c r="P43" s="1327">
        <f>SUM(C43:N43)</f>
        <v>478.47840000000002</v>
      </c>
      <c r="Q43" s="1304"/>
    </row>
    <row r="44" spans="1:18" ht="16.5" customHeight="1">
      <c r="A44" s="1320" t="s">
        <v>1782</v>
      </c>
      <c r="B44" s="1334" t="s">
        <v>92</v>
      </c>
      <c r="C44" s="1322">
        <v>241.58750000000001</v>
      </c>
      <c r="D44" s="1322">
        <v>146.2938</v>
      </c>
      <c r="E44" s="1322">
        <v>118.7283</v>
      </c>
      <c r="F44" s="1322">
        <v>96.023899999999998</v>
      </c>
      <c r="G44" s="1322">
        <v>128.7698</v>
      </c>
      <c r="H44" s="1325">
        <v>131.46950000000001</v>
      </c>
      <c r="I44" s="1322">
        <v>146.56460000000001</v>
      </c>
      <c r="J44" s="1322">
        <v>127.7992</v>
      </c>
      <c r="K44" s="1322">
        <v>93.592600000000004</v>
      </c>
      <c r="L44" s="1322">
        <v>138.57849999999999</v>
      </c>
      <c r="M44" s="1322">
        <v>103.2847</v>
      </c>
      <c r="N44" s="1325">
        <v>105.56010000000001</v>
      </c>
      <c r="O44" s="1326">
        <f>IF(N44="","",SUM(C44:N44))</f>
        <v>1578.2525000000001</v>
      </c>
      <c r="P44" s="1327">
        <f>SUM(C44:INDEX(C44:N44,$T$1))</f>
        <v>862.8728000000001</v>
      </c>
      <c r="Q44" s="1304"/>
    </row>
    <row r="45" spans="1:18" ht="16.5" customHeight="1">
      <c r="A45" s="1330" t="s">
        <v>1782</v>
      </c>
      <c r="B45" s="1337" t="s">
        <v>92</v>
      </c>
      <c r="C45" s="1322">
        <v>132.83940000000001</v>
      </c>
      <c r="D45" s="1322">
        <v>61.056899999999999</v>
      </c>
      <c r="E45" s="1322">
        <v>64.470500000000001</v>
      </c>
      <c r="F45" s="1322">
        <v>57.321899999999999</v>
      </c>
      <c r="G45" s="1322">
        <v>73.007599999999996</v>
      </c>
      <c r="H45" s="1325">
        <v>62.858800000000002</v>
      </c>
      <c r="I45" s="1322"/>
      <c r="J45" s="1322"/>
      <c r="K45" s="1322"/>
      <c r="L45" s="1322"/>
      <c r="M45" s="1322"/>
      <c r="N45" s="1325"/>
      <c r="O45" s="1326" t="str">
        <f>IF(N45="","",SUM(C45:N45))</f>
        <v/>
      </c>
      <c r="P45" s="1327">
        <f>SUM(C45:N45)</f>
        <v>451.55510000000004</v>
      </c>
      <c r="Q45" s="1304"/>
    </row>
    <row r="46" spans="1:18" ht="16.5" customHeight="1">
      <c r="A46" s="1316" t="s">
        <v>520</v>
      </c>
      <c r="B46" s="1334"/>
      <c r="C46" s="1335"/>
      <c r="D46" s="1335"/>
      <c r="E46" s="1335"/>
      <c r="F46" s="1335"/>
      <c r="G46" s="1335"/>
      <c r="H46" s="1335"/>
      <c r="I46" s="1335"/>
      <c r="J46" s="1335"/>
      <c r="K46" s="1335"/>
      <c r="L46" s="1335"/>
      <c r="M46" s="1335"/>
      <c r="N46" s="1334"/>
      <c r="O46" s="1335"/>
      <c r="P46" s="1336"/>
      <c r="Q46" s="1319"/>
    </row>
    <row r="47" spans="1:18" ht="16.5" customHeight="1">
      <c r="A47" s="1320" t="s">
        <v>93</v>
      </c>
      <c r="B47" s="1334" t="s">
        <v>92</v>
      </c>
      <c r="C47" s="1322">
        <v>38.403500000000001</v>
      </c>
      <c r="D47" s="1322">
        <v>26.700600000000001</v>
      </c>
      <c r="E47" s="1322">
        <v>29.2714</v>
      </c>
      <c r="F47" s="1322">
        <v>36.743099999999998</v>
      </c>
      <c r="G47" s="1322">
        <v>79.359200000000001</v>
      </c>
      <c r="H47" s="1325">
        <v>50.905500000000004</v>
      </c>
      <c r="I47" s="1322">
        <v>26.131799999999998</v>
      </c>
      <c r="J47" s="1322">
        <v>43.331200000000003</v>
      </c>
      <c r="K47" s="1322">
        <v>34.071399999999997</v>
      </c>
      <c r="L47" s="1322">
        <v>51.402000000000001</v>
      </c>
      <c r="M47" s="1322">
        <v>40.390799999999999</v>
      </c>
      <c r="N47" s="1325">
        <v>43.148499999999999</v>
      </c>
      <c r="O47" s="1326">
        <f>IF(N47="","",SUM(C47:N47))</f>
        <v>499.85900000000004</v>
      </c>
      <c r="P47" s="1327">
        <f>SUM(C47:INDEX(C47:N47,$T$1))</f>
        <v>261.38330000000002</v>
      </c>
      <c r="Q47" s="1304"/>
    </row>
    <row r="48" spans="1:18" ht="16.5" customHeight="1">
      <c r="A48" s="1328" t="s">
        <v>93</v>
      </c>
      <c r="B48" s="1337" t="s">
        <v>92</v>
      </c>
      <c r="C48" s="1322">
        <v>31.181100000000001</v>
      </c>
      <c r="D48" s="1322">
        <v>33.643799999999999</v>
      </c>
      <c r="E48" s="1322">
        <v>41.989800000000002</v>
      </c>
      <c r="F48" s="1322">
        <v>51.7316</v>
      </c>
      <c r="G48" s="1322">
        <v>46.758099999999999</v>
      </c>
      <c r="H48" s="1325">
        <v>42.683399999999999</v>
      </c>
      <c r="I48" s="1322"/>
      <c r="J48" s="1322"/>
      <c r="K48" s="1322"/>
      <c r="L48" s="1322"/>
      <c r="M48" s="1322"/>
      <c r="N48" s="1325"/>
      <c r="O48" s="1326" t="str">
        <f>IF(N48="","",SUM(C48:N48))</f>
        <v/>
      </c>
      <c r="P48" s="1327">
        <f>SUM(C48:N48)</f>
        <v>247.98779999999999</v>
      </c>
      <c r="Q48" s="1304"/>
    </row>
    <row r="49" spans="1:18" ht="16.5" customHeight="1">
      <c r="A49" s="1320" t="s">
        <v>1782</v>
      </c>
      <c r="B49" s="1334" t="s">
        <v>92</v>
      </c>
      <c r="C49" s="1322">
        <v>38.202800000000003</v>
      </c>
      <c r="D49" s="1322">
        <v>26.510300000000001</v>
      </c>
      <c r="E49" s="1322">
        <v>29.216000000000001</v>
      </c>
      <c r="F49" s="1322">
        <v>36.650300000000001</v>
      </c>
      <c r="G49" s="1322">
        <v>72.757400000000004</v>
      </c>
      <c r="H49" s="1325">
        <v>44.622500000000002</v>
      </c>
      <c r="I49" s="1322">
        <v>25.689499999999999</v>
      </c>
      <c r="J49" s="1322">
        <v>43.036299999999997</v>
      </c>
      <c r="K49" s="1322">
        <v>33.861699999999999</v>
      </c>
      <c r="L49" s="1322">
        <v>50.998199999999997</v>
      </c>
      <c r="M49" s="1322">
        <v>39.900799999999997</v>
      </c>
      <c r="N49" s="1325">
        <v>42.926000000000002</v>
      </c>
      <c r="O49" s="1326">
        <f>IF(N49="","",SUM(C49:N49))</f>
        <v>484.37180000000001</v>
      </c>
      <c r="P49" s="1327">
        <f>SUM(C49:INDEX(C49:N49,$T$1))</f>
        <v>247.95930000000004</v>
      </c>
      <c r="Q49" s="1304"/>
    </row>
    <row r="50" spans="1:18" ht="16.5" customHeight="1">
      <c r="A50" s="1330" t="s">
        <v>1782</v>
      </c>
      <c r="B50" s="1337" t="s">
        <v>92</v>
      </c>
      <c r="C50" s="1322">
        <v>30.915700000000001</v>
      </c>
      <c r="D50" s="1322">
        <v>33.643599999999999</v>
      </c>
      <c r="E50" s="1322">
        <v>41.989600000000003</v>
      </c>
      <c r="F50" s="1322">
        <v>51.686100000000003</v>
      </c>
      <c r="G50" s="1322">
        <v>46.267400000000002</v>
      </c>
      <c r="H50" s="1325">
        <v>42.457999999999998</v>
      </c>
      <c r="I50" s="1322"/>
      <c r="J50" s="1322"/>
      <c r="K50" s="1322"/>
      <c r="L50" s="1322"/>
      <c r="M50" s="1322"/>
      <c r="N50" s="1325"/>
      <c r="O50" s="1326" t="str">
        <f>IF(N50="","",SUM(C50:N50))</f>
        <v/>
      </c>
      <c r="P50" s="1327">
        <f>SUM(C50:N50)</f>
        <v>246.96040000000002</v>
      </c>
      <c r="Q50" s="1304"/>
    </row>
    <row r="51" spans="1:18" ht="16.5" customHeight="1">
      <c r="A51" s="1316" t="s">
        <v>1705</v>
      </c>
      <c r="B51" s="1334"/>
      <c r="C51" s="1335"/>
      <c r="D51" s="1335"/>
      <c r="E51" s="1335"/>
      <c r="F51" s="1335"/>
      <c r="G51" s="1335"/>
      <c r="H51" s="1335"/>
      <c r="I51" s="1335"/>
      <c r="J51" s="1335"/>
      <c r="K51" s="1335"/>
      <c r="L51" s="1335"/>
      <c r="M51" s="1335"/>
      <c r="N51" s="1334"/>
      <c r="O51" s="1335"/>
      <c r="P51" s="1336"/>
      <c r="Q51" s="1319"/>
      <c r="R51" s="1333"/>
    </row>
    <row r="52" spans="1:18" ht="16.5" customHeight="1">
      <c r="A52" s="1320" t="s">
        <v>93</v>
      </c>
      <c r="B52" s="1334" t="s">
        <v>92</v>
      </c>
      <c r="C52" s="1322">
        <v>246.72640000000001</v>
      </c>
      <c r="D52" s="1322">
        <v>203.19710000000001</v>
      </c>
      <c r="E52" s="1322">
        <v>201.4973</v>
      </c>
      <c r="F52" s="1322">
        <v>250.7071</v>
      </c>
      <c r="G52" s="1322">
        <v>363.56709999999998</v>
      </c>
      <c r="H52" s="1325">
        <v>307.74299999999999</v>
      </c>
      <c r="I52" s="1322">
        <v>333.50080000000003</v>
      </c>
      <c r="J52" s="1322">
        <v>261.6293</v>
      </c>
      <c r="K52" s="1322">
        <v>188.66990000000001</v>
      </c>
      <c r="L52" s="1322">
        <v>184.39500000000001</v>
      </c>
      <c r="M52" s="1322">
        <v>195.34389999999999</v>
      </c>
      <c r="N52" s="1325">
        <v>188.97499999999999</v>
      </c>
      <c r="O52" s="1326">
        <f>IF(N52="","",SUM(C52:N52))</f>
        <v>2925.9518999999996</v>
      </c>
      <c r="P52" s="1327">
        <f>SUM(C52:INDEX(C52:N52,$T$1))</f>
        <v>1573.4379999999999</v>
      </c>
      <c r="Q52" s="1304"/>
    </row>
    <row r="53" spans="1:18" ht="16.5" customHeight="1">
      <c r="A53" s="1328" t="s">
        <v>93</v>
      </c>
      <c r="B53" s="1337" t="s">
        <v>92</v>
      </c>
      <c r="C53" s="1322">
        <v>293.85129999999998</v>
      </c>
      <c r="D53" s="1322">
        <v>140.4742</v>
      </c>
      <c r="E53" s="1322">
        <v>157.51820000000001</v>
      </c>
      <c r="F53" s="1322">
        <v>182.8537</v>
      </c>
      <c r="G53" s="1322">
        <v>292.44979999999998</v>
      </c>
      <c r="H53" s="1325">
        <v>235.92789999999999</v>
      </c>
      <c r="I53" s="1322"/>
      <c r="J53" s="1322"/>
      <c r="K53" s="1322"/>
      <c r="L53" s="1322"/>
      <c r="M53" s="1322"/>
      <c r="N53" s="1325"/>
      <c r="O53" s="1326" t="str">
        <f>IF(N53="","",SUM(C53:N53))</f>
        <v/>
      </c>
      <c r="P53" s="1327">
        <f>SUM(C53:N53)</f>
        <v>1303.0750999999998</v>
      </c>
      <c r="Q53" s="1304"/>
    </row>
    <row r="54" spans="1:18" ht="16.5" customHeight="1">
      <c r="A54" s="1320" t="s">
        <v>1782</v>
      </c>
      <c r="B54" s="1334" t="s">
        <v>92</v>
      </c>
      <c r="C54" s="1322">
        <v>129.12010000000001</v>
      </c>
      <c r="D54" s="1322">
        <v>118.0955</v>
      </c>
      <c r="E54" s="1322">
        <v>115.16</v>
      </c>
      <c r="F54" s="1322">
        <v>201.12</v>
      </c>
      <c r="G54" s="1322">
        <v>312.60770000000002</v>
      </c>
      <c r="H54" s="1325">
        <v>265.53390000000002</v>
      </c>
      <c r="I54" s="1322">
        <v>291.09309999999999</v>
      </c>
      <c r="J54" s="1322">
        <v>220.00319999999999</v>
      </c>
      <c r="K54" s="1322">
        <v>157.69759999999999</v>
      </c>
      <c r="L54" s="1322">
        <v>150.7474</v>
      </c>
      <c r="M54" s="1322">
        <v>129.4282</v>
      </c>
      <c r="N54" s="1325">
        <v>119.57599999999999</v>
      </c>
      <c r="O54" s="1326">
        <f>IF(N54="","",SUM(C54:N54))</f>
        <v>2210.1827000000003</v>
      </c>
      <c r="P54" s="1327">
        <f>SUM(C54:INDEX(C54:N54,$T$1))</f>
        <v>1141.6372000000001</v>
      </c>
      <c r="Q54" s="1304"/>
    </row>
    <row r="55" spans="1:18" ht="16.5" customHeight="1">
      <c r="A55" s="1330" t="s">
        <v>1782</v>
      </c>
      <c r="B55" s="1337" t="s">
        <v>92</v>
      </c>
      <c r="C55" s="1322">
        <v>116.253</v>
      </c>
      <c r="D55" s="1322">
        <v>91.573700000000002</v>
      </c>
      <c r="E55" s="1322">
        <v>96.624600000000001</v>
      </c>
      <c r="F55" s="1322">
        <v>166.73820000000001</v>
      </c>
      <c r="G55" s="1322">
        <v>273.72730000000001</v>
      </c>
      <c r="H55" s="1325">
        <v>225.0925</v>
      </c>
      <c r="I55" s="1322"/>
      <c r="J55" s="1322"/>
      <c r="K55" s="1322"/>
      <c r="L55" s="1322"/>
      <c r="M55" s="1322"/>
      <c r="N55" s="1325"/>
      <c r="O55" s="1326" t="str">
        <f>IF(N55="","",SUM(C55:N55))</f>
        <v/>
      </c>
      <c r="P55" s="1327">
        <f>SUM(C55:N55)</f>
        <v>970.00929999999994</v>
      </c>
      <c r="Q55" s="1304"/>
    </row>
    <row r="56" spans="1:18" ht="16.5" customHeight="1">
      <c r="A56" s="1316" t="s">
        <v>1794</v>
      </c>
      <c r="B56" s="1334"/>
      <c r="C56" s="1335"/>
      <c r="D56" s="1335"/>
      <c r="E56" s="1335"/>
      <c r="F56" s="1335"/>
      <c r="G56" s="1335"/>
      <c r="H56" s="1335"/>
      <c r="I56" s="1335"/>
      <c r="J56" s="1335"/>
      <c r="K56" s="1335"/>
      <c r="L56" s="1335"/>
      <c r="M56" s="1335"/>
      <c r="N56" s="1334"/>
      <c r="O56" s="1335"/>
      <c r="P56" s="1336"/>
      <c r="Q56" s="1304"/>
    </row>
    <row r="57" spans="1:18" ht="16.5" customHeight="1">
      <c r="A57" s="1320" t="s">
        <v>93</v>
      </c>
      <c r="B57" s="1334" t="s">
        <v>92</v>
      </c>
      <c r="C57" s="1322">
        <v>17.874700000000001</v>
      </c>
      <c r="D57" s="1322">
        <v>18.426200000000001</v>
      </c>
      <c r="E57" s="1322">
        <v>13.5374</v>
      </c>
      <c r="F57" s="1322">
        <v>11.653499999999999</v>
      </c>
      <c r="G57" s="1322">
        <v>15.8637</v>
      </c>
      <c r="H57" s="1325">
        <v>13.3729</v>
      </c>
      <c r="I57" s="1322">
        <v>16.101900000000001</v>
      </c>
      <c r="J57" s="1322">
        <v>18.207699999999999</v>
      </c>
      <c r="K57" s="1322">
        <v>14.9975</v>
      </c>
      <c r="L57" s="1322">
        <v>24.2102</v>
      </c>
      <c r="M57" s="1322">
        <v>25.871500000000001</v>
      </c>
      <c r="N57" s="1325">
        <v>21.434200000000001</v>
      </c>
      <c r="O57" s="1326">
        <f>IF(N57="","",SUM(C57:N57))</f>
        <v>211.5514</v>
      </c>
      <c r="P57" s="1327">
        <f>SUM(C57:INDEX(C57:N57,$T$1))</f>
        <v>90.728399999999993</v>
      </c>
      <c r="Q57" s="1319"/>
      <c r="R57" s="1333"/>
    </row>
    <row r="58" spans="1:18" ht="16.5" customHeight="1">
      <c r="A58" s="1328" t="s">
        <v>93</v>
      </c>
      <c r="B58" s="1337" t="s">
        <v>92</v>
      </c>
      <c r="C58" s="1322">
        <v>23.9908</v>
      </c>
      <c r="D58" s="1322">
        <v>28.416</v>
      </c>
      <c r="E58" s="1322">
        <v>23.670999999999999</v>
      </c>
      <c r="F58" s="1322">
        <v>18.568200000000001</v>
      </c>
      <c r="G58" s="1322">
        <v>17.275099999999998</v>
      </c>
      <c r="H58" s="1325">
        <v>20.806000000000001</v>
      </c>
      <c r="I58" s="1322"/>
      <c r="J58" s="1322"/>
      <c r="K58" s="1322"/>
      <c r="L58" s="1322"/>
      <c r="M58" s="1322"/>
      <c r="N58" s="1325"/>
      <c r="O58" s="1326" t="str">
        <f>IF(N58="","",SUM(C58:N58))</f>
        <v/>
      </c>
      <c r="P58" s="1327">
        <f>SUM(C58:N58)</f>
        <v>132.72710000000001</v>
      </c>
      <c r="Q58" s="1304"/>
    </row>
    <row r="59" spans="1:18" ht="16.5" customHeight="1">
      <c r="A59" s="1320" t="s">
        <v>1782</v>
      </c>
      <c r="B59" s="1334" t="s">
        <v>92</v>
      </c>
      <c r="C59" s="1322">
        <v>16.371500000000001</v>
      </c>
      <c r="D59" s="1322">
        <v>17.630700000000001</v>
      </c>
      <c r="E59" s="1322">
        <v>12.8207</v>
      </c>
      <c r="F59" s="1322">
        <v>10.6586</v>
      </c>
      <c r="G59" s="1322">
        <v>15.7379</v>
      </c>
      <c r="H59" s="1325">
        <v>12.305</v>
      </c>
      <c r="I59" s="1322">
        <v>14.484</v>
      </c>
      <c r="J59" s="1322">
        <v>16.992899999999999</v>
      </c>
      <c r="K59" s="1322">
        <v>14.3507</v>
      </c>
      <c r="L59" s="1322">
        <v>23.3827</v>
      </c>
      <c r="M59" s="1322">
        <v>24.961500000000001</v>
      </c>
      <c r="N59" s="1325">
        <v>21.297000000000001</v>
      </c>
      <c r="O59" s="1326">
        <f>IF(N59="","",SUM(C59:N59))</f>
        <v>200.9932</v>
      </c>
      <c r="P59" s="1327">
        <f>SUM(C59:INDEX(C59:N59,$T$1))</f>
        <v>85.524400000000014</v>
      </c>
      <c r="Q59" s="1304"/>
    </row>
    <row r="60" spans="1:18" ht="16.5" customHeight="1">
      <c r="A60" s="1330" t="s">
        <v>1782</v>
      </c>
      <c r="B60" s="1337" t="s">
        <v>92</v>
      </c>
      <c r="C60" s="1322">
        <v>23.527899999999999</v>
      </c>
      <c r="D60" s="1322">
        <v>27.604500000000002</v>
      </c>
      <c r="E60" s="1322">
        <v>23.194600000000001</v>
      </c>
      <c r="F60" s="1322">
        <v>18.1934</v>
      </c>
      <c r="G60" s="1322">
        <v>16.482500000000002</v>
      </c>
      <c r="H60" s="1325">
        <v>20.512499999999999</v>
      </c>
      <c r="I60" s="1322"/>
      <c r="J60" s="1322"/>
      <c r="K60" s="1322"/>
      <c r="L60" s="1322"/>
      <c r="M60" s="1322"/>
      <c r="N60" s="1325"/>
      <c r="O60" s="1326" t="str">
        <f>IF(N60="","",SUM(C60:N60))</f>
        <v/>
      </c>
      <c r="P60" s="1327">
        <f>SUM(C60:N60)</f>
        <v>129.5154</v>
      </c>
      <c r="Q60" s="1304"/>
    </row>
    <row r="61" spans="1:18" ht="17.25" customHeight="1">
      <c r="A61" s="1316" t="s">
        <v>1795</v>
      </c>
      <c r="B61" s="1332"/>
      <c r="C61" s="1317"/>
      <c r="D61" s="1317"/>
      <c r="E61" s="1317"/>
      <c r="F61" s="1317"/>
      <c r="G61" s="1317"/>
      <c r="H61" s="1317"/>
      <c r="I61" s="1317"/>
      <c r="J61" s="1317"/>
      <c r="K61" s="1317"/>
      <c r="L61" s="1317"/>
      <c r="M61" s="1317"/>
      <c r="N61" s="1332"/>
      <c r="O61" s="1317"/>
      <c r="P61" s="1318"/>
      <c r="Q61" s="1304"/>
    </row>
    <row r="62" spans="1:18" ht="16.5" customHeight="1">
      <c r="A62" s="1320" t="s">
        <v>93</v>
      </c>
      <c r="B62" s="1334" t="s">
        <v>92</v>
      </c>
      <c r="C62" s="1322">
        <v>1072.4047559999999</v>
      </c>
      <c r="D62" s="1322">
        <v>1061.806816</v>
      </c>
      <c r="E62" s="1322">
        <v>1114.616213</v>
      </c>
      <c r="F62" s="1322">
        <v>1110.0496270000001</v>
      </c>
      <c r="G62" s="1322">
        <v>1261.3513909999999</v>
      </c>
      <c r="H62" s="1322">
        <v>1135.4574439999999</v>
      </c>
      <c r="I62" s="1323">
        <v>1259.184786</v>
      </c>
      <c r="J62" s="1322">
        <v>1196.9782720000001</v>
      </c>
      <c r="K62" s="1322">
        <v>1081.9641019999999</v>
      </c>
      <c r="L62" s="1322">
        <v>1198.875143</v>
      </c>
      <c r="M62" s="1322">
        <v>1142.0992679999999</v>
      </c>
      <c r="N62" s="1325">
        <v>1021.357891</v>
      </c>
      <c r="O62" s="1326">
        <f>IF(N62="","",SUM(C62:N62))</f>
        <v>13656.145708999999</v>
      </c>
      <c r="P62" s="1327">
        <f>SUM(C62:INDEX(C62:N62,$T$1))</f>
        <v>6755.6862470000005</v>
      </c>
      <c r="Q62" s="1304"/>
    </row>
    <row r="63" spans="1:18" ht="16.5" customHeight="1">
      <c r="A63" s="1328" t="s">
        <v>93</v>
      </c>
      <c r="B63" s="1337" t="s">
        <v>92</v>
      </c>
      <c r="C63" s="1322">
        <v>1132.180083</v>
      </c>
      <c r="D63" s="1322">
        <v>942.10316899999998</v>
      </c>
      <c r="E63" s="1322">
        <v>1048.652474</v>
      </c>
      <c r="F63" s="1322">
        <v>1062.837822</v>
      </c>
      <c r="G63" s="1322">
        <v>1010.2278690000001</v>
      </c>
      <c r="H63" s="1322">
        <v>870.29204500000003</v>
      </c>
      <c r="I63" s="1323"/>
      <c r="J63" s="1322"/>
      <c r="K63" s="1322"/>
      <c r="L63" s="1322"/>
      <c r="M63" s="1322"/>
      <c r="N63" s="1325"/>
      <c r="O63" s="1326" t="str">
        <f>IF(N63="","",SUM(C63:N63))</f>
        <v/>
      </c>
      <c r="P63" s="1327">
        <f>SUM(C63:N63)</f>
        <v>6066.2934620000005</v>
      </c>
      <c r="Q63" s="1304"/>
    </row>
    <row r="64" spans="1:18" ht="16.5" customHeight="1">
      <c r="A64" s="1320" t="s">
        <v>1782</v>
      </c>
      <c r="B64" s="1334" t="s">
        <v>92</v>
      </c>
      <c r="C64" s="1322">
        <v>939.99189100000001</v>
      </c>
      <c r="D64" s="1322">
        <v>961.33157400000005</v>
      </c>
      <c r="E64" s="1322">
        <v>1011.355846</v>
      </c>
      <c r="F64" s="1322">
        <v>1034.0276200000001</v>
      </c>
      <c r="G64" s="1322">
        <v>1181.1684869999999</v>
      </c>
      <c r="H64" s="1322">
        <v>1060.997341</v>
      </c>
      <c r="I64" s="1323">
        <v>1196.5921000000001</v>
      </c>
      <c r="J64" s="1322">
        <v>1139.4116329999999</v>
      </c>
      <c r="K64" s="1322">
        <v>1039.891169</v>
      </c>
      <c r="L64" s="1322">
        <v>1150.1511949999999</v>
      </c>
      <c r="M64" s="1322">
        <v>1065.4982789999999</v>
      </c>
      <c r="N64" s="1325">
        <v>939.14515700000004</v>
      </c>
      <c r="O64" s="1326">
        <f>IF(N64="","",SUM(C64:N64))</f>
        <v>12719.562292000001</v>
      </c>
      <c r="P64" s="1327">
        <f>SUM(C64:INDEX(C64:N64,$T$1))</f>
        <v>6188.8727589999999</v>
      </c>
      <c r="Q64" s="1304"/>
    </row>
    <row r="65" spans="1:17" ht="16.5" customHeight="1">
      <c r="A65" s="1330" t="s">
        <v>1782</v>
      </c>
      <c r="B65" s="1337" t="s">
        <v>92</v>
      </c>
      <c r="C65" s="1322">
        <v>939.02518899999995</v>
      </c>
      <c r="D65" s="1322">
        <v>875.37173099999995</v>
      </c>
      <c r="E65" s="1322">
        <v>960.50826900000004</v>
      </c>
      <c r="F65" s="1322">
        <v>986.28022099999998</v>
      </c>
      <c r="G65" s="1322">
        <v>969.22197000000006</v>
      </c>
      <c r="H65" s="1325">
        <v>838.25158199999998</v>
      </c>
      <c r="I65" s="1323"/>
      <c r="J65" s="1322"/>
      <c r="K65" s="1322"/>
      <c r="L65" s="1322"/>
      <c r="M65" s="1322"/>
      <c r="N65" s="1325"/>
      <c r="O65" s="1326" t="str">
        <f>IF(N65="","",SUM(C65:N65))</f>
        <v/>
      </c>
      <c r="P65" s="1327">
        <f>SUM(C65:N65)</f>
        <v>5568.6589620000004</v>
      </c>
      <c r="Q65" s="1304"/>
    </row>
    <row r="66" spans="1:17" ht="16.5" customHeight="1">
      <c r="A66" s="1316" t="s">
        <v>1796</v>
      </c>
      <c r="B66" s="1332"/>
      <c r="C66" s="1317"/>
      <c r="D66" s="1317"/>
      <c r="E66" s="1317"/>
      <c r="F66" s="1317"/>
      <c r="G66" s="1317"/>
      <c r="H66" s="1317"/>
      <c r="I66" s="1317"/>
      <c r="J66" s="1317"/>
      <c r="K66" s="1317"/>
      <c r="L66" s="1317"/>
      <c r="M66" s="1317"/>
      <c r="N66" s="1332"/>
      <c r="O66" s="1317"/>
      <c r="P66" s="1318"/>
      <c r="Q66" s="1304"/>
    </row>
    <row r="67" spans="1:17" ht="16.5" customHeight="1">
      <c r="A67" s="1320" t="s">
        <v>93</v>
      </c>
      <c r="B67" s="1334" t="s">
        <v>92</v>
      </c>
      <c r="C67" s="1322">
        <v>32.563800000000001</v>
      </c>
      <c r="D67" s="1322">
        <v>31.031400000000001</v>
      </c>
      <c r="E67" s="1322">
        <v>25.929400000000001</v>
      </c>
      <c r="F67" s="1322">
        <v>32.254399999999997</v>
      </c>
      <c r="G67" s="1322">
        <v>33.111600000000003</v>
      </c>
      <c r="H67" s="1325">
        <v>32.878100000000003</v>
      </c>
      <c r="I67" s="1322">
        <v>32.357500000000002</v>
      </c>
      <c r="J67" s="1322">
        <v>32.432400000000001</v>
      </c>
      <c r="K67" s="1322">
        <v>33.198099999999997</v>
      </c>
      <c r="L67" s="1322">
        <v>40.781599999999997</v>
      </c>
      <c r="M67" s="1322">
        <v>32.660400000000003</v>
      </c>
      <c r="N67" s="1325">
        <v>31.547899999999998</v>
      </c>
      <c r="O67" s="1326">
        <f>IF(N67="","",SUM(C67:N67))</f>
        <v>390.74660000000006</v>
      </c>
      <c r="P67" s="1327">
        <f>SUM(C67:INDEX(C67:N67,$T$1))</f>
        <v>187.76870000000002</v>
      </c>
      <c r="Q67" s="1304"/>
    </row>
    <row r="68" spans="1:17" ht="16.5" customHeight="1">
      <c r="A68" s="1328" t="s">
        <v>93</v>
      </c>
      <c r="B68" s="1337" t="s">
        <v>92</v>
      </c>
      <c r="C68" s="1322">
        <v>31.044799999999999</v>
      </c>
      <c r="D68" s="1322">
        <v>29.8719</v>
      </c>
      <c r="E68" s="1322">
        <v>28.595099999999999</v>
      </c>
      <c r="F68" s="1322">
        <v>26.548100000000002</v>
      </c>
      <c r="G68" s="1322">
        <v>25.726600000000001</v>
      </c>
      <c r="H68" s="1325">
        <v>29.718800000000002</v>
      </c>
      <c r="I68" s="1322"/>
      <c r="J68" s="1322"/>
      <c r="K68" s="1322"/>
      <c r="L68" s="1322"/>
      <c r="M68" s="1322"/>
      <c r="N68" s="1325"/>
      <c r="O68" s="1326" t="str">
        <f>IF(N68="","",SUM(C68:N68))</f>
        <v/>
      </c>
      <c r="P68" s="1327">
        <f>SUM(C68:N68)</f>
        <v>171.50529999999998</v>
      </c>
      <c r="Q68" s="1304"/>
    </row>
    <row r="69" spans="1:17" ht="16.5" customHeight="1">
      <c r="A69" s="1320" t="s">
        <v>1782</v>
      </c>
      <c r="B69" s="1334" t="s">
        <v>92</v>
      </c>
      <c r="C69" s="1322">
        <v>20.492699999999999</v>
      </c>
      <c r="D69" s="1322">
        <v>18.611000000000001</v>
      </c>
      <c r="E69" s="1322">
        <v>13.3581</v>
      </c>
      <c r="F69" s="1322">
        <v>23.147400000000001</v>
      </c>
      <c r="G69" s="1322">
        <v>22.003699999999998</v>
      </c>
      <c r="H69" s="1325">
        <v>24.4909</v>
      </c>
      <c r="I69" s="1322">
        <v>22.541</v>
      </c>
      <c r="J69" s="1322">
        <v>21.474599999999999</v>
      </c>
      <c r="K69" s="1322">
        <v>23.4086</v>
      </c>
      <c r="L69" s="1322">
        <v>27.143000000000001</v>
      </c>
      <c r="M69" s="1322">
        <v>21.776599999999998</v>
      </c>
      <c r="N69" s="1325">
        <v>20.088799999999999</v>
      </c>
      <c r="O69" s="1326">
        <f>IF(N69="","",SUM(C69:N69))</f>
        <v>258.53640000000001</v>
      </c>
      <c r="P69" s="1327">
        <f>SUM(C69:INDEX(C69:N69,$T$1))</f>
        <v>122.10379999999999</v>
      </c>
      <c r="Q69" s="1304"/>
    </row>
    <row r="70" spans="1:17" ht="16.5" customHeight="1">
      <c r="A70" s="1330" t="s">
        <v>1782</v>
      </c>
      <c r="B70" s="1337" t="s">
        <v>92</v>
      </c>
      <c r="C70" s="1322">
        <v>20.7699</v>
      </c>
      <c r="D70" s="1322">
        <v>20.497699999999998</v>
      </c>
      <c r="E70" s="1322">
        <v>15.0329</v>
      </c>
      <c r="F70" s="1322">
        <v>18.116299999999999</v>
      </c>
      <c r="G70" s="1322">
        <v>16.143000000000001</v>
      </c>
      <c r="H70" s="1325">
        <v>19.625800000000002</v>
      </c>
      <c r="I70" s="1322"/>
      <c r="J70" s="1322"/>
      <c r="K70" s="1322"/>
      <c r="L70" s="1322"/>
      <c r="M70" s="1322"/>
      <c r="N70" s="1325"/>
      <c r="O70" s="1326" t="str">
        <f>IF(N70="","",SUM(C70:N70))</f>
        <v/>
      </c>
      <c r="P70" s="1327">
        <f>SUM(C70:N70)</f>
        <v>110.18559999999999</v>
      </c>
      <c r="Q70" s="1304"/>
    </row>
    <row r="71" spans="1:17" ht="16.5" customHeight="1">
      <c r="A71" s="1316" t="s">
        <v>1797</v>
      </c>
      <c r="B71" s="1332"/>
      <c r="C71" s="1317"/>
      <c r="D71" s="1317"/>
      <c r="E71" s="1317"/>
      <c r="F71" s="1317"/>
      <c r="G71" s="1317"/>
      <c r="H71" s="1317"/>
      <c r="I71" s="1317"/>
      <c r="J71" s="1317"/>
      <c r="K71" s="1317"/>
      <c r="L71" s="1317"/>
      <c r="M71" s="1317"/>
      <c r="N71" s="1332"/>
      <c r="O71" s="1317"/>
      <c r="P71" s="1318"/>
      <c r="Q71" s="1304"/>
    </row>
    <row r="72" spans="1:17" ht="16.5" customHeight="1">
      <c r="A72" s="1320" t="s">
        <v>93</v>
      </c>
      <c r="B72" s="1334" t="s">
        <v>92</v>
      </c>
      <c r="C72" s="1322">
        <v>34.447699999999998</v>
      </c>
      <c r="D72" s="1322">
        <v>16.973800000000001</v>
      </c>
      <c r="E72" s="1322">
        <v>33.5381</v>
      </c>
      <c r="F72" s="1322">
        <v>32.844200000000001</v>
      </c>
      <c r="G72" s="1322">
        <v>16.513999999999999</v>
      </c>
      <c r="H72" s="1322">
        <v>48.653500000000001</v>
      </c>
      <c r="I72" s="1323">
        <v>43.826099999999997</v>
      </c>
      <c r="J72" s="1322">
        <v>29.077500000000001</v>
      </c>
      <c r="K72" s="1322">
        <v>51.261099999999999</v>
      </c>
      <c r="L72" s="1322">
        <v>56.898000000000003</v>
      </c>
      <c r="M72" s="1322">
        <v>83.101399999999998</v>
      </c>
      <c r="N72" s="1325">
        <v>62.6768</v>
      </c>
      <c r="O72" s="1326">
        <f>IF(N72="","",SUM(C72:N72))</f>
        <v>509.81220000000008</v>
      </c>
      <c r="P72" s="1327">
        <f>SUM(C72:INDEX(C72:N72,$T$1))</f>
        <v>182.97130000000001</v>
      </c>
      <c r="Q72" s="1304"/>
    </row>
    <row r="73" spans="1:17" ht="16.5" customHeight="1">
      <c r="A73" s="1328" t="s">
        <v>93</v>
      </c>
      <c r="B73" s="1337" t="s">
        <v>92</v>
      </c>
      <c r="C73" s="1322">
        <v>35.287500000000001</v>
      </c>
      <c r="D73" s="1322">
        <v>16.561699999999998</v>
      </c>
      <c r="E73" s="1322">
        <v>29.667400000000001</v>
      </c>
      <c r="F73" s="1322">
        <v>35.002800000000001</v>
      </c>
      <c r="G73" s="1322">
        <v>42.9255</v>
      </c>
      <c r="H73" s="1322">
        <v>40.113</v>
      </c>
      <c r="I73" s="1323"/>
      <c r="J73" s="1322"/>
      <c r="K73" s="1322"/>
      <c r="L73" s="1322"/>
      <c r="M73" s="1322"/>
      <c r="N73" s="1325"/>
      <c r="O73" s="1326" t="str">
        <f>IF(N73="","",SUM(C73:N73))</f>
        <v/>
      </c>
      <c r="P73" s="1327">
        <f>SUM(C73:N73)</f>
        <v>199.55789999999999</v>
      </c>
      <c r="Q73" s="1304"/>
    </row>
    <row r="74" spans="1:17" ht="16.5" customHeight="1">
      <c r="A74" s="1320" t="s">
        <v>1782</v>
      </c>
      <c r="B74" s="1334" t="s">
        <v>92</v>
      </c>
      <c r="C74" s="1322">
        <v>23.508199999999999</v>
      </c>
      <c r="D74" s="1322">
        <v>15.3964</v>
      </c>
      <c r="E74" s="1322">
        <v>33.244100000000003</v>
      </c>
      <c r="F74" s="1322">
        <v>32.79</v>
      </c>
      <c r="G74" s="1322">
        <v>16.273599999999998</v>
      </c>
      <c r="H74" s="1322">
        <v>48.602600000000002</v>
      </c>
      <c r="I74" s="1323">
        <v>43.762700000000002</v>
      </c>
      <c r="J74" s="1322">
        <v>23.469899999999999</v>
      </c>
      <c r="K74" s="1322">
        <v>29.101600000000001</v>
      </c>
      <c r="L74" s="1322">
        <v>29.043099999999999</v>
      </c>
      <c r="M74" s="1322">
        <v>42.66</v>
      </c>
      <c r="N74" s="1325">
        <v>45.200800000000001</v>
      </c>
      <c r="O74" s="1326">
        <f>IF(N74="","",SUM(C74:N74))</f>
        <v>383.05300000000005</v>
      </c>
      <c r="P74" s="1327">
        <f>SUM(C74:INDEX(C74:N74,$T$1))</f>
        <v>169.81490000000002</v>
      </c>
      <c r="Q74" s="1304"/>
    </row>
    <row r="75" spans="1:17" ht="16.5" customHeight="1">
      <c r="A75" s="1330" t="s">
        <v>1782</v>
      </c>
      <c r="B75" s="1337" t="s">
        <v>92</v>
      </c>
      <c r="C75" s="1322">
        <v>28.2182</v>
      </c>
      <c r="D75" s="1322">
        <v>14.737500000000001</v>
      </c>
      <c r="E75" s="1322">
        <v>29.488900000000001</v>
      </c>
      <c r="F75" s="1322">
        <v>34.878500000000003</v>
      </c>
      <c r="G75" s="1322">
        <v>42.821899999999999</v>
      </c>
      <c r="H75" s="1322">
        <v>39.978499999999997</v>
      </c>
      <c r="I75" s="1323"/>
      <c r="J75" s="1322"/>
      <c r="K75" s="1322"/>
      <c r="L75" s="1322"/>
      <c r="M75" s="1322"/>
      <c r="N75" s="1325"/>
      <c r="O75" s="1326" t="str">
        <f>IF(N75="","",SUM(C75:N75))</f>
        <v/>
      </c>
      <c r="P75" s="1327">
        <f>SUM(C75:N75)</f>
        <v>190.12350000000001</v>
      </c>
      <c r="Q75" s="1304"/>
    </row>
    <row r="76" spans="1:17" ht="16.5" customHeight="1">
      <c r="A76" s="1316" t="s">
        <v>1798</v>
      </c>
      <c r="B76" s="1332"/>
      <c r="C76" s="1317"/>
      <c r="D76" s="1317"/>
      <c r="E76" s="1317"/>
      <c r="F76" s="1317"/>
      <c r="G76" s="1317"/>
      <c r="H76" s="1317"/>
      <c r="I76" s="1317"/>
      <c r="J76" s="1317"/>
      <c r="K76" s="1317"/>
      <c r="L76" s="1317"/>
      <c r="M76" s="1317"/>
      <c r="N76" s="1332"/>
      <c r="O76" s="1317"/>
      <c r="P76" s="1318"/>
      <c r="Q76" s="1304"/>
    </row>
    <row r="77" spans="1:17" ht="16.5" customHeight="1">
      <c r="A77" s="1320" t="s">
        <v>93</v>
      </c>
      <c r="B77" s="1334" t="s">
        <v>92</v>
      </c>
      <c r="C77" s="1322">
        <v>281.21780000000001</v>
      </c>
      <c r="D77" s="1322">
        <v>235.23849999999999</v>
      </c>
      <c r="E77" s="1322">
        <v>206.44649999999999</v>
      </c>
      <c r="F77" s="1322">
        <v>183.36600000000001</v>
      </c>
      <c r="G77" s="1322">
        <v>170.8939</v>
      </c>
      <c r="H77" s="1325">
        <v>101.68389999999999</v>
      </c>
      <c r="I77" s="1322">
        <v>109.2548</v>
      </c>
      <c r="J77" s="1322">
        <v>104.9915</v>
      </c>
      <c r="K77" s="1322">
        <v>130.2516</v>
      </c>
      <c r="L77" s="1322">
        <v>168.43600000000001</v>
      </c>
      <c r="M77" s="1322">
        <v>221.11529999999999</v>
      </c>
      <c r="N77" s="1325">
        <v>266.94189999999998</v>
      </c>
      <c r="O77" s="1326">
        <f>IF(N77="","",SUM(C77:N77))</f>
        <v>2179.8377</v>
      </c>
      <c r="P77" s="1327">
        <f>SUM(C77:INDEX(C77:N77,$T$1))</f>
        <v>1178.8466000000001</v>
      </c>
      <c r="Q77" s="1304"/>
    </row>
    <row r="78" spans="1:17" ht="16.5" customHeight="1">
      <c r="A78" s="1328" t="s">
        <v>93</v>
      </c>
      <c r="B78" s="1337" t="s">
        <v>92</v>
      </c>
      <c r="C78" s="1322">
        <v>345.28440000000001</v>
      </c>
      <c r="D78" s="1322">
        <v>294.96120000000002</v>
      </c>
      <c r="E78" s="1322">
        <v>230.27809999999999</v>
      </c>
      <c r="F78" s="1322">
        <v>153.6217</v>
      </c>
      <c r="G78" s="1322">
        <v>123.2997</v>
      </c>
      <c r="H78" s="1325">
        <v>121.0107</v>
      </c>
      <c r="I78" s="1322"/>
      <c r="J78" s="1322"/>
      <c r="K78" s="1322"/>
      <c r="L78" s="1322"/>
      <c r="M78" s="1322"/>
      <c r="N78" s="1325"/>
      <c r="O78" s="1326" t="str">
        <f>IF(N78="","",SUM(C78:N78))</f>
        <v/>
      </c>
      <c r="P78" s="1327">
        <f>SUM(C78:N78)</f>
        <v>1268.4558</v>
      </c>
    </row>
    <row r="79" spans="1:17" ht="16.5" customHeight="1">
      <c r="A79" s="1320" t="s">
        <v>1782</v>
      </c>
      <c r="B79" s="1334" t="s">
        <v>92</v>
      </c>
      <c r="C79" s="1322">
        <v>216.64099999999999</v>
      </c>
      <c r="D79" s="1322">
        <v>205.19040000000001</v>
      </c>
      <c r="E79" s="1322">
        <v>176.63720000000001</v>
      </c>
      <c r="F79" s="1322">
        <v>155.52930000000001</v>
      </c>
      <c r="G79" s="1322">
        <v>145.9564</v>
      </c>
      <c r="H79" s="1325">
        <v>72.444500000000005</v>
      </c>
      <c r="I79" s="1322">
        <v>61.671799999999998</v>
      </c>
      <c r="J79" s="1322">
        <v>63.825699999999998</v>
      </c>
      <c r="K79" s="1322">
        <v>77.143299999999996</v>
      </c>
      <c r="L79" s="1322">
        <v>103.7175</v>
      </c>
      <c r="M79" s="1322">
        <v>159.07579999999999</v>
      </c>
      <c r="N79" s="1325">
        <v>214.00829999999999</v>
      </c>
      <c r="O79" s="1326">
        <f>IF(N79="","",SUM(C79:N79))</f>
        <v>1651.8412000000003</v>
      </c>
      <c r="P79" s="1327">
        <f>SUM(C79:INDEX(C79:N79,$T$1))</f>
        <v>972.39880000000016</v>
      </c>
    </row>
    <row r="80" spans="1:17" ht="16.5" customHeight="1">
      <c r="A80" s="1330" t="s">
        <v>1782</v>
      </c>
      <c r="B80" s="1337" t="s">
        <v>92</v>
      </c>
      <c r="C80" s="1322">
        <v>288.63569999999999</v>
      </c>
      <c r="D80" s="1322">
        <v>258.17090000000002</v>
      </c>
      <c r="E80" s="1322">
        <v>205.30609999999999</v>
      </c>
      <c r="F80" s="1322">
        <v>132.1438</v>
      </c>
      <c r="G80" s="1322">
        <v>97.703500000000005</v>
      </c>
      <c r="H80" s="1325">
        <v>79.705799999999996</v>
      </c>
      <c r="I80" s="1322"/>
      <c r="J80" s="1322"/>
      <c r="K80" s="1322"/>
      <c r="L80" s="1322"/>
      <c r="M80" s="1322"/>
      <c r="N80" s="1325"/>
      <c r="O80" s="1326" t="str">
        <f>IF(N80="","",SUM(C80:N80))</f>
        <v/>
      </c>
      <c r="P80" s="1327">
        <f>SUM(C80:N80)</f>
        <v>1061.6658</v>
      </c>
    </row>
    <row r="81" spans="1:16" ht="16.5" customHeight="1">
      <c r="A81" s="1316" t="s">
        <v>1799</v>
      </c>
      <c r="B81" s="1332"/>
      <c r="C81" s="1317"/>
      <c r="D81" s="1317"/>
      <c r="E81" s="1317"/>
      <c r="F81" s="1317"/>
      <c r="G81" s="1317"/>
      <c r="H81" s="1317"/>
      <c r="I81" s="1317"/>
      <c r="J81" s="1317"/>
      <c r="K81" s="1317"/>
      <c r="L81" s="1317"/>
      <c r="M81" s="1317"/>
      <c r="N81" s="1332"/>
      <c r="O81" s="1317"/>
      <c r="P81" s="1318"/>
    </row>
    <row r="82" spans="1:16" ht="16.5" customHeight="1">
      <c r="A82" s="1320" t="s">
        <v>93</v>
      </c>
      <c r="B82" s="1334" t="s">
        <v>92</v>
      </c>
      <c r="C82" s="1322">
        <v>37.807200000000002</v>
      </c>
      <c r="D82" s="1322">
        <v>34.228999999999999</v>
      </c>
      <c r="E82" s="1322">
        <v>41.978299999999997</v>
      </c>
      <c r="F82" s="1322">
        <v>70.247900000000001</v>
      </c>
      <c r="G82" s="1322">
        <v>131.49799999999999</v>
      </c>
      <c r="H82" s="1325">
        <v>164.69649999999999</v>
      </c>
      <c r="I82" s="1322">
        <v>168.55500000000001</v>
      </c>
      <c r="J82" s="1322">
        <v>121.85639999999999</v>
      </c>
      <c r="K82" s="1322">
        <v>105.8434</v>
      </c>
      <c r="L82" s="1322">
        <v>74.880700000000004</v>
      </c>
      <c r="M82" s="1322">
        <v>50.329000000000001</v>
      </c>
      <c r="N82" s="1325">
        <v>43.568199999999997</v>
      </c>
      <c r="O82" s="1326">
        <f>IF(N82="","",SUM(C82:N82))</f>
        <v>1045.4895999999999</v>
      </c>
      <c r="P82" s="1327">
        <f>SUM(C82:INDEX(C82:N82,$T$1))</f>
        <v>480.45690000000002</v>
      </c>
    </row>
    <row r="83" spans="1:16" ht="16.5" customHeight="1">
      <c r="A83" s="1328" t="s">
        <v>93</v>
      </c>
      <c r="B83" s="1337" t="s">
        <v>92</v>
      </c>
      <c r="C83" s="1322">
        <v>41.9497</v>
      </c>
      <c r="D83" s="1322">
        <v>39.023299999999999</v>
      </c>
      <c r="E83" s="1322">
        <v>44.870100000000001</v>
      </c>
      <c r="F83" s="1322">
        <v>69.190200000000004</v>
      </c>
      <c r="G83" s="1322">
        <v>113.5168</v>
      </c>
      <c r="H83" s="1325">
        <v>174.22479999999999</v>
      </c>
      <c r="I83" s="1322"/>
      <c r="J83" s="1322"/>
      <c r="K83" s="1322"/>
      <c r="L83" s="1322"/>
      <c r="M83" s="1322"/>
      <c r="N83" s="1325"/>
      <c r="O83" s="1326" t="str">
        <f>IF(N83="","",SUM(C83:N83))</f>
        <v/>
      </c>
      <c r="P83" s="1327">
        <f>SUM(C83:N83)</f>
        <v>482.7749</v>
      </c>
    </row>
    <row r="84" spans="1:16" ht="16.5" customHeight="1">
      <c r="A84" s="1320" t="s">
        <v>1782</v>
      </c>
      <c r="B84" s="1334" t="s">
        <v>92</v>
      </c>
      <c r="C84" s="1322">
        <v>20.232900000000001</v>
      </c>
      <c r="D84" s="1322">
        <v>12.1502</v>
      </c>
      <c r="E84" s="1322">
        <v>12.379</v>
      </c>
      <c r="F84" s="1322">
        <v>36.2072</v>
      </c>
      <c r="G84" s="1322">
        <v>106.30289999999999</v>
      </c>
      <c r="H84" s="1325">
        <v>153.62219999999999</v>
      </c>
      <c r="I84" s="1322">
        <v>156.5324</v>
      </c>
      <c r="J84" s="1322">
        <v>108.9858</v>
      </c>
      <c r="K84" s="1322">
        <v>97.167699999999996</v>
      </c>
      <c r="L84" s="1322">
        <v>67.3536</v>
      </c>
      <c r="M84" s="1322">
        <v>42.862299999999998</v>
      </c>
      <c r="N84" s="1325">
        <v>36.483600000000003</v>
      </c>
      <c r="O84" s="1326">
        <f>IF(N84="","",SUM(C84:N84))</f>
        <v>850.27980000000002</v>
      </c>
      <c r="P84" s="1327">
        <f>SUM(C84:INDEX(C84:N84,$T$1))</f>
        <v>340.89440000000002</v>
      </c>
    </row>
    <row r="85" spans="1:16" ht="16.5" customHeight="1">
      <c r="A85" s="1330" t="s">
        <v>1782</v>
      </c>
      <c r="B85" s="1337" t="s">
        <v>92</v>
      </c>
      <c r="C85" s="1322">
        <v>27.052700000000002</v>
      </c>
      <c r="D85" s="1322">
        <v>12.899800000000001</v>
      </c>
      <c r="E85" s="1322">
        <v>14.563800000000001</v>
      </c>
      <c r="F85" s="1322">
        <v>32.397199999999998</v>
      </c>
      <c r="G85" s="1322">
        <v>93.683899999999994</v>
      </c>
      <c r="H85" s="1325">
        <v>157.44149999999999</v>
      </c>
      <c r="I85" s="1322"/>
      <c r="J85" s="1322"/>
      <c r="K85" s="1322"/>
      <c r="L85" s="1322"/>
      <c r="M85" s="1322"/>
      <c r="N85" s="1325"/>
      <c r="O85" s="1326" t="str">
        <f>IF(N85="","",SUM(C85:N85))</f>
        <v/>
      </c>
      <c r="P85" s="1327">
        <f>SUM(C85:N85)</f>
        <v>338.03890000000001</v>
      </c>
    </row>
    <row r="86" spans="1:16" ht="16.5" customHeight="1">
      <c r="A86" s="1316" t="s">
        <v>1800</v>
      </c>
      <c r="B86" s="1332"/>
      <c r="C86" s="1317"/>
      <c r="D86" s="1317"/>
      <c r="E86" s="1317"/>
      <c r="F86" s="1317"/>
      <c r="G86" s="1317"/>
      <c r="H86" s="1317"/>
      <c r="I86" s="1317"/>
      <c r="J86" s="1317"/>
      <c r="K86" s="1317"/>
      <c r="L86" s="1317"/>
      <c r="M86" s="1317"/>
      <c r="N86" s="1332"/>
      <c r="O86" s="1317"/>
      <c r="P86" s="1318"/>
    </row>
    <row r="87" spans="1:16" ht="16.5" customHeight="1">
      <c r="A87" s="1320" t="s">
        <v>93</v>
      </c>
      <c r="B87" s="1334" t="s">
        <v>92</v>
      </c>
      <c r="C87" s="1322">
        <v>43.070500000000003</v>
      </c>
      <c r="D87" s="1322">
        <v>45.217300000000002</v>
      </c>
      <c r="E87" s="1322">
        <v>41.633499999999998</v>
      </c>
      <c r="F87" s="1322">
        <v>41.883699999999997</v>
      </c>
      <c r="G87" s="1322">
        <v>44.072000000000003</v>
      </c>
      <c r="H87" s="1325">
        <v>44.261800000000001</v>
      </c>
      <c r="I87" s="1322">
        <v>156.4391</v>
      </c>
      <c r="J87" s="1322">
        <v>159.21270000000001</v>
      </c>
      <c r="K87" s="1322">
        <v>157.36019999999999</v>
      </c>
      <c r="L87" s="1322">
        <v>164.46420000000001</v>
      </c>
      <c r="M87" s="1322">
        <v>168.67910000000001</v>
      </c>
      <c r="N87" s="1325">
        <v>145.41380000000001</v>
      </c>
      <c r="O87" s="1326">
        <f>IF(N87="","",SUM(C87:N87))</f>
        <v>1211.7079000000001</v>
      </c>
      <c r="P87" s="1327">
        <f>SUM(C87:INDEX(C87:N87,$T$1))</f>
        <v>260.1388</v>
      </c>
    </row>
    <row r="88" spans="1:16" ht="16.5" customHeight="1">
      <c r="A88" s="1328" t="s">
        <v>93</v>
      </c>
      <c r="B88" s="1337" t="s">
        <v>92</v>
      </c>
      <c r="C88" s="1322">
        <v>151.12029999999999</v>
      </c>
      <c r="D88" s="1322">
        <v>145.00239999999999</v>
      </c>
      <c r="E88" s="1322">
        <v>155.21780000000001</v>
      </c>
      <c r="F88" s="1322">
        <v>149.691</v>
      </c>
      <c r="G88" s="1322">
        <v>158.34880000000001</v>
      </c>
      <c r="H88" s="1325">
        <v>155.8528</v>
      </c>
      <c r="I88" s="1322"/>
      <c r="J88" s="1322"/>
      <c r="K88" s="1322"/>
      <c r="L88" s="1322"/>
      <c r="M88" s="1322"/>
      <c r="N88" s="1325"/>
      <c r="O88" s="1326" t="str">
        <f>IF(N88="","",SUM(C88:N88))</f>
        <v/>
      </c>
      <c r="P88" s="1327">
        <f>SUM(C88:N88)</f>
        <v>915.23310000000004</v>
      </c>
    </row>
    <row r="89" spans="1:16" ht="16.5" customHeight="1">
      <c r="A89" s="1320" t="s">
        <v>1782</v>
      </c>
      <c r="B89" s="1334" t="s">
        <v>92</v>
      </c>
      <c r="C89" s="1322">
        <v>4.125</v>
      </c>
      <c r="D89" s="1322">
        <v>5.0340999999999996</v>
      </c>
      <c r="E89" s="1322">
        <v>4.8276000000000003</v>
      </c>
      <c r="F89" s="1322">
        <v>7.6315</v>
      </c>
      <c r="G89" s="1322">
        <v>12.267799999999999</v>
      </c>
      <c r="H89" s="1325">
        <v>11.6561</v>
      </c>
      <c r="I89" s="1322">
        <v>15.171200000000001</v>
      </c>
      <c r="J89" s="1322">
        <v>12.0024</v>
      </c>
      <c r="K89" s="1322">
        <v>12.681900000000001</v>
      </c>
      <c r="L89" s="1322">
        <v>11.3606</v>
      </c>
      <c r="M89" s="1322">
        <v>7.6536</v>
      </c>
      <c r="N89" s="1325">
        <v>4.8868999999999998</v>
      </c>
      <c r="O89" s="1326">
        <f>IF(N89="","",SUM(C89:N89))</f>
        <v>109.2987</v>
      </c>
      <c r="P89" s="1327">
        <f>SUM(C89:INDEX(C89:N89,$T$1))</f>
        <v>45.542099999999998</v>
      </c>
    </row>
    <row r="90" spans="1:16" ht="16.5" customHeight="1">
      <c r="A90" s="1330" t="s">
        <v>1782</v>
      </c>
      <c r="B90" s="1337" t="s">
        <v>92</v>
      </c>
      <c r="C90" s="1322">
        <v>5.3502000000000001</v>
      </c>
      <c r="D90" s="1322">
        <v>4.9253999999999998</v>
      </c>
      <c r="E90" s="1322">
        <v>5.5297999999999998</v>
      </c>
      <c r="F90" s="1322">
        <v>5.391</v>
      </c>
      <c r="G90" s="1322">
        <v>10.526899999999999</v>
      </c>
      <c r="H90" s="1325">
        <v>14.2102</v>
      </c>
      <c r="I90" s="1322"/>
      <c r="J90" s="1322"/>
      <c r="K90" s="1322"/>
      <c r="L90" s="1322"/>
      <c r="M90" s="1322"/>
      <c r="N90" s="1325"/>
      <c r="O90" s="1326" t="str">
        <f>IF(N90="","",SUM(C90:N90))</f>
        <v/>
      </c>
      <c r="P90" s="1327">
        <f>SUM(C90:N90)</f>
        <v>45.933500000000002</v>
      </c>
    </row>
    <row r="91" spans="1:16" ht="16.5" customHeight="1">
      <c r="A91" s="1316" t="s">
        <v>1801</v>
      </c>
      <c r="B91" s="1332"/>
      <c r="C91" s="1317"/>
      <c r="D91" s="1317"/>
      <c r="E91" s="1317"/>
      <c r="F91" s="1317"/>
      <c r="G91" s="1317"/>
      <c r="H91" s="1317"/>
      <c r="I91" s="1317"/>
      <c r="J91" s="1317"/>
      <c r="K91" s="1317"/>
      <c r="L91" s="1317"/>
      <c r="M91" s="1317"/>
      <c r="N91" s="1332"/>
      <c r="O91" s="1317"/>
      <c r="P91" s="1318"/>
    </row>
    <row r="92" spans="1:16" ht="16.5" customHeight="1">
      <c r="A92" s="1320" t="s">
        <v>93</v>
      </c>
      <c r="B92" s="1334" t="s">
        <v>92</v>
      </c>
      <c r="C92" s="1322">
        <v>54.321300000000001</v>
      </c>
      <c r="D92" s="1322">
        <v>59.625300000000003</v>
      </c>
      <c r="E92" s="1322">
        <v>55.197000000000003</v>
      </c>
      <c r="F92" s="1322">
        <v>62.017899999999997</v>
      </c>
      <c r="G92" s="1322">
        <v>65.545000000000002</v>
      </c>
      <c r="H92" s="1322">
        <v>49.942300000000003</v>
      </c>
      <c r="I92" s="1323">
        <v>53.529499999999999</v>
      </c>
      <c r="J92" s="1322">
        <v>58.554499999999997</v>
      </c>
      <c r="K92" s="1322">
        <v>61.010300000000001</v>
      </c>
      <c r="L92" s="1322">
        <v>62.941600000000001</v>
      </c>
      <c r="M92" s="1322">
        <v>53.842100000000002</v>
      </c>
      <c r="N92" s="1325">
        <v>54.429000000000002</v>
      </c>
      <c r="O92" s="1326">
        <f>IF(N92="","",SUM(C92:N92))</f>
        <v>690.95579999999995</v>
      </c>
      <c r="P92" s="1327">
        <f>SUM(C92:INDEX(C92:N92,$T$1))</f>
        <v>346.64879999999999</v>
      </c>
    </row>
    <row r="93" spans="1:16" ht="16.5" customHeight="1">
      <c r="A93" s="1328" t="s">
        <v>93</v>
      </c>
      <c r="B93" s="1337" t="s">
        <v>92</v>
      </c>
      <c r="C93" s="1322">
        <v>60.739600000000003</v>
      </c>
      <c r="D93" s="1322">
        <v>52.262099999999997</v>
      </c>
      <c r="E93" s="1322">
        <v>53.498699999999999</v>
      </c>
      <c r="F93" s="1322">
        <v>64.304699999999997</v>
      </c>
      <c r="G93" s="1322">
        <v>66.793099999999995</v>
      </c>
      <c r="H93" s="1325">
        <v>57.580300000000001</v>
      </c>
      <c r="I93" s="1322"/>
      <c r="J93" s="1322"/>
      <c r="K93" s="1322"/>
      <c r="L93" s="1322"/>
      <c r="M93" s="1322"/>
      <c r="N93" s="1325"/>
      <c r="O93" s="1326" t="str">
        <f>IF(N93="","",SUM(C93:N93))</f>
        <v/>
      </c>
      <c r="P93" s="1327">
        <f>SUM(C93:N93)</f>
        <v>355.17850000000004</v>
      </c>
    </row>
    <row r="94" spans="1:16" ht="16.5" customHeight="1">
      <c r="A94" s="1320" t="s">
        <v>1782</v>
      </c>
      <c r="B94" s="1334" t="s">
        <v>92</v>
      </c>
      <c r="C94" s="1322">
        <v>11.4527</v>
      </c>
      <c r="D94" s="1322">
        <v>12.1021</v>
      </c>
      <c r="E94" s="1322">
        <v>12.687900000000001</v>
      </c>
      <c r="F94" s="1322">
        <v>16.367999999999999</v>
      </c>
      <c r="G94" s="1322">
        <v>17.5717</v>
      </c>
      <c r="H94" s="1325">
        <v>12.231400000000001</v>
      </c>
      <c r="I94" s="1322">
        <v>12.5045</v>
      </c>
      <c r="J94" s="1322">
        <v>11.143599999999999</v>
      </c>
      <c r="K94" s="1322">
        <v>11.605</v>
      </c>
      <c r="L94" s="1322">
        <v>10.3407</v>
      </c>
      <c r="M94" s="1322">
        <v>10.8643</v>
      </c>
      <c r="N94" s="1325">
        <v>11.283799999999999</v>
      </c>
      <c r="O94" s="1326">
        <f>IF(N94="","",SUM(C94:N94))</f>
        <v>150.15570000000002</v>
      </c>
      <c r="P94" s="1327">
        <f>SUM(C94:INDEX(C94:N94,$T$1))</f>
        <v>82.413800000000009</v>
      </c>
    </row>
    <row r="95" spans="1:16" ht="16.5" customHeight="1">
      <c r="A95" s="1330" t="s">
        <v>1782</v>
      </c>
      <c r="B95" s="1337" t="s">
        <v>92</v>
      </c>
      <c r="C95" s="1322">
        <v>13.1289</v>
      </c>
      <c r="D95" s="1322">
        <v>11.5662</v>
      </c>
      <c r="E95" s="1322">
        <v>12.2883</v>
      </c>
      <c r="F95" s="1322">
        <v>14.0779</v>
      </c>
      <c r="G95" s="1322">
        <v>15.509600000000001</v>
      </c>
      <c r="H95" s="1325">
        <v>14.586499999999999</v>
      </c>
      <c r="I95" s="1322"/>
      <c r="J95" s="1322"/>
      <c r="K95" s="1322"/>
      <c r="L95" s="1322"/>
      <c r="M95" s="1322"/>
      <c r="N95" s="1325"/>
      <c r="O95" s="1326" t="str">
        <f>IF(N95="","",SUM(C95:N95))</f>
        <v/>
      </c>
      <c r="P95" s="1327">
        <f>SUM(C95:N95)</f>
        <v>81.15740000000001</v>
      </c>
    </row>
    <row r="96" spans="1:16" ht="16.5" customHeight="1">
      <c r="A96" s="1316" t="s">
        <v>1802</v>
      </c>
      <c r="B96" s="1332"/>
      <c r="C96" s="1317"/>
      <c r="D96" s="1317"/>
      <c r="E96" s="1317"/>
      <c r="F96" s="1317"/>
      <c r="G96" s="1317"/>
      <c r="H96" s="1317"/>
      <c r="I96" s="1317"/>
      <c r="J96" s="1317"/>
      <c r="K96" s="1317"/>
      <c r="L96" s="1317"/>
      <c r="M96" s="1317"/>
      <c r="N96" s="1332"/>
      <c r="O96" s="1317"/>
      <c r="P96" s="1318"/>
    </row>
    <row r="97" spans="1:16" ht="16.5" customHeight="1">
      <c r="A97" s="1320" t="s">
        <v>93</v>
      </c>
      <c r="B97" s="1334" t="s">
        <v>92</v>
      </c>
      <c r="C97" s="1322">
        <v>52.145499999999998</v>
      </c>
      <c r="D97" s="1322">
        <v>49.034599999999998</v>
      </c>
      <c r="E97" s="1322">
        <v>46.7806</v>
      </c>
      <c r="F97" s="1322">
        <v>43.826900000000002</v>
      </c>
      <c r="G97" s="1322">
        <v>52.006700000000002</v>
      </c>
      <c r="H97" s="1325">
        <v>39.112200000000001</v>
      </c>
      <c r="I97" s="1323">
        <v>44.922899999999998</v>
      </c>
      <c r="J97" s="1322">
        <v>45.904299999999999</v>
      </c>
      <c r="K97" s="1322">
        <v>46.071899999999999</v>
      </c>
      <c r="L97" s="1322">
        <v>60.8157</v>
      </c>
      <c r="M97" s="1322">
        <v>50.010100000000001</v>
      </c>
      <c r="N97" s="1325">
        <v>46.242800000000003</v>
      </c>
      <c r="O97" s="1326">
        <f>IF(N97="","",SUM(C97:N97))</f>
        <v>576.87419999999986</v>
      </c>
      <c r="P97" s="1327">
        <f>SUM(C97:INDEX(C97:N97,$T$1))</f>
        <v>282.90649999999999</v>
      </c>
    </row>
    <row r="98" spans="1:16" ht="16.5" customHeight="1">
      <c r="A98" s="1328" t="s">
        <v>93</v>
      </c>
      <c r="B98" s="1337" t="s">
        <v>92</v>
      </c>
      <c r="C98" s="1322">
        <v>60.269100000000002</v>
      </c>
      <c r="D98" s="1322">
        <v>51.281700000000001</v>
      </c>
      <c r="E98" s="1322">
        <v>46.7682</v>
      </c>
      <c r="F98" s="1322">
        <v>48.2515</v>
      </c>
      <c r="G98" s="1322">
        <v>49.785699999999999</v>
      </c>
      <c r="H98" s="1325">
        <v>42.467199999999998</v>
      </c>
      <c r="I98" s="1338"/>
      <c r="J98" s="1338"/>
      <c r="K98" s="1338"/>
      <c r="L98" s="1322"/>
      <c r="M98" s="1322"/>
      <c r="N98" s="1325"/>
      <c r="O98" s="1326" t="str">
        <f>IF(N98="","",SUM(C98:N98))</f>
        <v/>
      </c>
      <c r="P98" s="1327">
        <f>SUM(C98:N98)</f>
        <v>298.82339999999999</v>
      </c>
    </row>
    <row r="99" spans="1:16" ht="16.5" customHeight="1">
      <c r="A99" s="1320" t="s">
        <v>1782</v>
      </c>
      <c r="B99" s="1334" t="s">
        <v>92</v>
      </c>
      <c r="C99" s="1322">
        <v>26.000299999999999</v>
      </c>
      <c r="D99" s="1322">
        <v>24.242699999999999</v>
      </c>
      <c r="E99" s="1322">
        <v>23.336200000000002</v>
      </c>
      <c r="F99" s="1322">
        <v>23.103000000000002</v>
      </c>
      <c r="G99" s="1322">
        <v>29.040800000000001</v>
      </c>
      <c r="H99" s="1325">
        <v>21.152699999999999</v>
      </c>
      <c r="I99" s="1322">
        <v>25.6997</v>
      </c>
      <c r="J99" s="1322">
        <v>25.203700000000001</v>
      </c>
      <c r="K99" s="1322">
        <v>24.287199999999999</v>
      </c>
      <c r="L99" s="1322">
        <v>26.593599999999999</v>
      </c>
      <c r="M99" s="1322">
        <v>21.661200000000001</v>
      </c>
      <c r="N99" s="1325">
        <v>20.919699999999999</v>
      </c>
      <c r="O99" s="1326">
        <f>IF(N99="","",SUM(C99:N99))</f>
        <v>291.24079999999998</v>
      </c>
      <c r="P99" s="1327">
        <f>SUM(C99:INDEX(C99:N99,$T$1))</f>
        <v>146.87569999999999</v>
      </c>
    </row>
    <row r="100" spans="1:16" ht="16.5" customHeight="1">
      <c r="A100" s="1330" t="s">
        <v>1782</v>
      </c>
      <c r="B100" s="1337" t="s">
        <v>92</v>
      </c>
      <c r="C100" s="1322">
        <v>27.697399999999998</v>
      </c>
      <c r="D100" s="1322">
        <v>25.114999999999998</v>
      </c>
      <c r="E100" s="1322">
        <v>23.999300000000002</v>
      </c>
      <c r="F100" s="1322">
        <v>23.0778</v>
      </c>
      <c r="G100" s="1322">
        <v>24.674299999999999</v>
      </c>
      <c r="H100" s="1325">
        <v>20.205100000000002</v>
      </c>
      <c r="I100" s="1322"/>
      <c r="J100" s="1322"/>
      <c r="K100" s="1322"/>
      <c r="L100" s="1322"/>
      <c r="M100" s="1322"/>
      <c r="N100" s="1341"/>
      <c r="O100" s="1326" t="str">
        <f>IF(N100="","",SUM(C100:N100))</f>
        <v/>
      </c>
      <c r="P100" s="1327">
        <f>SUM(C100:N100)</f>
        <v>144.7689</v>
      </c>
    </row>
    <row r="101" spans="1:16" ht="16.5" customHeight="1">
      <c r="A101" s="1316" t="s">
        <v>1803</v>
      </c>
      <c r="B101" s="1332"/>
      <c r="C101" s="1317"/>
      <c r="D101" s="1317"/>
      <c r="E101" s="1317"/>
      <c r="F101" s="1317"/>
      <c r="G101" s="1317"/>
      <c r="H101" s="1317"/>
      <c r="I101" s="1317"/>
      <c r="J101" s="1317"/>
      <c r="K101" s="1317"/>
      <c r="L101" s="1317"/>
      <c r="M101" s="1317"/>
      <c r="N101" s="1332"/>
      <c r="O101" s="1317"/>
      <c r="P101" s="1318"/>
    </row>
    <row r="102" spans="1:16" ht="16.5" customHeight="1">
      <c r="A102" s="1320" t="s">
        <v>93</v>
      </c>
      <c r="B102" s="1334" t="s">
        <v>92</v>
      </c>
      <c r="C102" s="1322">
        <v>250.09739999999999</v>
      </c>
      <c r="D102" s="1322">
        <v>239.82300000000001</v>
      </c>
      <c r="E102" s="1322">
        <v>201.87430000000001</v>
      </c>
      <c r="F102" s="1322">
        <v>231.471</v>
      </c>
      <c r="G102" s="1322">
        <v>267.45819999999998</v>
      </c>
      <c r="H102" s="1325">
        <v>272.73340000000002</v>
      </c>
      <c r="I102" s="1322">
        <v>318.72579999999999</v>
      </c>
      <c r="J102" s="1322">
        <v>298.315</v>
      </c>
      <c r="K102" s="1322">
        <v>315.00459999999998</v>
      </c>
      <c r="L102" s="1322">
        <v>313.05020000000002</v>
      </c>
      <c r="M102" s="1322">
        <v>286.35750000000002</v>
      </c>
      <c r="N102" s="1325">
        <v>242.48699999999999</v>
      </c>
      <c r="O102" s="1326">
        <f>IF(N102="","",SUM(C102:N102))</f>
        <v>3237.3974000000003</v>
      </c>
      <c r="P102" s="1327">
        <f>SUM(C102:INDEX(C102:N102,$T$1))</f>
        <v>1463.4573</v>
      </c>
    </row>
    <row r="103" spans="1:16" ht="16.5" customHeight="1">
      <c r="A103" s="1328" t="s">
        <v>93</v>
      </c>
      <c r="B103" s="1337" t="s">
        <v>92</v>
      </c>
      <c r="C103" s="1322">
        <v>247.25069999999999</v>
      </c>
      <c r="D103" s="1322">
        <v>207.297</v>
      </c>
      <c r="E103" s="1322">
        <v>188.9057</v>
      </c>
      <c r="F103" s="1322">
        <v>186.80080000000001</v>
      </c>
      <c r="G103" s="1322">
        <v>245.15479999999999</v>
      </c>
      <c r="H103" s="1325">
        <v>319.19510000000002</v>
      </c>
      <c r="I103" s="1322"/>
      <c r="J103" s="1322"/>
      <c r="K103" s="1322"/>
      <c r="L103" s="1322"/>
      <c r="M103" s="1322"/>
      <c r="N103" s="1325"/>
      <c r="O103" s="1326" t="str">
        <f>IF(N103="","",SUM(C103:N103))</f>
        <v/>
      </c>
      <c r="P103" s="1327">
        <f>SUM(C103:N103)</f>
        <v>1394.6041</v>
      </c>
    </row>
    <row r="104" spans="1:16" ht="16.5" customHeight="1">
      <c r="A104" s="1320" t="s">
        <v>1782</v>
      </c>
      <c r="B104" s="1334" t="s">
        <v>92</v>
      </c>
      <c r="C104" s="1322">
        <v>227.43219999999999</v>
      </c>
      <c r="D104" s="1322">
        <v>219.6371</v>
      </c>
      <c r="E104" s="1322">
        <v>187.9297</v>
      </c>
      <c r="F104" s="1322">
        <v>218.76939999999999</v>
      </c>
      <c r="G104" s="1322">
        <v>246.73150000000001</v>
      </c>
      <c r="H104" s="1325">
        <v>246.3126</v>
      </c>
      <c r="I104" s="1322">
        <v>283.94069999999999</v>
      </c>
      <c r="J104" s="1322">
        <v>269.00540000000001</v>
      </c>
      <c r="K104" s="1322">
        <v>288.7371</v>
      </c>
      <c r="L104" s="1322">
        <v>286.1902</v>
      </c>
      <c r="M104" s="1322">
        <v>256.16969999999998</v>
      </c>
      <c r="N104" s="1325">
        <v>217.2278</v>
      </c>
      <c r="O104" s="1326">
        <f>IF(N104="","",SUM(C104:N104))</f>
        <v>2948.0834</v>
      </c>
      <c r="P104" s="1327">
        <f>SUM(C104:INDEX(C104:N104,$T$1))</f>
        <v>1346.8125</v>
      </c>
    </row>
    <row r="105" spans="1:16" ht="16.5" customHeight="1">
      <c r="A105" s="1330" t="s">
        <v>1782</v>
      </c>
      <c r="B105" s="1337" t="s">
        <v>92</v>
      </c>
      <c r="C105" s="1322">
        <v>220.1079</v>
      </c>
      <c r="D105" s="1322">
        <v>188.14859999999999</v>
      </c>
      <c r="E105" s="1322">
        <v>175.85470000000001</v>
      </c>
      <c r="F105" s="1322">
        <v>172.30510000000001</v>
      </c>
      <c r="G105" s="1322">
        <v>226.27260000000001</v>
      </c>
      <c r="H105" s="1325">
        <v>288.0763</v>
      </c>
      <c r="I105" s="1322"/>
      <c r="J105" s="1322"/>
      <c r="K105" s="1322"/>
      <c r="L105" s="1322"/>
      <c r="M105" s="1322"/>
      <c r="N105" s="1325"/>
      <c r="O105" s="1326" t="str">
        <f>IF(N105="","",SUM(C105:N105))</f>
        <v/>
      </c>
      <c r="P105" s="1327">
        <f>SUM(C105:N105)</f>
        <v>1270.7652</v>
      </c>
    </row>
    <row r="106" spans="1:16" ht="16.5" customHeight="1">
      <c r="A106" s="1316" t="s">
        <v>1804</v>
      </c>
      <c r="B106" s="1332"/>
      <c r="C106" s="1317"/>
      <c r="D106" s="1317"/>
      <c r="E106" s="1317"/>
      <c r="F106" s="1317"/>
      <c r="G106" s="1317"/>
      <c r="H106" s="1317"/>
      <c r="I106" s="1317"/>
      <c r="J106" s="1317"/>
      <c r="K106" s="1317"/>
      <c r="L106" s="1317"/>
      <c r="M106" s="1317"/>
      <c r="N106" s="1332"/>
      <c r="O106" s="1317"/>
      <c r="P106" s="1318"/>
    </row>
    <row r="107" spans="1:16" ht="16.5" customHeight="1">
      <c r="A107" s="1320" t="s">
        <v>93</v>
      </c>
      <c r="B107" s="1334" t="s">
        <v>92</v>
      </c>
      <c r="C107" s="1322">
        <v>103.6172</v>
      </c>
      <c r="D107" s="1322">
        <v>128.4434</v>
      </c>
      <c r="E107" s="1322">
        <v>114.4973</v>
      </c>
      <c r="F107" s="1322">
        <v>140.47839999999999</v>
      </c>
      <c r="G107" s="1322">
        <v>153.75450000000001</v>
      </c>
      <c r="H107" s="1325">
        <v>120.3327</v>
      </c>
      <c r="I107" s="1322">
        <v>164.8809</v>
      </c>
      <c r="J107" s="1322">
        <v>147.679</v>
      </c>
      <c r="K107" s="1322">
        <v>154.6781</v>
      </c>
      <c r="L107" s="1322">
        <v>140.72919999999999</v>
      </c>
      <c r="M107" s="1322">
        <v>136.18270000000001</v>
      </c>
      <c r="N107" s="1325">
        <v>130.8922</v>
      </c>
      <c r="O107" s="1326">
        <f>IF(N107="","",SUM(C107:N107))</f>
        <v>1636.1656000000003</v>
      </c>
      <c r="P107" s="1327">
        <f>SUM(C107:INDEX(C107:N107,$T$1))</f>
        <v>761.12350000000004</v>
      </c>
    </row>
    <row r="108" spans="1:16" ht="16.5" customHeight="1">
      <c r="A108" s="1328" t="s">
        <v>93</v>
      </c>
      <c r="B108" s="1337" t="s">
        <v>92</v>
      </c>
      <c r="C108" s="1322">
        <v>148.4034</v>
      </c>
      <c r="D108" s="1322">
        <v>118.07769999999999</v>
      </c>
      <c r="E108" s="1322">
        <v>132.85329999999999</v>
      </c>
      <c r="F108" s="1322">
        <v>147.11070000000001</v>
      </c>
      <c r="G108" s="1322">
        <v>157.97280000000001</v>
      </c>
      <c r="H108" s="1325">
        <v>168.80179999999999</v>
      </c>
      <c r="I108" s="1322"/>
      <c r="J108" s="1322"/>
      <c r="K108" s="1322"/>
      <c r="L108" s="1322"/>
      <c r="M108" s="1322"/>
      <c r="N108" s="1325"/>
      <c r="O108" s="1326" t="str">
        <f>IF(N108="","",SUM(C108:N108))</f>
        <v/>
      </c>
      <c r="P108" s="1327">
        <f>SUM(C108:N108)</f>
        <v>873.21969999999988</v>
      </c>
    </row>
    <row r="109" spans="1:16" ht="16.5" customHeight="1">
      <c r="A109" s="1320" t="s">
        <v>1782</v>
      </c>
      <c r="B109" s="1334" t="s">
        <v>92</v>
      </c>
      <c r="C109" s="1322">
        <v>81.495500000000007</v>
      </c>
      <c r="D109" s="1322">
        <v>104.50369999999999</v>
      </c>
      <c r="E109" s="1322">
        <v>89.725899999999996</v>
      </c>
      <c r="F109" s="1322">
        <v>108.4742</v>
      </c>
      <c r="G109" s="1322">
        <v>118.8338</v>
      </c>
      <c r="H109" s="1325">
        <v>92.500799999999998</v>
      </c>
      <c r="I109" s="1322">
        <v>125.7313</v>
      </c>
      <c r="J109" s="1322">
        <v>110.315</v>
      </c>
      <c r="K109" s="1322">
        <v>124.9999</v>
      </c>
      <c r="L109" s="1322">
        <v>110.8925</v>
      </c>
      <c r="M109" s="1322">
        <v>108.30070000000001</v>
      </c>
      <c r="N109" s="1325">
        <v>106.3807</v>
      </c>
      <c r="O109" s="1326">
        <f>IF(N109="","",SUM(C109:N109))</f>
        <v>1282.154</v>
      </c>
      <c r="P109" s="1327">
        <f>SUM(C109:INDEX(C109:N109,$T$1))</f>
        <v>595.53390000000002</v>
      </c>
    </row>
    <row r="110" spans="1:16" ht="16.5" customHeight="1">
      <c r="A110" s="1330" t="s">
        <v>1782</v>
      </c>
      <c r="B110" s="1337" t="s">
        <v>92</v>
      </c>
      <c r="C110" s="1322">
        <v>124.50700000000001</v>
      </c>
      <c r="D110" s="1322">
        <v>95.558899999999994</v>
      </c>
      <c r="E110" s="1322">
        <v>105.9563</v>
      </c>
      <c r="F110" s="1322">
        <v>112.0574</v>
      </c>
      <c r="G110" s="1322">
        <v>121.1588</v>
      </c>
      <c r="H110" s="1325">
        <v>134.11080000000001</v>
      </c>
      <c r="I110" s="1322"/>
      <c r="J110" s="1322"/>
      <c r="K110" s="1322"/>
      <c r="L110" s="1322"/>
      <c r="M110" s="1322"/>
      <c r="N110" s="1325"/>
      <c r="O110" s="1326" t="str">
        <f>IF(N110="","",SUM(C110:N110))</f>
        <v/>
      </c>
      <c r="P110" s="1327">
        <f>SUM(C110:N110)</f>
        <v>693.34920000000011</v>
      </c>
    </row>
    <row r="111" spans="1:16" ht="16.5" customHeight="1">
      <c r="A111" s="1342" t="s">
        <v>1805</v>
      </c>
      <c r="B111" s="1334"/>
      <c r="C111" s="1343"/>
      <c r="D111" s="1343"/>
      <c r="E111" s="1343"/>
      <c r="F111" s="1343"/>
      <c r="G111" s="1343"/>
      <c r="H111" s="1344"/>
      <c r="I111" s="1343"/>
      <c r="J111" s="1343"/>
      <c r="K111" s="1343"/>
      <c r="L111" s="1343"/>
      <c r="M111" s="1343"/>
      <c r="N111" s="1344"/>
      <c r="O111" s="1344"/>
      <c r="P111" s="1345"/>
    </row>
    <row r="112" spans="1:16" ht="16.5" customHeight="1">
      <c r="A112" s="1320" t="s">
        <v>93</v>
      </c>
      <c r="B112" s="1334" t="s">
        <v>92</v>
      </c>
      <c r="C112" s="1322">
        <v>45.631520000000002</v>
      </c>
      <c r="D112" s="1322">
        <v>58.405752</v>
      </c>
      <c r="E112" s="1322">
        <v>54.552568000000001</v>
      </c>
      <c r="F112" s="1322">
        <v>42.494819999999997</v>
      </c>
      <c r="G112" s="1322">
        <v>45.573371999999999</v>
      </c>
      <c r="H112" s="1325">
        <v>29.936024</v>
      </c>
      <c r="I112" s="1322">
        <v>41.775328000000002</v>
      </c>
      <c r="J112" s="1322">
        <v>34.384872000000001</v>
      </c>
      <c r="K112" s="1322">
        <v>37.867311999999998</v>
      </c>
      <c r="L112" s="1322">
        <v>41.104703999999998</v>
      </c>
      <c r="M112" s="1322">
        <v>42.044640000000001</v>
      </c>
      <c r="N112" s="1325">
        <v>42.493335999999999</v>
      </c>
      <c r="O112" s="1326">
        <f>IF(N112="","",SUM(C112:N112))</f>
        <v>516.26424799999995</v>
      </c>
      <c r="P112" s="1327">
        <f>SUM(C112:INDEX(C112:N112,$T$1))</f>
        <v>276.59405600000002</v>
      </c>
    </row>
    <row r="113" spans="1:16" ht="16.5" customHeight="1">
      <c r="A113" s="1328" t="s">
        <v>93</v>
      </c>
      <c r="B113" s="1337" t="s">
        <v>92</v>
      </c>
      <c r="C113" s="1322">
        <v>43.203735999999999</v>
      </c>
      <c r="D113" s="1322">
        <v>40.634276</v>
      </c>
      <c r="E113" s="1322">
        <v>37.938324000000001</v>
      </c>
      <c r="F113" s="1322">
        <v>30.998988000000001</v>
      </c>
      <c r="G113" s="1322">
        <v>45.748460000000001</v>
      </c>
      <c r="H113" s="1325">
        <v>31.132311999999999</v>
      </c>
      <c r="I113" s="1322"/>
      <c r="J113" s="1322"/>
      <c r="K113" s="1322"/>
      <c r="L113" s="1322"/>
      <c r="M113" s="1322"/>
      <c r="N113" s="1325"/>
      <c r="O113" s="1326" t="str">
        <f>IF(N113="","",SUM(C113:N113))</f>
        <v/>
      </c>
      <c r="P113" s="1327">
        <f>SUM(C113:N113)</f>
        <v>229.65609599999999</v>
      </c>
    </row>
    <row r="114" spans="1:16" ht="16.5" customHeight="1">
      <c r="A114" s="1320" t="s">
        <v>1782</v>
      </c>
      <c r="B114" s="1334" t="s">
        <v>92</v>
      </c>
      <c r="C114" s="1322">
        <v>39.942431999999997</v>
      </c>
      <c r="D114" s="1322">
        <v>53.462891999999997</v>
      </c>
      <c r="E114" s="1322">
        <v>49.001420000000003</v>
      </c>
      <c r="F114" s="1322">
        <v>32.612887999999998</v>
      </c>
      <c r="G114" s="1322">
        <v>38.337904000000002</v>
      </c>
      <c r="H114" s="1325">
        <v>24.037112</v>
      </c>
      <c r="I114" s="1322">
        <v>35.025815999999999</v>
      </c>
      <c r="J114" s="1322">
        <v>29.817115999999999</v>
      </c>
      <c r="K114" s="1322">
        <v>32.985052000000003</v>
      </c>
      <c r="L114" s="1322">
        <v>34.511740000000003</v>
      </c>
      <c r="M114" s="1322">
        <v>33.332495999999999</v>
      </c>
      <c r="N114" s="1325">
        <v>35.184863999999997</v>
      </c>
      <c r="O114" s="1326">
        <f>IF(N114="","",SUM(C114:N114))</f>
        <v>438.251732</v>
      </c>
      <c r="P114" s="1327">
        <f>SUM(C114:INDEX(C114:N114,$T$1))</f>
        <v>237.39464800000002</v>
      </c>
    </row>
    <row r="115" spans="1:16" ht="16.5" customHeight="1">
      <c r="A115" s="1330" t="s">
        <v>1782</v>
      </c>
      <c r="B115" s="1337" t="s">
        <v>92</v>
      </c>
      <c r="C115" s="1322">
        <v>36.027768000000002</v>
      </c>
      <c r="D115" s="1322">
        <v>35.195692000000001</v>
      </c>
      <c r="E115" s="1322">
        <v>33.767071999999999</v>
      </c>
      <c r="F115" s="1322">
        <v>26.865752000000001</v>
      </c>
      <c r="G115" s="1322">
        <v>41.504536000000002</v>
      </c>
      <c r="H115" s="1325">
        <v>26.783676</v>
      </c>
      <c r="I115" s="1322"/>
      <c r="J115" s="1322"/>
      <c r="K115" s="1322"/>
      <c r="L115" s="1322"/>
      <c r="M115" s="1322"/>
      <c r="N115" s="1325"/>
      <c r="O115" s="1326" t="str">
        <f>IF(N115="","",SUM(C115:N115))</f>
        <v/>
      </c>
      <c r="P115" s="1327">
        <f>SUM(C115:N115)</f>
        <v>200.144496</v>
      </c>
    </row>
    <row r="116" spans="1:16" ht="16.5" customHeight="1">
      <c r="A116" s="1316" t="s">
        <v>1806</v>
      </c>
      <c r="B116" s="1332"/>
      <c r="C116" s="1317"/>
      <c r="D116" s="1317"/>
      <c r="E116" s="1317"/>
      <c r="F116" s="1317"/>
      <c r="G116" s="1317"/>
      <c r="H116" s="1317"/>
      <c r="I116" s="1317"/>
      <c r="J116" s="1317"/>
      <c r="K116" s="1317"/>
      <c r="L116" s="1317"/>
      <c r="M116" s="1317"/>
      <c r="N116" s="1332"/>
      <c r="O116" s="1317"/>
      <c r="P116" s="1318"/>
    </row>
    <row r="117" spans="1:16" ht="16.5" customHeight="1">
      <c r="A117" s="1320" t="s">
        <v>93</v>
      </c>
      <c r="B117" s="1334" t="s">
        <v>92</v>
      </c>
      <c r="C117" s="1346">
        <v>580.04219999999998</v>
      </c>
      <c r="D117" s="1322">
        <v>849.69489999999996</v>
      </c>
      <c r="E117" s="1322">
        <v>904.42309999999998</v>
      </c>
      <c r="F117" s="1322">
        <v>1063.6944000000001</v>
      </c>
      <c r="G117" s="1322">
        <v>921.58569999999997</v>
      </c>
      <c r="H117" s="1325">
        <v>777.12689999999998</v>
      </c>
      <c r="I117" s="1322">
        <v>1031.3905999999999</v>
      </c>
      <c r="J117" s="1322">
        <v>973.62630000000001</v>
      </c>
      <c r="K117" s="1322">
        <v>913.32240000000002</v>
      </c>
      <c r="L117" s="1322">
        <v>795.7962</v>
      </c>
      <c r="M117" s="1322">
        <v>683.17619999999999</v>
      </c>
      <c r="N117" s="1325">
        <v>669.39409999999998</v>
      </c>
      <c r="O117" s="1326">
        <f>IF(N117="","",SUM(C117:N117))</f>
        <v>10163.272999999999</v>
      </c>
      <c r="P117" s="1327">
        <f>SUM(C117:INDEX(C117:N117,$T$1))</f>
        <v>5096.5671999999995</v>
      </c>
    </row>
    <row r="118" spans="1:16" ht="16.5" customHeight="1">
      <c r="A118" s="1328" t="s">
        <v>93</v>
      </c>
      <c r="B118" s="1337" t="s">
        <v>92</v>
      </c>
      <c r="C118" s="1322">
        <v>726.73800000000006</v>
      </c>
      <c r="D118" s="1322">
        <v>1001.9838</v>
      </c>
      <c r="E118" s="1322">
        <v>891.46879999999999</v>
      </c>
      <c r="F118" s="1322">
        <v>958.71040000000005</v>
      </c>
      <c r="G118" s="1322">
        <v>876.87940000000003</v>
      </c>
      <c r="H118" s="1325">
        <v>1032.6056000000001</v>
      </c>
      <c r="I118" s="1322"/>
      <c r="J118" s="1322"/>
      <c r="K118" s="1322"/>
      <c r="L118" s="1322"/>
      <c r="M118" s="1322"/>
      <c r="N118" s="1325"/>
      <c r="O118" s="1326" t="str">
        <f>IF(N118="","",SUM(C118:N118))</f>
        <v/>
      </c>
      <c r="P118" s="1327">
        <f>SUM(C118:N118)</f>
        <v>5488.3859999999995</v>
      </c>
    </row>
    <row r="119" spans="1:16" ht="16.5" customHeight="1">
      <c r="A119" s="1320" t="s">
        <v>1782</v>
      </c>
      <c r="B119" s="1334" t="s">
        <v>92</v>
      </c>
      <c r="C119" s="1322">
        <v>252.96369999999999</v>
      </c>
      <c r="D119" s="1322">
        <v>425.68799999999999</v>
      </c>
      <c r="E119" s="1322">
        <v>476.63119999999998</v>
      </c>
      <c r="F119" s="1322">
        <v>460.70639999999997</v>
      </c>
      <c r="G119" s="1322">
        <v>448.0324</v>
      </c>
      <c r="H119" s="1325">
        <v>320.72710000000001</v>
      </c>
      <c r="I119" s="1322">
        <v>435.13420000000002</v>
      </c>
      <c r="J119" s="1322">
        <v>439.07440000000003</v>
      </c>
      <c r="K119" s="1322">
        <v>349.62360000000001</v>
      </c>
      <c r="L119" s="1322">
        <v>367.85140000000001</v>
      </c>
      <c r="M119" s="1322">
        <v>245.40110000000001</v>
      </c>
      <c r="N119" s="1325">
        <v>185.24700000000001</v>
      </c>
      <c r="O119" s="1326">
        <f>IF(N119="","",SUM(C119:N119))</f>
        <v>4407.0805</v>
      </c>
      <c r="P119" s="1327">
        <f>SUM(C119:INDEX(C119:N119,$T$1))</f>
        <v>2384.7487999999998</v>
      </c>
    </row>
    <row r="120" spans="1:16" ht="16.5" customHeight="1">
      <c r="A120" s="1330" t="s">
        <v>1782</v>
      </c>
      <c r="B120" s="1337" t="s">
        <v>92</v>
      </c>
      <c r="C120" s="1322">
        <v>202.29490000000001</v>
      </c>
      <c r="D120" s="1322">
        <v>370.71879999999999</v>
      </c>
      <c r="E120" s="1322">
        <v>408.33190000000002</v>
      </c>
      <c r="F120" s="1322">
        <v>275.68099999999998</v>
      </c>
      <c r="G120" s="1322">
        <v>320.26670000000001</v>
      </c>
      <c r="H120" s="1325">
        <v>335.85120000000001</v>
      </c>
      <c r="I120" s="1322"/>
      <c r="J120" s="1322"/>
      <c r="K120" s="1322"/>
      <c r="L120" s="1322"/>
      <c r="M120" s="1322"/>
      <c r="N120" s="1325"/>
      <c r="O120" s="1326" t="str">
        <f>IF(N120="","",SUM(C120:N120))</f>
        <v/>
      </c>
      <c r="P120" s="1327">
        <f>SUM(C120:N120)</f>
        <v>1913.1444999999999</v>
      </c>
    </row>
    <row r="121" spans="1:16" ht="16.5" customHeight="1">
      <c r="A121" s="1316" t="s">
        <v>1807</v>
      </c>
      <c r="B121" s="1332"/>
      <c r="C121" s="1317"/>
      <c r="D121" s="1317"/>
      <c r="E121" s="1317"/>
      <c r="F121" s="1317"/>
      <c r="G121" s="1317"/>
      <c r="H121" s="1317"/>
      <c r="I121" s="1317"/>
      <c r="J121" s="1317"/>
      <c r="K121" s="1317"/>
      <c r="L121" s="1317"/>
      <c r="M121" s="1317"/>
      <c r="N121" s="1332"/>
      <c r="O121" s="1317"/>
      <c r="P121" s="1318"/>
    </row>
    <row r="122" spans="1:16" ht="16.5" customHeight="1">
      <c r="A122" s="1320" t="s">
        <v>93</v>
      </c>
      <c r="B122" s="1334" t="s">
        <v>92</v>
      </c>
      <c r="C122" s="1322">
        <v>127.2236</v>
      </c>
      <c r="D122" s="1322">
        <v>151.38740000000001</v>
      </c>
      <c r="E122" s="1322">
        <v>161.70869999999999</v>
      </c>
      <c r="F122" s="1322">
        <v>163.2928</v>
      </c>
      <c r="G122" s="1322">
        <v>143.12909999999999</v>
      </c>
      <c r="H122" s="1325">
        <v>124.49120000000001</v>
      </c>
      <c r="I122" s="1322">
        <v>194.4025</v>
      </c>
      <c r="J122" s="1322">
        <v>148.64959999999999</v>
      </c>
      <c r="K122" s="1322">
        <v>136.85050000000001</v>
      </c>
      <c r="L122" s="1322">
        <v>163.13890000000001</v>
      </c>
      <c r="M122" s="1322">
        <v>125.45010000000001</v>
      </c>
      <c r="N122" s="1325">
        <v>147.51509999999999</v>
      </c>
      <c r="O122" s="1326">
        <f>IF(N122="","",SUM(C122:N122))</f>
        <v>1787.2394999999999</v>
      </c>
      <c r="P122" s="1327">
        <f>SUM(C122:INDEX(C122:N122,$T$1))</f>
        <v>871.2328</v>
      </c>
    </row>
    <row r="123" spans="1:16" ht="16.5" customHeight="1">
      <c r="A123" s="1328" t="s">
        <v>93</v>
      </c>
      <c r="B123" s="1337" t="s">
        <v>92</v>
      </c>
      <c r="C123" s="1322">
        <v>139.19049999999999</v>
      </c>
      <c r="D123" s="1322">
        <v>155.416</v>
      </c>
      <c r="E123" s="1322">
        <v>184.10749999999999</v>
      </c>
      <c r="F123" s="1322">
        <v>129.7002</v>
      </c>
      <c r="G123" s="1322">
        <v>144.27449999999999</v>
      </c>
      <c r="H123" s="1325">
        <v>127.52930000000001</v>
      </c>
      <c r="I123" s="1322"/>
      <c r="J123" s="1322"/>
      <c r="K123" s="1322"/>
      <c r="L123" s="1322"/>
      <c r="M123" s="1322"/>
      <c r="N123" s="1325"/>
      <c r="O123" s="1326" t="str">
        <f>IF(N123="","",SUM(C123:N123))</f>
        <v/>
      </c>
      <c r="P123" s="1327">
        <f>SUM(C123:N123)</f>
        <v>880.21799999999996</v>
      </c>
    </row>
    <row r="124" spans="1:16" ht="16.5" customHeight="1">
      <c r="A124" s="1320" t="s">
        <v>1782</v>
      </c>
      <c r="B124" s="1334" t="s">
        <v>92</v>
      </c>
      <c r="C124" s="1322">
        <v>107.98050000000001</v>
      </c>
      <c r="D124" s="1322">
        <v>110.4207</v>
      </c>
      <c r="E124" s="1322">
        <v>112.2991</v>
      </c>
      <c r="F124" s="1322">
        <v>109.8802</v>
      </c>
      <c r="G124" s="1322">
        <v>102.00230000000001</v>
      </c>
      <c r="H124" s="1325">
        <v>94.975800000000007</v>
      </c>
      <c r="I124" s="1322">
        <v>129.74160000000001</v>
      </c>
      <c r="J124" s="1322">
        <v>107.446</v>
      </c>
      <c r="K124" s="1322">
        <v>106.8904</v>
      </c>
      <c r="L124" s="1322">
        <v>112.67359999999999</v>
      </c>
      <c r="M124" s="1322">
        <v>101.5107</v>
      </c>
      <c r="N124" s="1325">
        <v>94.334000000000003</v>
      </c>
      <c r="O124" s="1326">
        <f>IF(N124="","",SUM(C124:N124))</f>
        <v>1290.1549000000002</v>
      </c>
      <c r="P124" s="1327">
        <f>SUM(C124:INDEX(C124:N124,$T$1))</f>
        <v>637.55860000000007</v>
      </c>
    </row>
    <row r="125" spans="1:16" ht="16.5" customHeight="1">
      <c r="A125" s="1330" t="s">
        <v>1782</v>
      </c>
      <c r="B125" s="1337" t="s">
        <v>92</v>
      </c>
      <c r="C125" s="1322">
        <v>102.02679999999999</v>
      </c>
      <c r="D125" s="1322">
        <v>103.86369999999999</v>
      </c>
      <c r="E125" s="1322">
        <v>108.23309999999999</v>
      </c>
      <c r="F125" s="1322">
        <v>96.364800000000002</v>
      </c>
      <c r="G125" s="1322">
        <v>99.147499999999994</v>
      </c>
      <c r="H125" s="1325">
        <v>91.994100000000003</v>
      </c>
      <c r="I125" s="1322"/>
      <c r="J125" s="1322"/>
      <c r="K125" s="1322"/>
      <c r="L125" s="1322"/>
      <c r="M125" s="1322"/>
      <c r="N125" s="1325"/>
      <c r="O125" s="1326" t="str">
        <f>IF(N125="","",SUM(C125:N125))</f>
        <v/>
      </c>
      <c r="P125" s="1327">
        <f>SUM(C125:N125)</f>
        <v>601.62999999999988</v>
      </c>
    </row>
    <row r="126" spans="1:16" ht="16.5" customHeight="1">
      <c r="A126" s="1316" t="s">
        <v>1808</v>
      </c>
      <c r="B126" s="1334"/>
      <c r="C126" s="1335"/>
      <c r="D126" s="1335"/>
      <c r="E126" s="1335"/>
      <c r="F126" s="1335"/>
      <c r="G126" s="1335"/>
      <c r="H126" s="1335"/>
      <c r="I126" s="1335"/>
      <c r="J126" s="1335"/>
      <c r="K126" s="1335"/>
      <c r="L126" s="1335"/>
      <c r="M126" s="1335"/>
      <c r="N126" s="1334"/>
      <c r="O126" s="1335"/>
      <c r="P126" s="1336"/>
    </row>
    <row r="127" spans="1:16" ht="16.5" customHeight="1">
      <c r="A127" s="1320" t="s">
        <v>93</v>
      </c>
      <c r="B127" s="1334" t="s">
        <v>254</v>
      </c>
      <c r="C127" s="1322">
        <v>1.43</v>
      </c>
      <c r="D127" s="1322">
        <v>1.1299999999999999</v>
      </c>
      <c r="E127" s="1322">
        <v>1.2869999999999999</v>
      </c>
      <c r="F127" s="1322">
        <v>1.9630000000000001</v>
      </c>
      <c r="G127" s="1322">
        <v>1.4219999999999999</v>
      </c>
      <c r="H127" s="1322">
        <v>1.085</v>
      </c>
      <c r="I127" s="1323">
        <v>0.82099999999999995</v>
      </c>
      <c r="J127" s="1322">
        <v>0.77100000000000002</v>
      </c>
      <c r="K127" s="1322">
        <v>0.80700000000000005</v>
      </c>
      <c r="L127" s="1322">
        <v>0.60599999999999998</v>
      </c>
      <c r="M127" s="1322">
        <v>0.623</v>
      </c>
      <c r="N127" s="1325">
        <v>0.73</v>
      </c>
      <c r="O127" s="1326">
        <f>IF(N127="","",SUM(C127:N127))</f>
        <v>12.675000000000001</v>
      </c>
      <c r="P127" s="1327">
        <f>SUM(C127:INDEX(C127:N127,$T$1))</f>
        <v>8.3170000000000002</v>
      </c>
    </row>
    <row r="128" spans="1:16" ht="16.5" customHeight="1">
      <c r="A128" s="1328" t="s">
        <v>93</v>
      </c>
      <c r="B128" s="1337" t="s">
        <v>254</v>
      </c>
      <c r="C128" s="1322">
        <v>0.499</v>
      </c>
      <c r="D128" s="1322">
        <v>0.54800000000000004</v>
      </c>
      <c r="E128" s="1322">
        <v>0.79900000000000004</v>
      </c>
      <c r="F128" s="1322">
        <v>0.97699999999999998</v>
      </c>
      <c r="G128" s="1322">
        <v>1.5029999999999999</v>
      </c>
      <c r="H128" s="1322">
        <v>0.59</v>
      </c>
      <c r="I128" s="1323"/>
      <c r="J128" s="1322"/>
      <c r="K128" s="1322"/>
      <c r="L128" s="1322"/>
      <c r="M128" s="1322"/>
      <c r="N128" s="1325"/>
      <c r="O128" s="1326" t="str">
        <f>IF(N128="","",SUM(C128:N128))</f>
        <v/>
      </c>
      <c r="P128" s="1327">
        <f>SUM(C128:N128)</f>
        <v>4.9159999999999995</v>
      </c>
    </row>
    <row r="129" spans="1:16" ht="16.5" customHeight="1">
      <c r="A129" s="1320" t="s">
        <v>1782</v>
      </c>
      <c r="B129" s="1334" t="s">
        <v>254</v>
      </c>
      <c r="C129" s="1322">
        <v>1.43</v>
      </c>
      <c r="D129" s="1322">
        <v>1.1299999999999999</v>
      </c>
      <c r="E129" s="1322">
        <v>1.2869999999999999</v>
      </c>
      <c r="F129" s="1322">
        <v>1.9630000000000001</v>
      </c>
      <c r="G129" s="1322">
        <v>1.4219999999999999</v>
      </c>
      <c r="H129" s="1322">
        <v>1.034</v>
      </c>
      <c r="I129" s="1323">
        <v>0.82099999999999995</v>
      </c>
      <c r="J129" s="1322">
        <v>0.77100000000000002</v>
      </c>
      <c r="K129" s="1322">
        <v>0.80700000000000005</v>
      </c>
      <c r="L129" s="1322">
        <v>0.60599999999999998</v>
      </c>
      <c r="M129" s="1322">
        <v>0.623</v>
      </c>
      <c r="N129" s="1325">
        <v>0.73</v>
      </c>
      <c r="O129" s="1326">
        <f>IF(N129="","",SUM(C129:N129))</f>
        <v>12.624000000000001</v>
      </c>
      <c r="P129" s="1327">
        <f>SUM(C129:INDEX(C129:N129,$T$1))</f>
        <v>8.266</v>
      </c>
    </row>
    <row r="130" spans="1:16" ht="16.5" customHeight="1">
      <c r="A130" s="1330" t="s">
        <v>1782</v>
      </c>
      <c r="B130" s="1337" t="s">
        <v>254</v>
      </c>
      <c r="C130" s="1322">
        <v>0.499</v>
      </c>
      <c r="D130" s="1322">
        <v>0.54800000000000004</v>
      </c>
      <c r="E130" s="1322">
        <v>0.79900000000000004</v>
      </c>
      <c r="F130" s="1322">
        <v>0.97499999999999998</v>
      </c>
      <c r="G130" s="1322">
        <v>1.5029999999999999</v>
      </c>
      <c r="H130" s="1322">
        <v>0.59</v>
      </c>
      <c r="I130" s="1323"/>
      <c r="J130" s="1322"/>
      <c r="K130" s="1322"/>
      <c r="L130" s="1322"/>
      <c r="M130" s="1322"/>
      <c r="N130" s="1325"/>
      <c r="O130" s="1326" t="str">
        <f>IF(N130="","",SUM(C130:N130))</f>
        <v/>
      </c>
      <c r="P130" s="1327">
        <f>SUM(C130:N130)</f>
        <v>4.9139999999999997</v>
      </c>
    </row>
    <row r="131" spans="1:16" ht="16.5" customHeight="1">
      <c r="A131" s="1316" t="s">
        <v>1809</v>
      </c>
      <c r="B131" s="1334"/>
      <c r="C131" s="1335"/>
      <c r="D131" s="1335"/>
      <c r="E131" s="1335"/>
      <c r="F131" s="1335"/>
      <c r="G131" s="1335"/>
      <c r="H131" s="1335"/>
      <c r="I131" s="1335"/>
      <c r="J131" s="1335"/>
      <c r="K131" s="1335"/>
      <c r="L131" s="1335"/>
      <c r="M131" s="1335"/>
      <c r="N131" s="1334"/>
      <c r="O131" s="1335"/>
      <c r="P131" s="1336"/>
    </row>
    <row r="132" spans="1:16" ht="16.5" customHeight="1">
      <c r="A132" s="1320" t="s">
        <v>93</v>
      </c>
      <c r="B132" s="1334" t="s">
        <v>92</v>
      </c>
      <c r="C132" s="1322">
        <v>23.222300000000001</v>
      </c>
      <c r="D132" s="1322">
        <v>26.152200000000001</v>
      </c>
      <c r="E132" s="1322">
        <v>23.118300000000001</v>
      </c>
      <c r="F132" s="1322">
        <v>28.991900000000001</v>
      </c>
      <c r="G132" s="1322">
        <v>28.844200000000001</v>
      </c>
      <c r="H132" s="1325">
        <v>28.261700000000001</v>
      </c>
      <c r="I132" s="1322">
        <v>24.874400000000001</v>
      </c>
      <c r="J132" s="1322">
        <v>24.870200000000001</v>
      </c>
      <c r="K132" s="1322">
        <v>23.575199999999999</v>
      </c>
      <c r="L132" s="1322">
        <v>24.222300000000001</v>
      </c>
      <c r="M132" s="1322">
        <v>24.9451</v>
      </c>
      <c r="N132" s="1325">
        <v>22.589099999999998</v>
      </c>
      <c r="O132" s="1326">
        <f>IF(N132="","",SUM(C132:N132))</f>
        <v>303.6669</v>
      </c>
      <c r="P132" s="1327">
        <f>SUM(C132:INDEX(C132:N132,$T$1))</f>
        <v>158.59059999999999</v>
      </c>
    </row>
    <row r="133" spans="1:16" ht="16.5" customHeight="1">
      <c r="A133" s="1328" t="s">
        <v>93</v>
      </c>
      <c r="B133" s="1337" t="s">
        <v>92</v>
      </c>
      <c r="C133" s="1322">
        <v>23.512699999999999</v>
      </c>
      <c r="D133" s="1322">
        <v>21.119700000000002</v>
      </c>
      <c r="E133" s="1322">
        <v>23.643699999999999</v>
      </c>
      <c r="F133" s="1322">
        <v>27.011800000000001</v>
      </c>
      <c r="G133" s="1322">
        <v>26.122900000000001</v>
      </c>
      <c r="H133" s="1325">
        <v>33.7958</v>
      </c>
      <c r="I133" s="1322"/>
      <c r="J133" s="1322"/>
      <c r="K133" s="1322"/>
      <c r="L133" s="1322"/>
      <c r="M133" s="1322"/>
      <c r="N133" s="1325"/>
      <c r="O133" s="1326" t="str">
        <f>IF(N133="","",SUM(C133:N133))</f>
        <v/>
      </c>
      <c r="P133" s="1327">
        <f>SUM(C133:N133)</f>
        <v>155.20660000000001</v>
      </c>
    </row>
    <row r="134" spans="1:16" ht="16.5" customHeight="1">
      <c r="A134" s="1320" t="s">
        <v>1782</v>
      </c>
      <c r="B134" s="1334" t="s">
        <v>92</v>
      </c>
      <c r="C134" s="1322">
        <v>19.535699999999999</v>
      </c>
      <c r="D134" s="1322">
        <v>21.863600000000002</v>
      </c>
      <c r="E134" s="1322">
        <v>20.0627</v>
      </c>
      <c r="F134" s="1322">
        <v>24.616800000000001</v>
      </c>
      <c r="G134" s="1322">
        <v>25.0062</v>
      </c>
      <c r="H134" s="1325">
        <v>24.939800000000002</v>
      </c>
      <c r="I134" s="1322">
        <v>21.075700000000001</v>
      </c>
      <c r="J134" s="1322">
        <v>21.1069</v>
      </c>
      <c r="K134" s="1322">
        <v>20.920400000000001</v>
      </c>
      <c r="L134" s="1322">
        <v>19.9968</v>
      </c>
      <c r="M134" s="1322">
        <v>21.630400000000002</v>
      </c>
      <c r="N134" s="1325">
        <v>19.351700000000001</v>
      </c>
      <c r="O134" s="1326">
        <f>IF(N134="","",SUM(C134:N134))</f>
        <v>260.10670000000005</v>
      </c>
      <c r="P134" s="1327">
        <f>SUM(C134:INDEX(C134:N134,$T$1))</f>
        <v>136.0248</v>
      </c>
    </row>
    <row r="135" spans="1:16" ht="16.5" customHeight="1">
      <c r="A135" s="1330" t="s">
        <v>1782</v>
      </c>
      <c r="B135" s="1337" t="s">
        <v>92</v>
      </c>
      <c r="C135" s="1322">
        <v>19.7424</v>
      </c>
      <c r="D135" s="1322">
        <v>17.582799999999999</v>
      </c>
      <c r="E135" s="1322">
        <v>20.844899999999999</v>
      </c>
      <c r="F135" s="1322">
        <v>22.403400000000001</v>
      </c>
      <c r="G135" s="1322">
        <v>21.728999999999999</v>
      </c>
      <c r="H135" s="1325">
        <v>30.019400000000001</v>
      </c>
      <c r="I135" s="1322"/>
      <c r="J135" s="1322"/>
      <c r="K135" s="1322"/>
      <c r="L135" s="1322"/>
      <c r="M135" s="1322"/>
      <c r="N135" s="1325"/>
      <c r="O135" s="1326" t="str">
        <f>IF(N135="","",SUM(C135:N135))</f>
        <v/>
      </c>
      <c r="P135" s="1327">
        <f>SUM(C135:N135)</f>
        <v>132.3219</v>
      </c>
    </row>
    <row r="136" spans="1:16" ht="16.5" customHeight="1">
      <c r="A136" s="1316" t="s">
        <v>1810</v>
      </c>
      <c r="B136" s="1334"/>
      <c r="C136" s="1335"/>
      <c r="D136" s="1335"/>
      <c r="E136" s="1335"/>
      <c r="F136" s="1335"/>
      <c r="G136" s="1335"/>
      <c r="H136" s="1335"/>
      <c r="I136" s="1335"/>
      <c r="J136" s="1335"/>
      <c r="K136" s="1335"/>
      <c r="L136" s="1335"/>
      <c r="M136" s="1335"/>
      <c r="N136" s="1334"/>
      <c r="O136" s="1335"/>
      <c r="P136" s="1336"/>
    </row>
    <row r="137" spans="1:16" ht="16.5" customHeight="1">
      <c r="A137" s="1320" t="s">
        <v>93</v>
      </c>
      <c r="B137" s="1334" t="s">
        <v>92</v>
      </c>
      <c r="C137" s="1322">
        <v>1.3734999999999999</v>
      </c>
      <c r="D137" s="1322">
        <v>1.6012999999999999</v>
      </c>
      <c r="E137" s="1322">
        <v>1.4436</v>
      </c>
      <c r="F137" s="1322">
        <v>1.7194</v>
      </c>
      <c r="G137" s="1322">
        <v>1.7484999999999999</v>
      </c>
      <c r="H137" s="1325">
        <v>1.6828000000000001</v>
      </c>
      <c r="I137" s="1322">
        <v>1.8141</v>
      </c>
      <c r="J137" s="1322">
        <v>1.4165000000000001</v>
      </c>
      <c r="K137" s="1322">
        <v>1.5085999999999999</v>
      </c>
      <c r="L137" s="1322">
        <v>1.9356</v>
      </c>
      <c r="M137" s="1322">
        <v>1.5424</v>
      </c>
      <c r="N137" s="1325">
        <v>1.6651</v>
      </c>
      <c r="O137" s="1326">
        <f>IF(N137="","",SUM(C137:N137))</f>
        <v>19.4514</v>
      </c>
      <c r="P137" s="1327">
        <f>SUM(C137:INDEX(C137:N137,$T$1))</f>
        <v>9.5691000000000006</v>
      </c>
    </row>
    <row r="138" spans="1:16" ht="16.5" customHeight="1">
      <c r="A138" s="1328" t="s">
        <v>93</v>
      </c>
      <c r="B138" s="1337" t="s">
        <v>92</v>
      </c>
      <c r="C138" s="1322">
        <v>1.4645999999999999</v>
      </c>
      <c r="D138" s="1322">
        <v>1.4622999999999999</v>
      </c>
      <c r="E138" s="1322">
        <v>1.3564000000000001</v>
      </c>
      <c r="F138" s="1322">
        <v>1.6698999999999999</v>
      </c>
      <c r="G138" s="1322">
        <v>1.7636000000000001</v>
      </c>
      <c r="H138" s="1325">
        <v>1.5149999999999999</v>
      </c>
      <c r="I138" s="1322"/>
      <c r="J138" s="1322"/>
      <c r="K138" s="1322"/>
      <c r="L138" s="1322"/>
      <c r="M138" s="1322"/>
      <c r="N138" s="1325"/>
      <c r="O138" s="1326" t="str">
        <f>IF(N138="","",SUM(C138:N138))</f>
        <v/>
      </c>
      <c r="P138" s="1327">
        <f>SUM(C138:N138)</f>
        <v>9.2317999999999998</v>
      </c>
    </row>
    <row r="139" spans="1:16" ht="16.5" customHeight="1">
      <c r="A139" s="1320" t="s">
        <v>1782</v>
      </c>
      <c r="B139" s="1334" t="s">
        <v>92</v>
      </c>
      <c r="C139" s="1322">
        <v>1.2653000000000001</v>
      </c>
      <c r="D139" s="1322">
        <v>1.3469</v>
      </c>
      <c r="E139" s="1322">
        <v>1.2757000000000001</v>
      </c>
      <c r="F139" s="1322">
        <v>1.5154000000000001</v>
      </c>
      <c r="G139" s="1322">
        <v>1.6402000000000001</v>
      </c>
      <c r="H139" s="1325">
        <v>1.4113</v>
      </c>
      <c r="I139" s="1322">
        <v>1.5928</v>
      </c>
      <c r="J139" s="1322">
        <v>1.3454999999999999</v>
      </c>
      <c r="K139" s="1322">
        <v>1.2851999999999999</v>
      </c>
      <c r="L139" s="1322">
        <v>1.6375</v>
      </c>
      <c r="M139" s="1322">
        <v>1.3614999999999999</v>
      </c>
      <c r="N139" s="1325">
        <v>1.4842</v>
      </c>
      <c r="O139" s="1326">
        <f>IF(N139="","",SUM(C139:N139))</f>
        <v>17.1615</v>
      </c>
      <c r="P139" s="1327">
        <f>SUM(C139:INDEX(C139:N139,$T$1))</f>
        <v>8.4548000000000005</v>
      </c>
    </row>
    <row r="140" spans="1:16" ht="16.5" customHeight="1">
      <c r="A140" s="1330" t="s">
        <v>1782</v>
      </c>
      <c r="B140" s="1337" t="s">
        <v>92</v>
      </c>
      <c r="C140" s="1322">
        <v>1.2559</v>
      </c>
      <c r="D140" s="1322">
        <v>1.2666999999999999</v>
      </c>
      <c r="E140" s="1322">
        <v>1.1839</v>
      </c>
      <c r="F140" s="1322">
        <v>1.4084000000000001</v>
      </c>
      <c r="G140" s="1322">
        <v>1.5293000000000001</v>
      </c>
      <c r="H140" s="1325">
        <v>1.3741000000000001</v>
      </c>
      <c r="I140" s="1322"/>
      <c r="J140" s="1322"/>
      <c r="K140" s="1322"/>
      <c r="L140" s="1322"/>
      <c r="M140" s="1322"/>
      <c r="N140" s="1325"/>
      <c r="O140" s="1326" t="str">
        <f>IF(N140="","",SUM(C140:N140))</f>
        <v/>
      </c>
      <c r="P140" s="1327">
        <f>SUM(C140:N140)</f>
        <v>8.0183</v>
      </c>
    </row>
    <row r="141" spans="1:16" ht="16.5" customHeight="1">
      <c r="A141" s="1316" t="s">
        <v>1811</v>
      </c>
      <c r="B141" s="1332"/>
      <c r="C141" s="1317"/>
      <c r="D141" s="1317"/>
      <c r="E141" s="1317"/>
      <c r="F141" s="1317"/>
      <c r="G141" s="1317"/>
      <c r="H141" s="1317"/>
      <c r="I141" s="1317"/>
      <c r="J141" s="1317"/>
      <c r="K141" s="1317"/>
      <c r="L141" s="1317"/>
      <c r="M141" s="1317"/>
      <c r="N141" s="1332"/>
      <c r="O141" s="1317"/>
      <c r="P141" s="1318"/>
    </row>
    <row r="142" spans="1:16" ht="16.5" customHeight="1">
      <c r="A142" s="1320" t="s">
        <v>93</v>
      </c>
      <c r="B142" s="1334" t="s">
        <v>92</v>
      </c>
      <c r="C142" s="1322">
        <v>26.415637</v>
      </c>
      <c r="D142" s="1322">
        <v>29.966650999999999</v>
      </c>
      <c r="E142" s="1322">
        <v>26.613097</v>
      </c>
      <c r="F142" s="1322">
        <v>32.874985000000002</v>
      </c>
      <c r="G142" s="1322">
        <v>32.613993000000001</v>
      </c>
      <c r="H142" s="1322">
        <v>31.531383999999999</v>
      </c>
      <c r="I142" s="1323">
        <v>28.622122000000001</v>
      </c>
      <c r="J142" s="1322">
        <v>27.884481999999998</v>
      </c>
      <c r="K142" s="1322">
        <v>26.770572999999999</v>
      </c>
      <c r="L142" s="1322">
        <v>27.782025000000001</v>
      </c>
      <c r="M142" s="1322">
        <v>28.147359999999999</v>
      </c>
      <c r="N142" s="1325">
        <v>25.933834000000001</v>
      </c>
      <c r="O142" s="1326">
        <f>IF(N142="","",SUM(C142:N142))</f>
        <v>345.15614299999993</v>
      </c>
      <c r="P142" s="1327">
        <f>SUM(C142:INDEX(C142:N142,$T$1))</f>
        <v>180.015747</v>
      </c>
    </row>
    <row r="143" spans="1:16" ht="16.5" customHeight="1">
      <c r="A143" s="1328" t="s">
        <v>93</v>
      </c>
      <c r="B143" s="1337" t="s">
        <v>92</v>
      </c>
      <c r="C143" s="1322">
        <v>26.565518000000001</v>
      </c>
      <c r="D143" s="1322">
        <v>24.100951999999999</v>
      </c>
      <c r="E143" s="1322">
        <v>26.507991000000001</v>
      </c>
      <c r="F143" s="1322">
        <v>30.132943000000001</v>
      </c>
      <c r="G143" s="1322">
        <v>29.104703000000001</v>
      </c>
      <c r="H143" s="1322">
        <v>36.524417</v>
      </c>
      <c r="I143" s="1323"/>
      <c r="J143" s="1322"/>
      <c r="K143" s="1322"/>
      <c r="L143" s="1322"/>
      <c r="M143" s="1322"/>
      <c r="N143" s="1325"/>
      <c r="O143" s="1326" t="str">
        <f>IF(N143="","",SUM(C143:N143))</f>
        <v/>
      </c>
      <c r="P143" s="1327">
        <f>SUM(C143:N143)</f>
        <v>172.93652399999999</v>
      </c>
    </row>
    <row r="144" spans="1:16" ht="16.5" customHeight="1">
      <c r="A144" s="1320" t="s">
        <v>1782</v>
      </c>
      <c r="B144" s="1334" t="s">
        <v>92</v>
      </c>
      <c r="C144" s="1322">
        <v>22.510437</v>
      </c>
      <c r="D144" s="1322">
        <v>25.286451</v>
      </c>
      <c r="E144" s="1322">
        <v>23.298597000000001</v>
      </c>
      <c r="F144" s="1322">
        <v>28.176884999999999</v>
      </c>
      <c r="G144" s="1322">
        <v>28.525293000000001</v>
      </c>
      <c r="H144" s="1322">
        <v>27.822572000000001</v>
      </c>
      <c r="I144" s="1323">
        <v>24.488022000000001</v>
      </c>
      <c r="J144" s="1322">
        <v>23.947282000000001</v>
      </c>
      <c r="K144" s="1322">
        <v>23.745073000000001</v>
      </c>
      <c r="L144" s="1322">
        <v>23.159125</v>
      </c>
      <c r="M144" s="1322">
        <v>24.52026</v>
      </c>
      <c r="N144" s="1325">
        <v>22.410533999999998</v>
      </c>
      <c r="O144" s="1326">
        <f>IF(N144="","",SUM(C144:N144))</f>
        <v>297.89053099999995</v>
      </c>
      <c r="P144" s="1327">
        <f>SUM(C144:INDEX(C144:N144,$T$1))</f>
        <v>155.62023500000001</v>
      </c>
    </row>
    <row r="145" spans="1:16" ht="16.5" customHeight="1">
      <c r="A145" s="1330" t="s">
        <v>1782</v>
      </c>
      <c r="B145" s="1337" t="s">
        <v>92</v>
      </c>
      <c r="C145" s="1322">
        <v>22.472017999999998</v>
      </c>
      <c r="D145" s="1322">
        <v>20.231452000000001</v>
      </c>
      <c r="E145" s="1322">
        <v>23.434190999999998</v>
      </c>
      <c r="F145" s="1322">
        <v>25.125074999999999</v>
      </c>
      <c r="G145" s="1322">
        <v>24.342002999999998</v>
      </c>
      <c r="H145" s="1322">
        <v>32.475517000000004</v>
      </c>
      <c r="I145" s="1323"/>
      <c r="J145" s="1322"/>
      <c r="K145" s="1322"/>
      <c r="L145" s="1322"/>
      <c r="M145" s="1322"/>
      <c r="N145" s="1325"/>
      <c r="O145" s="1326" t="str">
        <f>IF(N145="","",SUM(C145:N145))</f>
        <v/>
      </c>
      <c r="P145" s="1327">
        <f>SUM(C145:N145)</f>
        <v>148.08025599999999</v>
      </c>
    </row>
    <row r="146" spans="1:16" ht="16.5" customHeight="1">
      <c r="A146" s="1316" t="s">
        <v>1812</v>
      </c>
      <c r="B146" s="1334"/>
      <c r="C146" s="1335"/>
      <c r="D146" s="1335"/>
      <c r="E146" s="1335"/>
      <c r="F146" s="1335"/>
      <c r="G146" s="1335"/>
      <c r="H146" s="1335"/>
      <c r="I146" s="1335"/>
      <c r="J146" s="1335"/>
      <c r="K146" s="1335"/>
      <c r="L146" s="1335"/>
      <c r="M146" s="1335"/>
      <c r="N146" s="1334"/>
      <c r="O146" s="1335"/>
      <c r="P146" s="1336"/>
    </row>
    <row r="147" spans="1:16" ht="16.5" customHeight="1">
      <c r="A147" s="1320" t="s">
        <v>93</v>
      </c>
      <c r="B147" s="1334" t="s">
        <v>254</v>
      </c>
      <c r="C147" s="1322">
        <v>127.601</v>
      </c>
      <c r="D147" s="1322">
        <v>139.00399999999999</v>
      </c>
      <c r="E147" s="1322">
        <v>130.16900000000001</v>
      </c>
      <c r="F147" s="1322">
        <v>112.748</v>
      </c>
      <c r="G147" s="1322">
        <v>124.441</v>
      </c>
      <c r="H147" s="1325">
        <v>109.155</v>
      </c>
      <c r="I147" s="1322">
        <v>120.742</v>
      </c>
      <c r="J147" s="1322">
        <v>126.911</v>
      </c>
      <c r="K147" s="1322">
        <v>109.461</v>
      </c>
      <c r="L147" s="1322">
        <v>106.739</v>
      </c>
      <c r="M147" s="1322">
        <v>105.25</v>
      </c>
      <c r="N147" s="1325">
        <v>92.563999999999993</v>
      </c>
      <c r="O147" s="1326">
        <f>IF(N147="","",SUM(C147:N147))</f>
        <v>1404.7850000000001</v>
      </c>
      <c r="P147" s="1327">
        <f>SUM(C147:INDEX(C147:N147,$T$1))</f>
        <v>743.11799999999994</v>
      </c>
    </row>
    <row r="148" spans="1:16" ht="16.5" customHeight="1">
      <c r="A148" s="1328" t="s">
        <v>93</v>
      </c>
      <c r="B148" s="1337" t="s">
        <v>254</v>
      </c>
      <c r="C148" s="1322">
        <v>88.052000000000007</v>
      </c>
      <c r="D148" s="1322">
        <v>89.161000000000001</v>
      </c>
      <c r="E148" s="1322">
        <v>85.855999999999995</v>
      </c>
      <c r="F148" s="1322">
        <v>86.587999999999994</v>
      </c>
      <c r="G148" s="1322">
        <v>100.08199999999999</v>
      </c>
      <c r="H148" s="1325">
        <v>88.421000000000006</v>
      </c>
      <c r="I148" s="1322"/>
      <c r="J148" s="1322"/>
      <c r="K148" s="1322"/>
      <c r="L148" s="1322"/>
      <c r="M148" s="1322"/>
      <c r="N148" s="1325"/>
      <c r="O148" s="1326" t="str">
        <f>IF(N148="","",SUM(C148:N148))</f>
        <v/>
      </c>
      <c r="P148" s="1327">
        <f>SUM(C148:N148)</f>
        <v>538.16000000000008</v>
      </c>
    </row>
    <row r="149" spans="1:16" ht="16.5" customHeight="1">
      <c r="A149" s="1320" t="s">
        <v>1782</v>
      </c>
      <c r="B149" s="1334" t="s">
        <v>254</v>
      </c>
      <c r="C149" s="1322">
        <v>127.601</v>
      </c>
      <c r="D149" s="1322">
        <v>139.00399999999999</v>
      </c>
      <c r="E149" s="1322">
        <v>130.16900000000001</v>
      </c>
      <c r="F149" s="1322">
        <v>112.736</v>
      </c>
      <c r="G149" s="1322">
        <v>124.441</v>
      </c>
      <c r="H149" s="1325">
        <v>109.155</v>
      </c>
      <c r="I149" s="1322">
        <v>120.742</v>
      </c>
      <c r="J149" s="1322">
        <v>126.911</v>
      </c>
      <c r="K149" s="1322">
        <v>109.461</v>
      </c>
      <c r="L149" s="1322">
        <v>106.739</v>
      </c>
      <c r="M149" s="1322">
        <v>105.25</v>
      </c>
      <c r="N149" s="1325">
        <v>92.563999999999993</v>
      </c>
      <c r="O149" s="1326">
        <f>IF(N149="","",SUM(C149:N149))</f>
        <v>1404.7730000000001</v>
      </c>
      <c r="P149" s="1327">
        <f>SUM(C149:INDEX(C149:N149,$T$1))</f>
        <v>743.10599999999999</v>
      </c>
    </row>
    <row r="150" spans="1:16" ht="16.5" customHeight="1">
      <c r="A150" s="1330" t="s">
        <v>1782</v>
      </c>
      <c r="B150" s="1337" t="s">
        <v>254</v>
      </c>
      <c r="C150" s="1322">
        <v>88.052000000000007</v>
      </c>
      <c r="D150" s="1322">
        <v>89.161000000000001</v>
      </c>
      <c r="E150" s="1322">
        <v>85.855999999999995</v>
      </c>
      <c r="F150" s="1322">
        <v>86.587999999999994</v>
      </c>
      <c r="G150" s="1322">
        <v>100.08199999999999</v>
      </c>
      <c r="H150" s="1325">
        <v>88.421000000000006</v>
      </c>
      <c r="I150" s="1322"/>
      <c r="J150" s="1322"/>
      <c r="K150" s="1322"/>
      <c r="L150" s="1322"/>
      <c r="M150" s="1322"/>
      <c r="N150" s="1325"/>
      <c r="O150" s="1326" t="str">
        <f>IF(N150="","",SUM(C150:N150))</f>
        <v/>
      </c>
      <c r="P150" s="1327">
        <f>SUM(C150:N150)</f>
        <v>538.16000000000008</v>
      </c>
    </row>
    <row r="151" spans="1:16" ht="16.5" customHeight="1">
      <c r="A151" s="1316" t="s">
        <v>1813</v>
      </c>
      <c r="B151" s="1334"/>
      <c r="C151" s="1335"/>
      <c r="D151" s="1335"/>
      <c r="E151" s="1335"/>
      <c r="F151" s="1335"/>
      <c r="G151" s="1335"/>
      <c r="H151" s="1335"/>
      <c r="I151" s="1335"/>
      <c r="J151" s="1335"/>
      <c r="K151" s="1335"/>
      <c r="L151" s="1335"/>
      <c r="M151" s="1335"/>
      <c r="N151" s="1334"/>
      <c r="O151" s="1335"/>
      <c r="P151" s="1336"/>
    </row>
    <row r="152" spans="1:16" ht="16.5" customHeight="1">
      <c r="A152" s="1320" t="s">
        <v>93</v>
      </c>
      <c r="B152" s="1334" t="s">
        <v>92</v>
      </c>
      <c r="C152" s="1322">
        <v>53.344000000000001</v>
      </c>
      <c r="D152" s="1322">
        <v>55.0702</v>
      </c>
      <c r="E152" s="1322">
        <v>52.760899999999999</v>
      </c>
      <c r="F152" s="1322">
        <v>56.411299999999997</v>
      </c>
      <c r="G152" s="1322">
        <v>55.860399999999998</v>
      </c>
      <c r="H152" s="1325">
        <v>53.376199999999997</v>
      </c>
      <c r="I152" s="1322">
        <v>53.6631</v>
      </c>
      <c r="J152" s="1322">
        <v>52.961300000000001</v>
      </c>
      <c r="K152" s="1322">
        <v>52.700299999999999</v>
      </c>
      <c r="L152" s="1322">
        <v>53.821399999999997</v>
      </c>
      <c r="M152" s="1322">
        <v>47.451700000000002</v>
      </c>
      <c r="N152" s="1325">
        <v>42.899299999999997</v>
      </c>
      <c r="O152" s="1326">
        <f>IF(N152="","",SUM(C152:N152))</f>
        <v>630.32009999999991</v>
      </c>
      <c r="P152" s="1327">
        <f>SUM(C152:INDEX(C152:N152,$T$1))</f>
        <v>326.82299999999992</v>
      </c>
    </row>
    <row r="153" spans="1:16" ht="16.5" customHeight="1">
      <c r="A153" s="1328" t="s">
        <v>93</v>
      </c>
      <c r="B153" s="1337" t="s">
        <v>92</v>
      </c>
      <c r="C153" s="1322">
        <v>44.056199999999997</v>
      </c>
      <c r="D153" s="1322">
        <v>41.436500000000002</v>
      </c>
      <c r="E153" s="1322">
        <v>41.056399999999996</v>
      </c>
      <c r="F153" s="1322">
        <v>45.033900000000003</v>
      </c>
      <c r="G153" s="1322">
        <v>44.944899999999997</v>
      </c>
      <c r="H153" s="1325">
        <v>39.466700000000003</v>
      </c>
      <c r="I153" s="1322"/>
      <c r="J153" s="1322"/>
      <c r="K153" s="1322"/>
      <c r="L153" s="1322"/>
      <c r="M153" s="1322"/>
      <c r="N153" s="1325"/>
      <c r="O153" s="1326" t="str">
        <f>IF(N153="","",SUM(C153:N153))</f>
        <v/>
      </c>
      <c r="P153" s="1327">
        <f>SUM(C153:N153)</f>
        <v>255.99459999999999</v>
      </c>
    </row>
    <row r="154" spans="1:16" ht="16.5" customHeight="1">
      <c r="A154" s="1320" t="s">
        <v>1782</v>
      </c>
      <c r="B154" s="1334" t="s">
        <v>92</v>
      </c>
      <c r="C154" s="1322">
        <v>52.261200000000002</v>
      </c>
      <c r="D154" s="1322">
        <v>53.936300000000003</v>
      </c>
      <c r="E154" s="1322">
        <v>51.719799999999999</v>
      </c>
      <c r="F154" s="1322">
        <v>55.406799999999997</v>
      </c>
      <c r="G154" s="1322">
        <v>54.789099999999998</v>
      </c>
      <c r="H154" s="1325">
        <v>52.209499999999998</v>
      </c>
      <c r="I154" s="1322">
        <v>52.390300000000003</v>
      </c>
      <c r="J154" s="1322">
        <v>51.888399999999997</v>
      </c>
      <c r="K154" s="1322">
        <v>51.777099999999997</v>
      </c>
      <c r="L154" s="1322">
        <v>52.7881</v>
      </c>
      <c r="M154" s="1322">
        <v>46.651699999999998</v>
      </c>
      <c r="N154" s="1325">
        <v>42.035200000000003</v>
      </c>
      <c r="O154" s="1326">
        <f>IF(N154="","",SUM(C154:N154))</f>
        <v>617.85350000000005</v>
      </c>
      <c r="P154" s="1327">
        <f>SUM(C154:INDEX(C154:N154,$T$1))</f>
        <v>320.3227</v>
      </c>
    </row>
    <row r="155" spans="1:16" ht="16.5" customHeight="1">
      <c r="A155" s="1330" t="s">
        <v>1782</v>
      </c>
      <c r="B155" s="1337" t="s">
        <v>92</v>
      </c>
      <c r="C155" s="1322">
        <v>43.124899999999997</v>
      </c>
      <c r="D155" s="1322">
        <v>40.585599999999999</v>
      </c>
      <c r="E155" s="1322">
        <v>40.129199999999997</v>
      </c>
      <c r="F155" s="1322">
        <v>43.986600000000003</v>
      </c>
      <c r="G155" s="1322">
        <v>43.872999999999998</v>
      </c>
      <c r="H155" s="1325">
        <v>39.344900000000003</v>
      </c>
      <c r="I155" s="1322"/>
      <c r="J155" s="1322"/>
      <c r="K155" s="1322"/>
      <c r="L155" s="1322"/>
      <c r="M155" s="1322"/>
      <c r="N155" s="1325"/>
      <c r="O155" s="1326" t="str">
        <f>IF(N155="","",SUM(C155:N155))</f>
        <v/>
      </c>
      <c r="P155" s="1327">
        <f>SUM(C155:N155)</f>
        <v>251.04419999999999</v>
      </c>
    </row>
    <row r="156" spans="1:16" ht="16.5" customHeight="1">
      <c r="A156" s="1316" t="s">
        <v>1814</v>
      </c>
      <c r="B156" s="1334"/>
      <c r="C156" s="1335"/>
      <c r="D156" s="1335"/>
      <c r="E156" s="1335"/>
      <c r="F156" s="1335"/>
      <c r="G156" s="1335"/>
      <c r="H156" s="1335"/>
      <c r="I156" s="1335"/>
      <c r="J156" s="1335"/>
      <c r="K156" s="1335"/>
      <c r="L156" s="1335"/>
      <c r="M156" s="1335"/>
      <c r="N156" s="1334"/>
      <c r="O156" s="1335"/>
      <c r="P156" s="1336"/>
    </row>
    <row r="157" spans="1:16" ht="16.5" customHeight="1">
      <c r="A157" s="1320" t="s">
        <v>93</v>
      </c>
      <c r="B157" s="1334" t="s">
        <v>92</v>
      </c>
      <c r="C157" s="1322">
        <v>13.940799999999999</v>
      </c>
      <c r="D157" s="1322">
        <v>18.839700000000001</v>
      </c>
      <c r="E157" s="1322">
        <v>17.159600000000001</v>
      </c>
      <c r="F157" s="1322">
        <v>18.3444</v>
      </c>
      <c r="G157" s="1322">
        <v>18.7087</v>
      </c>
      <c r="H157" s="1325">
        <v>17.842600000000001</v>
      </c>
      <c r="I157" s="1322">
        <v>16.072900000000001</v>
      </c>
      <c r="J157" s="1322">
        <v>15.071</v>
      </c>
      <c r="K157" s="1322">
        <v>13.9976</v>
      </c>
      <c r="L157" s="1322">
        <v>16.910299999999999</v>
      </c>
      <c r="M157" s="1322">
        <v>16.327000000000002</v>
      </c>
      <c r="N157" s="1325">
        <v>15.234400000000001</v>
      </c>
      <c r="O157" s="1326">
        <f>IF(N157="","",SUM(C157:N157))</f>
        <v>198.44900000000001</v>
      </c>
      <c r="P157" s="1327">
        <f>SUM(C157:INDEX(C157:N157,$T$1))</f>
        <v>104.83580000000001</v>
      </c>
    </row>
    <row r="158" spans="1:16" ht="16.5" customHeight="1">
      <c r="A158" s="1328" t="s">
        <v>93</v>
      </c>
      <c r="B158" s="1337" t="s">
        <v>92</v>
      </c>
      <c r="C158" s="1322">
        <v>16.367899999999999</v>
      </c>
      <c r="D158" s="1322">
        <v>16.831</v>
      </c>
      <c r="E158" s="1322">
        <v>15.888999999999999</v>
      </c>
      <c r="F158" s="1322">
        <v>15.7158</v>
      </c>
      <c r="G158" s="1322">
        <v>14.9466</v>
      </c>
      <c r="H158" s="1325">
        <v>16.5961</v>
      </c>
      <c r="I158" s="1322"/>
      <c r="J158" s="1322"/>
      <c r="K158" s="1322"/>
      <c r="L158" s="1322"/>
      <c r="M158" s="1322"/>
      <c r="N158" s="1325"/>
      <c r="O158" s="1326" t="str">
        <f>IF(N158="","",SUM(C158:N158))</f>
        <v/>
      </c>
      <c r="P158" s="1327">
        <f>SUM(C158:N158)</f>
        <v>96.346399999999988</v>
      </c>
    </row>
    <row r="159" spans="1:16" ht="16.5" customHeight="1">
      <c r="A159" s="1320" t="s">
        <v>1782</v>
      </c>
      <c r="B159" s="1334" t="s">
        <v>92</v>
      </c>
      <c r="C159" s="1322">
        <v>13.885899999999999</v>
      </c>
      <c r="D159" s="1322">
        <v>18.803000000000001</v>
      </c>
      <c r="E159" s="1322">
        <v>17.145499999999998</v>
      </c>
      <c r="F159" s="1322">
        <v>18.299600000000002</v>
      </c>
      <c r="G159" s="1322">
        <v>18.686</v>
      </c>
      <c r="H159" s="1325">
        <v>17.8188</v>
      </c>
      <c r="I159" s="1323">
        <v>16.0381</v>
      </c>
      <c r="J159" s="1322">
        <v>15.063700000000001</v>
      </c>
      <c r="K159" s="1322">
        <v>13.975099999999999</v>
      </c>
      <c r="L159" s="1322">
        <v>16.870799999999999</v>
      </c>
      <c r="M159" s="1322">
        <v>16.309899999999999</v>
      </c>
      <c r="N159" s="1325">
        <v>15.207100000000001</v>
      </c>
      <c r="O159" s="1326">
        <f>IF(N159="","",SUM(C159:N159))</f>
        <v>198.1035</v>
      </c>
      <c r="P159" s="1327">
        <f>SUM(C159:INDEX(C159:N159,$T$1))</f>
        <v>104.63879999999999</v>
      </c>
    </row>
    <row r="160" spans="1:16" ht="16.5" customHeight="1">
      <c r="A160" s="1330" t="s">
        <v>1782</v>
      </c>
      <c r="B160" s="1337" t="s">
        <v>92</v>
      </c>
      <c r="C160" s="1322">
        <v>16.365200000000002</v>
      </c>
      <c r="D160" s="1322">
        <v>16.8215</v>
      </c>
      <c r="E160" s="1322">
        <v>15.8803</v>
      </c>
      <c r="F160" s="1322">
        <v>15.6776</v>
      </c>
      <c r="G160" s="1322">
        <v>14.9285</v>
      </c>
      <c r="H160" s="1325">
        <v>16.566800000000001</v>
      </c>
      <c r="I160" s="1347"/>
      <c r="J160" s="1347"/>
      <c r="K160" s="1347"/>
      <c r="L160" s="1347"/>
      <c r="M160" s="1347"/>
      <c r="N160" s="1348"/>
      <c r="O160" s="1326" t="str">
        <f>IF(N160="","",SUM(C160:N160))</f>
        <v/>
      </c>
      <c r="P160" s="1327">
        <f>SUM(C160:N160)</f>
        <v>96.239900000000006</v>
      </c>
    </row>
    <row r="161" spans="1:16" ht="16.5" customHeight="1">
      <c r="A161" s="1316" t="s">
        <v>1815</v>
      </c>
      <c r="B161" s="1332"/>
      <c r="C161" s="1317"/>
      <c r="D161" s="1317"/>
      <c r="E161" s="1317"/>
      <c r="F161" s="1317"/>
      <c r="G161" s="1317"/>
      <c r="H161" s="1317"/>
      <c r="I161" s="1317"/>
      <c r="J161" s="1317"/>
      <c r="K161" s="1317"/>
      <c r="L161" s="1317"/>
      <c r="M161" s="1317"/>
      <c r="N161" s="1332"/>
      <c r="O161" s="1317"/>
      <c r="P161" s="1318"/>
    </row>
    <row r="162" spans="1:16" ht="16.5" customHeight="1">
      <c r="A162" s="1320" t="s">
        <v>93</v>
      </c>
      <c r="B162" s="1334" t="s">
        <v>92</v>
      </c>
      <c r="C162" s="1346">
        <v>84.027598999999995</v>
      </c>
      <c r="D162" s="1346">
        <v>91.691535999999999</v>
      </c>
      <c r="E162" s="1346">
        <v>86.056646000000001</v>
      </c>
      <c r="F162" s="1346">
        <v>90.672991999999994</v>
      </c>
      <c r="G162" s="1346">
        <v>91.455687999999995</v>
      </c>
      <c r="H162" s="1349">
        <v>85.512748999999999</v>
      </c>
      <c r="I162" s="1346">
        <v>86.283033000000003</v>
      </c>
      <c r="J162" s="1346">
        <v>84.505459000000002</v>
      </c>
      <c r="K162" s="1346">
        <v>81.387142999999995</v>
      </c>
      <c r="L162" s="1346">
        <v>85.61645</v>
      </c>
      <c r="M162" s="1346">
        <v>78.448115999999999</v>
      </c>
      <c r="N162" s="1349">
        <v>71.338954000000001</v>
      </c>
      <c r="O162" s="1326">
        <f>IF(N162="","",SUM(C162:N162))</f>
        <v>1016.996365</v>
      </c>
      <c r="P162" s="1327">
        <f>SUM(C162:INDEX(C162:N162,$T$1))</f>
        <v>529.41720999999995</v>
      </c>
    </row>
    <row r="163" spans="1:16" ht="16.5" customHeight="1">
      <c r="A163" s="1328" t="s">
        <v>93</v>
      </c>
      <c r="B163" s="1337" t="s">
        <v>92</v>
      </c>
      <c r="C163" s="1346">
        <v>73.986568000000005</v>
      </c>
      <c r="D163" s="1346">
        <v>71.602513000000002</v>
      </c>
      <c r="E163" s="1346">
        <v>69.742198999999999</v>
      </c>
      <c r="F163" s="1346">
        <v>73.728814</v>
      </c>
      <c r="G163" s="1346">
        <v>74.179981999999995</v>
      </c>
      <c r="H163" s="1349">
        <v>68.573083999999994</v>
      </c>
      <c r="I163" s="1346"/>
      <c r="J163" s="1346"/>
      <c r="K163" s="1346"/>
      <c r="L163" s="1346"/>
      <c r="M163" s="1346"/>
      <c r="N163" s="1349"/>
      <c r="O163" s="1326" t="str">
        <f>IF(N163="","",SUM(C163:N163))</f>
        <v/>
      </c>
      <c r="P163" s="1327">
        <f>SUM(C163:N163)</f>
        <v>431.81316000000004</v>
      </c>
    </row>
    <row r="164" spans="1:16" ht="16.5" customHeight="1">
      <c r="A164" s="1320" t="s">
        <v>1782</v>
      </c>
      <c r="B164" s="1334" t="s">
        <v>92</v>
      </c>
      <c r="C164" s="1346">
        <v>82.157599000000005</v>
      </c>
      <c r="D164" s="1346">
        <v>89.680335999999997</v>
      </c>
      <c r="E164" s="1346">
        <v>84.185345999999996</v>
      </c>
      <c r="F164" s="1346">
        <v>88.731482999999997</v>
      </c>
      <c r="G164" s="1346">
        <v>89.475988000000001</v>
      </c>
      <c r="H164" s="1349">
        <v>83.456749000000002</v>
      </c>
      <c r="I164" s="1346">
        <v>84.051033000000004</v>
      </c>
      <c r="J164" s="1346">
        <v>82.608159000000001</v>
      </c>
      <c r="K164" s="1346">
        <v>79.649242999999998</v>
      </c>
      <c r="L164" s="1346">
        <v>83.727149999999995</v>
      </c>
      <c r="M164" s="1346">
        <v>76.825215999999998</v>
      </c>
      <c r="N164" s="1349">
        <v>69.760754000000006</v>
      </c>
      <c r="O164" s="1326">
        <f>IF(N164="","",SUM(C164:N164))</f>
        <v>994.30905599999994</v>
      </c>
      <c r="P164" s="1327">
        <f>SUM(C164:INDEX(C164:N164,$T$1))</f>
        <v>517.68750100000011</v>
      </c>
    </row>
    <row r="165" spans="1:16" ht="16.5" customHeight="1">
      <c r="A165" s="1330" t="s">
        <v>1782</v>
      </c>
      <c r="B165" s="1337" t="s">
        <v>92</v>
      </c>
      <c r="C165" s="1346">
        <v>72.252368000000004</v>
      </c>
      <c r="D165" s="1346">
        <v>69.972112999999993</v>
      </c>
      <c r="E165" s="1346">
        <v>68.205198999999993</v>
      </c>
      <c r="F165" s="1346">
        <v>71.902314000000004</v>
      </c>
      <c r="G165" s="1346">
        <v>72.503981999999993</v>
      </c>
      <c r="H165" s="1349">
        <v>67.859384000000006</v>
      </c>
      <c r="I165" s="1346"/>
      <c r="J165" s="1346"/>
      <c r="K165" s="1346"/>
      <c r="L165" s="1346"/>
      <c r="M165" s="1346"/>
      <c r="N165" s="1349"/>
      <c r="O165" s="1326" t="str">
        <f>IF(N165="","",SUM(C165:N165))</f>
        <v/>
      </c>
      <c r="P165" s="1327">
        <f>SUM(C165:N165)</f>
        <v>422.69536000000005</v>
      </c>
    </row>
    <row r="166" spans="1:16" ht="16.5" customHeight="1">
      <c r="A166" s="1350" t="s">
        <v>1816</v>
      </c>
      <c r="B166" s="1351"/>
      <c r="C166" s="1352"/>
      <c r="D166" s="1352"/>
      <c r="E166" s="1352"/>
      <c r="F166" s="1352"/>
      <c r="G166" s="1352"/>
      <c r="H166" s="1352"/>
      <c r="I166" s="1352"/>
      <c r="J166" s="1352"/>
      <c r="K166" s="1352"/>
      <c r="L166" s="1352"/>
      <c r="M166" s="1352"/>
      <c r="N166" s="1351"/>
      <c r="O166" s="1352"/>
      <c r="P166" s="1318"/>
    </row>
    <row r="167" spans="1:16" ht="16.5" customHeight="1">
      <c r="A167" s="1320" t="s">
        <v>93</v>
      </c>
      <c r="B167" s="1334" t="s">
        <v>92</v>
      </c>
      <c r="C167" s="1346">
        <v>114.190286</v>
      </c>
      <c r="D167" s="1346">
        <v>125.230851</v>
      </c>
      <c r="E167" s="1346">
        <v>116.02249</v>
      </c>
      <c r="F167" s="1346">
        <v>127.04446799999999</v>
      </c>
      <c r="G167" s="1346">
        <v>127.17918899999999</v>
      </c>
      <c r="H167" s="1349">
        <v>120.572501</v>
      </c>
      <c r="I167" s="1346">
        <v>118.23839599999999</v>
      </c>
      <c r="J167" s="1346">
        <v>115.622235</v>
      </c>
      <c r="K167" s="1346">
        <v>113.071449</v>
      </c>
      <c r="L167" s="1346">
        <v>117.11255</v>
      </c>
      <c r="M167" s="1346">
        <v>110.092406</v>
      </c>
      <c r="N167" s="1349">
        <v>100.87945000000001</v>
      </c>
      <c r="O167" s="1326">
        <f>IF(N167="","",SUM(C167:N167))</f>
        <v>1405.256271</v>
      </c>
      <c r="P167" s="1327">
        <f>SUM(C167:INDEX(C167:N167,$T$1))</f>
        <v>730.23978499999998</v>
      </c>
    </row>
    <row r="168" spans="1:16" ht="16.5" customHeight="1">
      <c r="A168" s="1328" t="s">
        <v>93</v>
      </c>
      <c r="B168" s="1337" t="s">
        <v>92</v>
      </c>
      <c r="C168" s="1346">
        <v>104.392557</v>
      </c>
      <c r="D168" s="1346">
        <v>99.399000000000001</v>
      </c>
      <c r="E168" s="1346">
        <v>99.700203000000002</v>
      </c>
      <c r="F168" s="1346">
        <v>105.97536599999999</v>
      </c>
      <c r="G168" s="1346">
        <v>106.536821</v>
      </c>
      <c r="H168" s="1349">
        <v>109.10092400000001</v>
      </c>
      <c r="I168" s="1346"/>
      <c r="J168" s="1346"/>
      <c r="K168" s="1346"/>
      <c r="L168" s="1346"/>
      <c r="M168" s="1346"/>
      <c r="N168" s="1349"/>
      <c r="O168" s="1326" t="str">
        <f>IF(N168="","",SUM(C168:N168))</f>
        <v/>
      </c>
      <c r="P168" s="1327">
        <f>SUM(C168:N168)</f>
        <v>625.104871</v>
      </c>
    </row>
    <row r="169" spans="1:16" ht="16.5" customHeight="1">
      <c r="A169" s="1320" t="s">
        <v>1782</v>
      </c>
      <c r="B169" s="1334" t="s">
        <v>92</v>
      </c>
      <c r="C169" s="1346">
        <v>106.408186</v>
      </c>
      <c r="D169" s="1346">
        <v>117.057751</v>
      </c>
      <c r="E169" s="1346">
        <v>109.56719</v>
      </c>
      <c r="F169" s="1346">
        <v>119.252709</v>
      </c>
      <c r="G169" s="1346">
        <v>119.930939</v>
      </c>
      <c r="H169" s="1349">
        <v>113.28618899999999</v>
      </c>
      <c r="I169" s="1346">
        <v>110.610696</v>
      </c>
      <c r="J169" s="1346">
        <v>108.131045</v>
      </c>
      <c r="K169" s="1346">
        <v>106.020549</v>
      </c>
      <c r="L169" s="1346">
        <v>108.96170100000001</v>
      </c>
      <c r="M169" s="1346">
        <v>103.109606</v>
      </c>
      <c r="N169" s="1349">
        <v>93.975549999999998</v>
      </c>
      <c r="O169" s="1326">
        <f>IF(N169="","",SUM(C169:N169))</f>
        <v>1316.3121109999997</v>
      </c>
      <c r="P169" s="1327">
        <f>SUM(C169:INDEX(C169:N169,$T$1))</f>
        <v>685.50296400000002</v>
      </c>
    </row>
    <row r="170" spans="1:16" ht="16.5" customHeight="1">
      <c r="A170" s="1330" t="s">
        <v>1782</v>
      </c>
      <c r="B170" s="1337" t="s">
        <v>92</v>
      </c>
      <c r="C170" s="1346">
        <v>96.737156999999996</v>
      </c>
      <c r="D170" s="1346">
        <v>91.914400000000001</v>
      </c>
      <c r="E170" s="1346">
        <v>93.567503000000002</v>
      </c>
      <c r="F170" s="1346">
        <v>98.148797999999999</v>
      </c>
      <c r="G170" s="1346">
        <v>98.902520999999993</v>
      </c>
      <c r="H170" s="1349">
        <v>102.409324</v>
      </c>
      <c r="I170" s="1346"/>
      <c r="J170" s="1346"/>
      <c r="K170" s="1346"/>
      <c r="L170" s="1346"/>
      <c r="M170" s="1346"/>
      <c r="N170" s="1353"/>
      <c r="O170" s="1326" t="str">
        <f>IF(N170="","",SUM(C170:N170))</f>
        <v/>
      </c>
      <c r="P170" s="1327">
        <f>SUM(C170:N170)</f>
        <v>581.67970300000002</v>
      </c>
    </row>
    <row r="171" spans="1:16" ht="16.5" customHeight="1">
      <c r="A171" s="1350" t="s">
        <v>1817</v>
      </c>
      <c r="B171" s="1354"/>
      <c r="C171" s="1303"/>
      <c r="D171" s="1303"/>
      <c r="E171" s="1303"/>
      <c r="F171" s="1303"/>
      <c r="G171" s="1303"/>
      <c r="H171" s="1303"/>
      <c r="I171" s="1303"/>
      <c r="J171" s="1303"/>
      <c r="K171" s="1303"/>
      <c r="L171" s="1303"/>
      <c r="M171" s="1303"/>
      <c r="N171" s="1354"/>
      <c r="O171" s="1303"/>
      <c r="P171" s="1336"/>
    </row>
    <row r="172" spans="1:16" ht="16.5" customHeight="1">
      <c r="A172" s="1320" t="s">
        <v>93</v>
      </c>
      <c r="B172" s="1334" t="s">
        <v>92</v>
      </c>
      <c r="C172" s="1346">
        <v>50.890500000000003</v>
      </c>
      <c r="D172" s="1346">
        <v>51.648699999999998</v>
      </c>
      <c r="E172" s="1346">
        <v>51.948399999999999</v>
      </c>
      <c r="F172" s="1346">
        <v>53.227499999999999</v>
      </c>
      <c r="G172" s="1346">
        <v>60.881799999999998</v>
      </c>
      <c r="H172" s="1349">
        <v>48.013599999999997</v>
      </c>
      <c r="I172" s="1346">
        <v>51.2</v>
      </c>
      <c r="J172" s="1346">
        <v>47.538200000000003</v>
      </c>
      <c r="K172" s="1346">
        <v>46.723799999999997</v>
      </c>
      <c r="L172" s="1346">
        <v>48.380899999999997</v>
      </c>
      <c r="M172" s="1346">
        <v>48.671100000000003</v>
      </c>
      <c r="N172" s="1349">
        <v>43.052900000000001</v>
      </c>
      <c r="O172" s="1326">
        <f>IF(N172="","",SUM(C172:N172))</f>
        <v>602.17740000000003</v>
      </c>
      <c r="P172" s="1327">
        <f>SUM(C172:INDEX(C172:N172,$T$1))</f>
        <v>316.6105</v>
      </c>
    </row>
    <row r="173" spans="1:16" ht="16.5" customHeight="1">
      <c r="A173" s="1328" t="s">
        <v>93</v>
      </c>
      <c r="B173" s="1337" t="s">
        <v>92</v>
      </c>
      <c r="C173" s="1346">
        <v>44.697000000000003</v>
      </c>
      <c r="D173" s="1346">
        <v>45.592399999999998</v>
      </c>
      <c r="E173" s="1346">
        <v>50.4983</v>
      </c>
      <c r="F173" s="1346">
        <v>50.740299999999998</v>
      </c>
      <c r="G173" s="1346">
        <v>50.107799999999997</v>
      </c>
      <c r="H173" s="1349">
        <v>52.101100000000002</v>
      </c>
      <c r="I173" s="1346"/>
      <c r="J173" s="1346"/>
      <c r="K173" s="1346"/>
      <c r="L173" s="1346"/>
      <c r="M173" s="1346"/>
      <c r="N173" s="1349"/>
      <c r="O173" s="1326" t="str">
        <f>IF(N173="","",SUM(C173:N173))</f>
        <v/>
      </c>
      <c r="P173" s="1327">
        <f>SUM(C173:N173)</f>
        <v>293.73689999999999</v>
      </c>
    </row>
    <row r="174" spans="1:16" ht="16.5" customHeight="1">
      <c r="A174" s="1320" t="s">
        <v>1782</v>
      </c>
      <c r="B174" s="1334" t="s">
        <v>92</v>
      </c>
      <c r="C174" s="1346">
        <v>46.887300000000003</v>
      </c>
      <c r="D174" s="1346">
        <v>48.559199999999997</v>
      </c>
      <c r="E174" s="1346">
        <v>49.833199999999998</v>
      </c>
      <c r="F174" s="1346">
        <v>50.188400000000001</v>
      </c>
      <c r="G174" s="1346">
        <v>57.349899999999998</v>
      </c>
      <c r="H174" s="1349">
        <v>44.907499999999999</v>
      </c>
      <c r="I174" s="1346">
        <v>48.678100000000001</v>
      </c>
      <c r="J174" s="1346">
        <v>43.488900000000001</v>
      </c>
      <c r="K174" s="1346">
        <v>43.526299999999999</v>
      </c>
      <c r="L174" s="1346">
        <v>45.637900000000002</v>
      </c>
      <c r="M174" s="1346">
        <v>47.045900000000003</v>
      </c>
      <c r="N174" s="1349">
        <v>41.310600000000001</v>
      </c>
      <c r="O174" s="1326">
        <f>IF(N174="","",SUM(C174:N174))</f>
        <v>567.41319999999996</v>
      </c>
      <c r="P174" s="1327">
        <f>SUM(C174:INDEX(C174:N174,$T$1))</f>
        <v>297.72550000000001</v>
      </c>
    </row>
    <row r="175" spans="1:16" ht="16.5" customHeight="1">
      <c r="A175" s="1330" t="s">
        <v>1782</v>
      </c>
      <c r="B175" s="1337" t="s">
        <v>92</v>
      </c>
      <c r="C175" s="1346">
        <v>41.5364</v>
      </c>
      <c r="D175" s="1346">
        <v>41.205500000000001</v>
      </c>
      <c r="E175" s="1346">
        <v>46.920499999999997</v>
      </c>
      <c r="F175" s="1346">
        <v>47.547199999999997</v>
      </c>
      <c r="G175" s="1346">
        <v>46.773499999999999</v>
      </c>
      <c r="H175" s="1349">
        <v>49.958799999999997</v>
      </c>
      <c r="I175" s="1346"/>
      <c r="J175" s="1346"/>
      <c r="K175" s="1346"/>
      <c r="L175" s="1346"/>
      <c r="M175" s="1346"/>
      <c r="N175" s="1349"/>
      <c r="O175" s="1326" t="str">
        <f>IF(N175="","",SUM(C175:N175))</f>
        <v/>
      </c>
      <c r="P175" s="1327">
        <f>SUM(C175:N175)</f>
        <v>273.94189999999998</v>
      </c>
    </row>
    <row r="176" spans="1:16" ht="16.5" customHeight="1">
      <c r="A176" s="1342" t="s">
        <v>1818</v>
      </c>
      <c r="B176" s="1334"/>
      <c r="C176" s="1355"/>
      <c r="D176" s="1355"/>
      <c r="E176" s="1355"/>
      <c r="F176" s="1355"/>
      <c r="G176" s="1355"/>
      <c r="H176" s="1356"/>
      <c r="I176" s="1355"/>
      <c r="J176" s="1355"/>
      <c r="K176" s="1355"/>
      <c r="L176" s="1355"/>
      <c r="M176" s="1355"/>
      <c r="N176" s="1356"/>
      <c r="O176" s="1356"/>
      <c r="P176" s="1345"/>
    </row>
    <row r="177" spans="1:16" ht="16.5" customHeight="1">
      <c r="A177" s="1320" t="s">
        <v>93</v>
      </c>
      <c r="B177" s="1334" t="s">
        <v>92</v>
      </c>
      <c r="C177" s="1322">
        <v>78.902499500000005</v>
      </c>
      <c r="D177" s="1322">
        <v>74.359007500000004</v>
      </c>
      <c r="E177" s="1322">
        <v>86.537943499999997</v>
      </c>
      <c r="F177" s="1322">
        <v>83.376225500000004</v>
      </c>
      <c r="G177" s="1322">
        <v>91.196281999999997</v>
      </c>
      <c r="H177" s="1325">
        <v>70.051552000000001</v>
      </c>
      <c r="I177" s="1322">
        <v>80.462357499999996</v>
      </c>
      <c r="J177" s="1322">
        <v>72.456733999999997</v>
      </c>
      <c r="K177" s="1322">
        <v>69.340063000000001</v>
      </c>
      <c r="L177" s="1322">
        <v>75.068647999999996</v>
      </c>
      <c r="M177" s="1322">
        <v>77.026939499999997</v>
      </c>
      <c r="N177" s="1325">
        <v>66.878377499999999</v>
      </c>
      <c r="O177" s="1326">
        <f>IF(N177="","",SUM(C177:N177))</f>
        <v>925.65662949999978</v>
      </c>
      <c r="P177" s="1327">
        <f>SUM(C177:INDEX(C177:N177,$T$1))</f>
        <v>484.42350999999996</v>
      </c>
    </row>
    <row r="178" spans="1:16" ht="16.5" customHeight="1">
      <c r="A178" s="1328" t="s">
        <v>93</v>
      </c>
      <c r="B178" s="1337" t="s">
        <v>92</v>
      </c>
      <c r="C178" s="1322">
        <v>75.412412000000003</v>
      </c>
      <c r="D178" s="1322">
        <v>72.610371499999999</v>
      </c>
      <c r="E178" s="1322">
        <v>75.177214500000005</v>
      </c>
      <c r="F178" s="1322">
        <v>78.349360500000003</v>
      </c>
      <c r="G178" s="1322">
        <v>70.690698999999995</v>
      </c>
      <c r="H178" s="1325">
        <v>78.886557999999994</v>
      </c>
      <c r="I178" s="1322"/>
      <c r="J178" s="1322"/>
      <c r="K178" s="1322"/>
      <c r="L178" s="1322"/>
      <c r="M178" s="1322"/>
      <c r="N178" s="1325"/>
      <c r="O178" s="1326" t="str">
        <f>IF(N178="","",SUM(C178:N178))</f>
        <v/>
      </c>
      <c r="P178" s="1327">
        <f>SUM(C178:N178)</f>
        <v>451.12661549999996</v>
      </c>
    </row>
    <row r="179" spans="1:16" ht="16.5" customHeight="1">
      <c r="A179" s="1320" t="s">
        <v>1782</v>
      </c>
      <c r="B179" s="1334" t="s">
        <v>92</v>
      </c>
      <c r="C179" s="1322">
        <v>70.817727000000005</v>
      </c>
      <c r="D179" s="1322">
        <v>68.050600000000003</v>
      </c>
      <c r="E179" s="1322">
        <v>81.507141000000004</v>
      </c>
      <c r="F179" s="1322">
        <v>76.969858000000002</v>
      </c>
      <c r="G179" s="1322">
        <v>84.466354499999994</v>
      </c>
      <c r="H179" s="1325">
        <v>64.326609500000004</v>
      </c>
      <c r="I179" s="1322">
        <v>74.617272499999999</v>
      </c>
      <c r="J179" s="1322">
        <v>64.817334000000002</v>
      </c>
      <c r="K179" s="1322">
        <v>62.855657999999998</v>
      </c>
      <c r="L179" s="1322">
        <v>68.686085500000004</v>
      </c>
      <c r="M179" s="1322">
        <v>71.287704500000004</v>
      </c>
      <c r="N179" s="1325">
        <v>62.498707500000002</v>
      </c>
      <c r="O179" s="1326">
        <f>IF(N179="","",SUM(C179:N179))</f>
        <v>850.90105199999994</v>
      </c>
      <c r="P179" s="1327">
        <f>SUM(C179:INDEX(C179:N179,$T$1))</f>
        <v>446.13828999999998</v>
      </c>
    </row>
    <row r="180" spans="1:16" ht="16.5" customHeight="1">
      <c r="A180" s="1330" t="s">
        <v>1782</v>
      </c>
      <c r="B180" s="1337" t="s">
        <v>92</v>
      </c>
      <c r="C180" s="1322">
        <v>67.666444499999997</v>
      </c>
      <c r="D180" s="1322">
        <v>63.908196500000003</v>
      </c>
      <c r="E180" s="1322">
        <v>68.734304499999993</v>
      </c>
      <c r="F180" s="1322">
        <v>70.650195499999995</v>
      </c>
      <c r="G180" s="1322">
        <v>63.600599000000003</v>
      </c>
      <c r="H180" s="1325">
        <v>73.459370500000006</v>
      </c>
      <c r="I180" s="1322"/>
      <c r="J180" s="1322"/>
      <c r="K180" s="1322"/>
      <c r="L180" s="1322"/>
      <c r="M180" s="1322"/>
      <c r="N180" s="1325"/>
      <c r="O180" s="1326" t="str">
        <f>IF(N180="","",SUM(C180:N180))</f>
        <v/>
      </c>
      <c r="P180" s="1327">
        <f>SUM(C180:N180)</f>
        <v>408.01911050000001</v>
      </c>
    </row>
    <row r="181" spans="1:16" ht="16.5" customHeight="1">
      <c r="A181" s="1316" t="s">
        <v>1819</v>
      </c>
      <c r="B181" s="1332"/>
      <c r="C181" s="1317"/>
      <c r="D181" s="1317"/>
      <c r="E181" s="1317"/>
      <c r="F181" s="1317"/>
      <c r="G181" s="1317"/>
      <c r="H181" s="1317"/>
      <c r="I181" s="1317"/>
      <c r="J181" s="1317"/>
      <c r="K181" s="1317"/>
      <c r="L181" s="1317"/>
      <c r="M181" s="1317"/>
      <c r="N181" s="1332"/>
      <c r="O181" s="1317"/>
      <c r="P181" s="1318"/>
    </row>
    <row r="182" spans="1:16" ht="16.5" customHeight="1">
      <c r="A182" s="1320" t="s">
        <v>93</v>
      </c>
      <c r="B182" s="1334" t="s">
        <v>92</v>
      </c>
      <c r="C182" s="1322">
        <v>26.3508</v>
      </c>
      <c r="D182" s="1322">
        <v>27.4678</v>
      </c>
      <c r="E182" s="1322">
        <v>28.682500000000001</v>
      </c>
      <c r="F182" s="1322">
        <v>28.303799999999999</v>
      </c>
      <c r="G182" s="1322">
        <v>26.091699999999999</v>
      </c>
      <c r="H182" s="1325">
        <v>26.9621</v>
      </c>
      <c r="I182" s="1322">
        <v>34.570300000000003</v>
      </c>
      <c r="J182" s="1322">
        <v>26.443200000000001</v>
      </c>
      <c r="K182" s="1322">
        <v>33.773499999999999</v>
      </c>
      <c r="L182" s="1322">
        <v>33.514099999999999</v>
      </c>
      <c r="M182" s="1322">
        <v>28.441800000000001</v>
      </c>
      <c r="N182" s="1325">
        <v>23.460999999999999</v>
      </c>
      <c r="O182" s="1326">
        <f>IF(N182="","",SUM(C182:N182))</f>
        <v>344.06259999999997</v>
      </c>
      <c r="P182" s="1327">
        <f>SUM(C182:INDEX(C182:N182,$T$1))</f>
        <v>163.8587</v>
      </c>
    </row>
    <row r="183" spans="1:16" ht="16.5" customHeight="1">
      <c r="A183" s="1328" t="s">
        <v>93</v>
      </c>
      <c r="B183" s="1337" t="s">
        <v>92</v>
      </c>
      <c r="C183" s="1322">
        <v>33.188000000000002</v>
      </c>
      <c r="D183" s="1322">
        <v>24.003599999999999</v>
      </c>
      <c r="E183" s="1322">
        <v>21.257200000000001</v>
      </c>
      <c r="F183" s="1322">
        <v>24.022300000000001</v>
      </c>
      <c r="G183" s="1322">
        <v>21.603000000000002</v>
      </c>
      <c r="H183" s="1325">
        <v>28.615600000000001</v>
      </c>
      <c r="I183" s="1322"/>
      <c r="J183" s="1322"/>
      <c r="K183" s="1322"/>
      <c r="L183" s="1322"/>
      <c r="M183" s="1322"/>
      <c r="N183" s="1325"/>
      <c r="O183" s="1326" t="str">
        <f>IF(N183="","",SUM(C183:N183))</f>
        <v/>
      </c>
      <c r="P183" s="1327">
        <f>SUM(C183:N183)</f>
        <v>152.68970000000002</v>
      </c>
    </row>
    <row r="184" spans="1:16" ht="16.5" customHeight="1">
      <c r="A184" s="1320" t="s">
        <v>1782</v>
      </c>
      <c r="B184" s="1334" t="s">
        <v>92</v>
      </c>
      <c r="C184" s="1322">
        <v>26.293500000000002</v>
      </c>
      <c r="D184" s="1322">
        <v>27.2376</v>
      </c>
      <c r="E184" s="1322">
        <v>28.461400000000001</v>
      </c>
      <c r="F184" s="1322">
        <v>28.248000000000001</v>
      </c>
      <c r="G184" s="1322">
        <v>26.033000000000001</v>
      </c>
      <c r="H184" s="1325">
        <v>26.867899999999999</v>
      </c>
      <c r="I184" s="1322">
        <v>34.493600000000001</v>
      </c>
      <c r="J184" s="1322">
        <v>26.4053</v>
      </c>
      <c r="K184" s="1322">
        <v>33.731400000000001</v>
      </c>
      <c r="L184" s="1322">
        <v>33.470100000000002</v>
      </c>
      <c r="M184" s="1322">
        <v>28.4038</v>
      </c>
      <c r="N184" s="1325">
        <v>23.4434</v>
      </c>
      <c r="O184" s="1326">
        <f>IF(N184="","",SUM(C184:N184))</f>
        <v>343.089</v>
      </c>
      <c r="P184" s="1327">
        <f>SUM(C184:INDEX(C184:N184,$T$1))</f>
        <v>163.1414</v>
      </c>
    </row>
    <row r="185" spans="1:16" ht="16.5" customHeight="1">
      <c r="A185" s="1330" t="s">
        <v>1782</v>
      </c>
      <c r="B185" s="1337" t="s">
        <v>92</v>
      </c>
      <c r="C185" s="1322">
        <v>33.171300000000002</v>
      </c>
      <c r="D185" s="1322">
        <v>23.9817</v>
      </c>
      <c r="E185" s="1322">
        <v>21.244499999999999</v>
      </c>
      <c r="F185" s="1322">
        <v>24.005600000000001</v>
      </c>
      <c r="G185" s="1322">
        <v>21.5471</v>
      </c>
      <c r="H185" s="1325">
        <v>28.6127</v>
      </c>
      <c r="I185" s="1322"/>
      <c r="J185" s="1322"/>
      <c r="K185" s="1322"/>
      <c r="L185" s="1322"/>
      <c r="M185" s="1322"/>
      <c r="N185" s="1325"/>
      <c r="O185" s="1326" t="str">
        <f>IF(N185="","",SUM(C185:N185))</f>
        <v/>
      </c>
      <c r="P185" s="1327">
        <f>SUM(C185:N185)</f>
        <v>152.56290000000001</v>
      </c>
    </row>
    <row r="186" spans="1:16" ht="16.5" customHeight="1">
      <c r="A186" s="1316" t="s">
        <v>1820</v>
      </c>
      <c r="B186" s="1332"/>
      <c r="C186" s="1317"/>
      <c r="D186" s="1317"/>
      <c r="E186" s="1317"/>
      <c r="F186" s="1317"/>
      <c r="G186" s="1317"/>
      <c r="H186" s="1317"/>
      <c r="I186" s="1317"/>
      <c r="J186" s="1317"/>
      <c r="K186" s="1317"/>
      <c r="L186" s="1317"/>
      <c r="M186" s="1317"/>
      <c r="N186" s="1332"/>
      <c r="O186" s="1317"/>
      <c r="P186" s="1318"/>
    </row>
    <row r="187" spans="1:16" ht="16.5" customHeight="1">
      <c r="A187" s="1320" t="s">
        <v>93</v>
      </c>
      <c r="B187" s="1334" t="s">
        <v>92</v>
      </c>
      <c r="C187" s="1322">
        <v>266.64789999999999</v>
      </c>
      <c r="D187" s="1322">
        <v>253.5034</v>
      </c>
      <c r="E187" s="1322">
        <v>251.71289999999999</v>
      </c>
      <c r="F187" s="1322">
        <v>232.6533</v>
      </c>
      <c r="G187" s="1322">
        <v>239.2458</v>
      </c>
      <c r="H187" s="1325">
        <v>234.77170000000001</v>
      </c>
      <c r="I187" s="1322">
        <v>268.42180000000002</v>
      </c>
      <c r="J187" s="1322">
        <v>247.33160000000001</v>
      </c>
      <c r="K187" s="1322">
        <v>258.63639999999998</v>
      </c>
      <c r="L187" s="1322">
        <v>254.09100000000001</v>
      </c>
      <c r="M187" s="1322">
        <v>257.97989999999999</v>
      </c>
      <c r="N187" s="1325">
        <v>253.19059999999999</v>
      </c>
      <c r="O187" s="1326">
        <f>IF(N187="","",SUM(C187:N187))</f>
        <v>3018.1862999999994</v>
      </c>
      <c r="P187" s="1327">
        <f>SUM(C187:INDEX(C187:N187,$T$1))</f>
        <v>1478.5349999999999</v>
      </c>
    </row>
    <row r="188" spans="1:16" ht="16.5" customHeight="1">
      <c r="A188" s="1328" t="s">
        <v>93</v>
      </c>
      <c r="B188" s="1337" t="s">
        <v>92</v>
      </c>
      <c r="C188" s="1322">
        <v>265.79829999999998</v>
      </c>
      <c r="D188" s="1322">
        <v>240.46770000000001</v>
      </c>
      <c r="E188" s="1322">
        <v>235.70269999999999</v>
      </c>
      <c r="F188" s="1322">
        <v>225.10659999999999</v>
      </c>
      <c r="G188" s="1322">
        <v>219.7396</v>
      </c>
      <c r="H188" s="1325">
        <v>239.655</v>
      </c>
      <c r="I188" s="1322"/>
      <c r="J188" s="1322"/>
      <c r="K188" s="1322"/>
      <c r="L188" s="1322"/>
      <c r="M188" s="1322"/>
      <c r="N188" s="1325"/>
      <c r="O188" s="1326" t="str">
        <f>IF(N188="","",SUM(C188:N188))</f>
        <v/>
      </c>
      <c r="P188" s="1327">
        <f>SUM(C188:N188)</f>
        <v>1426.4698999999998</v>
      </c>
    </row>
    <row r="189" spans="1:16" ht="16.5" customHeight="1">
      <c r="A189" s="1320" t="s">
        <v>1782</v>
      </c>
      <c r="B189" s="1334" t="s">
        <v>92</v>
      </c>
      <c r="C189" s="1322">
        <v>266.48399999999998</v>
      </c>
      <c r="D189" s="1322">
        <v>253.15889999999999</v>
      </c>
      <c r="E189" s="1322">
        <v>251.44040000000001</v>
      </c>
      <c r="F189" s="1322">
        <v>232.4289</v>
      </c>
      <c r="G189" s="1322">
        <v>238.97540000000001</v>
      </c>
      <c r="H189" s="1325">
        <v>234.559</v>
      </c>
      <c r="I189" s="1322">
        <v>268.21199999999999</v>
      </c>
      <c r="J189" s="1322">
        <v>247.00239999999999</v>
      </c>
      <c r="K189" s="1322">
        <v>258.41750000000002</v>
      </c>
      <c r="L189" s="1322">
        <v>253.78659999999999</v>
      </c>
      <c r="M189" s="1322">
        <v>257.68270000000001</v>
      </c>
      <c r="N189" s="1325">
        <v>252.9915</v>
      </c>
      <c r="O189" s="1326">
        <f>IF(N189="","",SUM(C189:N189))</f>
        <v>3015.1392999999998</v>
      </c>
      <c r="P189" s="1327">
        <f>SUM(C189:INDEX(C189:N189,$T$1))</f>
        <v>1477.0465999999999</v>
      </c>
    </row>
    <row r="190" spans="1:16" ht="16.5" customHeight="1">
      <c r="A190" s="1330" t="s">
        <v>1782</v>
      </c>
      <c r="B190" s="1337" t="s">
        <v>92</v>
      </c>
      <c r="C190" s="1322">
        <v>265.63350000000003</v>
      </c>
      <c r="D190" s="1322">
        <v>240.14169999999999</v>
      </c>
      <c r="E190" s="1322">
        <v>235.45480000000001</v>
      </c>
      <c r="F190" s="1322">
        <v>224.8588</v>
      </c>
      <c r="G190" s="1322">
        <v>219.4898</v>
      </c>
      <c r="H190" s="1325">
        <v>239.46360000000001</v>
      </c>
      <c r="I190" s="1322"/>
      <c r="J190" s="1322"/>
      <c r="K190" s="1322"/>
      <c r="L190" s="1322"/>
      <c r="M190" s="1322"/>
      <c r="N190" s="1325"/>
      <c r="O190" s="1326" t="str">
        <f>IF(N190="","",SUM(C190:N190))</f>
        <v/>
      </c>
      <c r="P190" s="1327">
        <f>SUM(C190:N190)</f>
        <v>1425.0422000000001</v>
      </c>
    </row>
    <row r="191" spans="1:16" ht="16.5" customHeight="1">
      <c r="A191" s="1316" t="s">
        <v>1821</v>
      </c>
      <c r="B191" s="1332"/>
      <c r="C191" s="1317"/>
      <c r="D191" s="1317"/>
      <c r="E191" s="1317"/>
      <c r="F191" s="1317"/>
      <c r="G191" s="1317"/>
      <c r="H191" s="1317"/>
      <c r="I191" s="1317"/>
      <c r="J191" s="1317"/>
      <c r="K191" s="1317"/>
      <c r="L191" s="1317"/>
      <c r="M191" s="1317"/>
      <c r="N191" s="1332"/>
      <c r="O191" s="1317"/>
      <c r="P191" s="1318"/>
    </row>
    <row r="192" spans="1:16" ht="16.5" customHeight="1">
      <c r="A192" s="1320" t="s">
        <v>93</v>
      </c>
      <c r="B192" s="1334" t="s">
        <v>92</v>
      </c>
      <c r="C192" s="1322">
        <v>67.897199999999998</v>
      </c>
      <c r="D192" s="1322">
        <v>81.025999999999996</v>
      </c>
      <c r="E192" s="1322">
        <v>74.841999999999999</v>
      </c>
      <c r="F192" s="1322">
        <v>78.199799999999996</v>
      </c>
      <c r="G192" s="1322">
        <v>84.015299999999996</v>
      </c>
      <c r="H192" s="1325">
        <v>74.534899999999993</v>
      </c>
      <c r="I192" s="1322">
        <v>74.379800000000003</v>
      </c>
      <c r="J192" s="1322">
        <v>70.894900000000007</v>
      </c>
      <c r="K192" s="1322">
        <v>74.302599999999998</v>
      </c>
      <c r="L192" s="1322">
        <v>83.096400000000003</v>
      </c>
      <c r="M192" s="1322">
        <v>74.548599999999993</v>
      </c>
      <c r="N192" s="1325">
        <v>75.851299999999995</v>
      </c>
      <c r="O192" s="1326">
        <f>IF(N192="","",SUM(C192:N192))</f>
        <v>913.58879999999999</v>
      </c>
      <c r="P192" s="1327">
        <f>SUM(C192:INDEX(C192:N192,$T$1))</f>
        <v>460.51519999999994</v>
      </c>
    </row>
    <row r="193" spans="1:16" ht="16.5" customHeight="1">
      <c r="A193" s="1328" t="s">
        <v>93</v>
      </c>
      <c r="B193" s="1337" t="s">
        <v>92</v>
      </c>
      <c r="C193" s="1322">
        <v>79.043499999999995</v>
      </c>
      <c r="D193" s="1322">
        <v>74.339399999999998</v>
      </c>
      <c r="E193" s="1322">
        <v>77.627600000000001</v>
      </c>
      <c r="F193" s="1322">
        <v>79.745800000000003</v>
      </c>
      <c r="G193" s="1322">
        <v>73.932400000000001</v>
      </c>
      <c r="H193" s="1325">
        <v>85.302800000000005</v>
      </c>
      <c r="I193" s="1322"/>
      <c r="J193" s="1322"/>
      <c r="K193" s="1322"/>
      <c r="L193" s="1322"/>
      <c r="M193" s="1322"/>
      <c r="N193" s="1325"/>
      <c r="O193" s="1326" t="str">
        <f>IF(N193="","",SUM(C193:N193))</f>
        <v/>
      </c>
      <c r="P193" s="1327">
        <f>SUM(C193:N193)</f>
        <v>469.99150000000003</v>
      </c>
    </row>
    <row r="194" spans="1:16" ht="16.5" customHeight="1">
      <c r="A194" s="1320" t="s">
        <v>1782</v>
      </c>
      <c r="B194" s="1334" t="s">
        <v>92</v>
      </c>
      <c r="C194" s="1322">
        <v>64.690600000000003</v>
      </c>
      <c r="D194" s="1322">
        <v>77.706599999999995</v>
      </c>
      <c r="E194" s="1322">
        <v>70.608199999999997</v>
      </c>
      <c r="F194" s="1322">
        <v>73.733400000000003</v>
      </c>
      <c r="G194" s="1322">
        <v>78.842299999999994</v>
      </c>
      <c r="H194" s="1325">
        <v>70.014499999999998</v>
      </c>
      <c r="I194" s="1322">
        <v>70.100099999999998</v>
      </c>
      <c r="J194" s="1322">
        <v>66.507900000000006</v>
      </c>
      <c r="K194" s="1322">
        <v>69.641300000000001</v>
      </c>
      <c r="L194" s="1322">
        <v>78.702200000000005</v>
      </c>
      <c r="M194" s="1322">
        <v>70.459299999999999</v>
      </c>
      <c r="N194" s="1325">
        <v>72.128</v>
      </c>
      <c r="O194" s="1326">
        <f>IF(N194="","",SUM(C194:N194))</f>
        <v>863.13440000000003</v>
      </c>
      <c r="P194" s="1327">
        <f>SUM(C194:INDEX(C194:N194,$T$1))</f>
        <v>435.59559999999999</v>
      </c>
    </row>
    <row r="195" spans="1:16" ht="16.5" customHeight="1">
      <c r="A195" s="1330" t="s">
        <v>1782</v>
      </c>
      <c r="B195" s="1337" t="s">
        <v>92</v>
      </c>
      <c r="C195" s="1322">
        <v>74.8476</v>
      </c>
      <c r="D195" s="1322">
        <v>70.279700000000005</v>
      </c>
      <c r="E195" s="1322">
        <v>72.993200000000002</v>
      </c>
      <c r="F195" s="1322">
        <v>74.726799999999997</v>
      </c>
      <c r="G195" s="1322">
        <v>68.153300000000002</v>
      </c>
      <c r="H195" s="1325">
        <v>80.092500000000001</v>
      </c>
      <c r="I195" s="1322"/>
      <c r="J195" s="1322"/>
      <c r="K195" s="1322"/>
      <c r="L195" s="1322"/>
      <c r="M195" s="1322"/>
      <c r="N195" s="1325"/>
      <c r="O195" s="1326" t="str">
        <f>IF(N195="","",SUM(C195:N195))</f>
        <v/>
      </c>
      <c r="P195" s="1327">
        <f>SUM(C195:N195)</f>
        <v>441.09310000000005</v>
      </c>
    </row>
    <row r="196" spans="1:16" ht="16.5" customHeight="1">
      <c r="A196" s="1316" t="s">
        <v>1822</v>
      </c>
      <c r="B196" s="1332"/>
      <c r="C196" s="1317"/>
      <c r="D196" s="1317"/>
      <c r="E196" s="1317"/>
      <c r="F196" s="1317"/>
      <c r="G196" s="1317"/>
      <c r="H196" s="1317"/>
      <c r="I196" s="1317"/>
      <c r="J196" s="1317"/>
      <c r="K196" s="1317"/>
      <c r="L196" s="1317"/>
      <c r="M196" s="1317"/>
      <c r="N196" s="1332"/>
      <c r="O196" s="1317"/>
      <c r="P196" s="1318"/>
    </row>
    <row r="197" spans="1:16" ht="16.5" customHeight="1">
      <c r="A197" s="1320" t="s">
        <v>93</v>
      </c>
      <c r="B197" s="1334" t="s">
        <v>92</v>
      </c>
      <c r="C197" s="1322">
        <v>10.3565</v>
      </c>
      <c r="D197" s="1322">
        <v>11.0807</v>
      </c>
      <c r="E197" s="1322">
        <v>12.466799999999999</v>
      </c>
      <c r="F197" s="1322">
        <v>8.6548999999999996</v>
      </c>
      <c r="G197" s="1322">
        <v>13.492000000000001</v>
      </c>
      <c r="H197" s="1325">
        <v>11.3773</v>
      </c>
      <c r="I197" s="1322">
        <v>10.383699999999999</v>
      </c>
      <c r="J197" s="1322">
        <v>10.0144</v>
      </c>
      <c r="K197" s="1322">
        <v>13.192500000000001</v>
      </c>
      <c r="L197" s="1322">
        <v>10.4445</v>
      </c>
      <c r="M197" s="1322">
        <v>11.291399999999999</v>
      </c>
      <c r="N197" s="1325">
        <v>10.375999999999999</v>
      </c>
      <c r="O197" s="1326">
        <f>IF(N197="","",SUM(C197:N197))</f>
        <v>133.13069999999999</v>
      </c>
      <c r="P197" s="1327">
        <f>SUM(C197:INDEX(C197:N197,$T$1))</f>
        <v>67.428200000000004</v>
      </c>
    </row>
    <row r="198" spans="1:16" ht="16.5" customHeight="1">
      <c r="A198" s="1328" t="s">
        <v>93</v>
      </c>
      <c r="B198" s="1337" t="s">
        <v>92</v>
      </c>
      <c r="C198" s="1322">
        <v>9.1760999999999999</v>
      </c>
      <c r="D198" s="1322">
        <v>8.9132999999999996</v>
      </c>
      <c r="E198" s="1322">
        <v>9.9108999999999998</v>
      </c>
      <c r="F198" s="1322">
        <v>12.1402</v>
      </c>
      <c r="G198" s="1322">
        <v>12.3078</v>
      </c>
      <c r="H198" s="1325">
        <v>13.139099999999999</v>
      </c>
      <c r="I198" s="1322"/>
      <c r="J198" s="1322"/>
      <c r="K198" s="1322"/>
      <c r="L198" s="1322"/>
      <c r="M198" s="1322"/>
      <c r="N198" s="1325"/>
      <c r="O198" s="1326" t="str">
        <f>IF(N198="","",SUM(C198:N198))</f>
        <v/>
      </c>
      <c r="P198" s="1327">
        <f>SUM(C198:N198)</f>
        <v>65.587400000000002</v>
      </c>
    </row>
    <row r="199" spans="1:16" ht="16.5" customHeight="1">
      <c r="A199" s="1320" t="s">
        <v>1782</v>
      </c>
      <c r="B199" s="1334" t="s">
        <v>92</v>
      </c>
      <c r="C199" s="1322">
        <v>10.321999999999999</v>
      </c>
      <c r="D199" s="1322">
        <v>11.063800000000001</v>
      </c>
      <c r="E199" s="1322">
        <v>12.4283</v>
      </c>
      <c r="F199" s="1322">
        <v>8.5770999999999997</v>
      </c>
      <c r="G199" s="1322">
        <v>13.331099999999999</v>
      </c>
      <c r="H199" s="1325">
        <v>11.241199999999999</v>
      </c>
      <c r="I199" s="1322">
        <v>10.216699999999999</v>
      </c>
      <c r="J199" s="1322">
        <v>9.8522999999999996</v>
      </c>
      <c r="K199" s="1322">
        <v>13.086499999999999</v>
      </c>
      <c r="L199" s="1322">
        <v>10.331300000000001</v>
      </c>
      <c r="M199" s="1322">
        <v>11.2403</v>
      </c>
      <c r="N199" s="1325">
        <v>10.214</v>
      </c>
      <c r="O199" s="1326">
        <f>IF(N199="","",SUM(C199:N199))</f>
        <v>131.90460000000002</v>
      </c>
      <c r="P199" s="1327">
        <f>SUM(C199:INDEX(C199:N199,$T$1))</f>
        <v>66.963499999999996</v>
      </c>
    </row>
    <row r="200" spans="1:16" ht="16.5" customHeight="1">
      <c r="A200" s="1330" t="s">
        <v>1782</v>
      </c>
      <c r="B200" s="1337" t="s">
        <v>92</v>
      </c>
      <c r="C200" s="1322">
        <v>9.0792999999999999</v>
      </c>
      <c r="D200" s="1322">
        <v>8.8485999999999994</v>
      </c>
      <c r="E200" s="1322">
        <v>9.8038000000000007</v>
      </c>
      <c r="F200" s="1322">
        <v>12.0282</v>
      </c>
      <c r="G200" s="1322">
        <v>12.1187</v>
      </c>
      <c r="H200" s="1325">
        <v>13.015499999999999</v>
      </c>
      <c r="I200" s="1322"/>
      <c r="J200" s="1322"/>
      <c r="K200" s="1322"/>
      <c r="L200" s="1322"/>
      <c r="M200" s="1322"/>
      <c r="N200" s="1325"/>
      <c r="O200" s="1326" t="str">
        <f>IF(N200="","",SUM(C200:N200))</f>
        <v/>
      </c>
      <c r="P200" s="1327">
        <f>SUM(C200:N200)</f>
        <v>64.894100000000009</v>
      </c>
    </row>
    <row r="201" spans="1:16" ht="16.5" customHeight="1">
      <c r="A201" s="1316" t="s">
        <v>1823</v>
      </c>
      <c r="B201" s="1332"/>
      <c r="C201" s="1317"/>
      <c r="D201" s="1317"/>
      <c r="E201" s="1317"/>
      <c r="F201" s="1317"/>
      <c r="G201" s="1317"/>
      <c r="H201" s="1317"/>
      <c r="I201" s="1317"/>
      <c r="J201" s="1317"/>
      <c r="K201" s="1317"/>
      <c r="L201" s="1317"/>
      <c r="M201" s="1317"/>
      <c r="N201" s="1332"/>
      <c r="O201" s="1317"/>
      <c r="P201" s="1318"/>
    </row>
    <row r="202" spans="1:16" ht="16.5" customHeight="1">
      <c r="A202" s="1320" t="s">
        <v>93</v>
      </c>
      <c r="B202" s="1334" t="s">
        <v>92</v>
      </c>
      <c r="C202" s="1322">
        <v>58.792299999999997</v>
      </c>
      <c r="D202" s="1322">
        <v>65.739500000000007</v>
      </c>
      <c r="E202" s="1322">
        <v>66.951499999999996</v>
      </c>
      <c r="F202" s="1322">
        <v>70.278800000000004</v>
      </c>
      <c r="G202" s="1322">
        <v>74.989900000000006</v>
      </c>
      <c r="H202" s="1325">
        <v>95.419899999999998</v>
      </c>
      <c r="I202" s="1322">
        <v>68.950699999999998</v>
      </c>
      <c r="J202" s="1322">
        <v>65.572999999999993</v>
      </c>
      <c r="K202" s="1322">
        <v>66.128</v>
      </c>
      <c r="L202" s="1322">
        <v>63.238</v>
      </c>
      <c r="M202" s="1322">
        <v>57.165100000000002</v>
      </c>
      <c r="N202" s="1325">
        <v>56.139699999999998</v>
      </c>
      <c r="O202" s="1326">
        <f>IF(N202="","",SUM(C202:N202))</f>
        <v>809.3664</v>
      </c>
      <c r="P202" s="1327">
        <f>SUM(C202:INDEX(C202:N202,$T$1))</f>
        <v>432.17189999999994</v>
      </c>
    </row>
    <row r="203" spans="1:16" ht="16.5" customHeight="1">
      <c r="A203" s="1328" t="s">
        <v>93</v>
      </c>
      <c r="B203" s="1337" t="s">
        <v>92</v>
      </c>
      <c r="C203" s="1322">
        <v>59.895800000000001</v>
      </c>
      <c r="D203" s="1322">
        <v>64.673100000000005</v>
      </c>
      <c r="E203" s="1322">
        <v>63.226500000000001</v>
      </c>
      <c r="F203" s="1322">
        <v>66.354500000000002</v>
      </c>
      <c r="G203" s="1322">
        <v>70.399199999999993</v>
      </c>
      <c r="H203" s="1325">
        <v>71.224699999999999</v>
      </c>
      <c r="I203" s="1322"/>
      <c r="J203" s="1322"/>
      <c r="K203" s="1322"/>
      <c r="L203" s="1322"/>
      <c r="M203" s="1322"/>
      <c r="N203" s="1325"/>
      <c r="O203" s="1326" t="str">
        <f>IF(N203="","",SUM(C203:N203))</f>
        <v/>
      </c>
      <c r="P203" s="1327">
        <f>SUM(C203:N203)</f>
        <v>395.77379999999999</v>
      </c>
    </row>
    <row r="204" spans="1:16" ht="16.5" customHeight="1">
      <c r="A204" s="1320" t="s">
        <v>1782</v>
      </c>
      <c r="B204" s="1334" t="s">
        <v>92</v>
      </c>
      <c r="C204" s="1322">
        <v>25.4984</v>
      </c>
      <c r="D204" s="1322">
        <v>35.528199999999998</v>
      </c>
      <c r="E204" s="1322">
        <v>30.933299999999999</v>
      </c>
      <c r="F204" s="1322">
        <v>35.482900000000001</v>
      </c>
      <c r="G204" s="1322">
        <v>35.372399999999999</v>
      </c>
      <c r="H204" s="1325">
        <v>31.211400000000001</v>
      </c>
      <c r="I204" s="1322">
        <v>39.122700000000002</v>
      </c>
      <c r="J204" s="1322">
        <v>29.647400000000001</v>
      </c>
      <c r="K204" s="1322">
        <v>34.735199999999999</v>
      </c>
      <c r="L204" s="1322">
        <v>30.3415</v>
      </c>
      <c r="M204" s="1322">
        <v>28.136099999999999</v>
      </c>
      <c r="N204" s="1325">
        <v>24.7715</v>
      </c>
      <c r="O204" s="1326">
        <f>IF(N204="","",SUM(C204:N204))</f>
        <v>380.78100000000001</v>
      </c>
      <c r="P204" s="1327">
        <f>SUM(C204:INDEX(C204:N204,$T$1))</f>
        <v>194.0266</v>
      </c>
    </row>
    <row r="205" spans="1:16" ht="16.5" customHeight="1">
      <c r="A205" s="1330" t="s">
        <v>1782</v>
      </c>
      <c r="B205" s="1337" t="s">
        <v>92</v>
      </c>
      <c r="C205" s="1322">
        <v>26.1082</v>
      </c>
      <c r="D205" s="1322">
        <v>31.760999999999999</v>
      </c>
      <c r="E205" s="1322">
        <v>25.802199999999999</v>
      </c>
      <c r="F205" s="1322">
        <v>24.979199999999999</v>
      </c>
      <c r="G205" s="1322">
        <v>29.316700000000001</v>
      </c>
      <c r="H205" s="1325">
        <v>36.630499999999998</v>
      </c>
      <c r="I205" s="1322"/>
      <c r="J205" s="1322"/>
      <c r="K205" s="1322"/>
      <c r="L205" s="1322"/>
      <c r="M205" s="1322"/>
      <c r="N205" s="1325"/>
      <c r="O205" s="1326" t="str">
        <f>IF(N205="","",SUM(C205:N205))</f>
        <v/>
      </c>
      <c r="P205" s="1327">
        <f>SUM(C205:N205)</f>
        <v>174.59780000000001</v>
      </c>
    </row>
    <row r="206" spans="1:16" ht="16.5" customHeight="1">
      <c r="A206" s="1316" t="s">
        <v>1824</v>
      </c>
      <c r="B206" s="1332"/>
      <c r="C206" s="1317"/>
      <c r="D206" s="1317"/>
      <c r="E206" s="1317"/>
      <c r="F206" s="1317"/>
      <c r="G206" s="1317"/>
      <c r="H206" s="1317"/>
      <c r="I206" s="1317"/>
      <c r="J206" s="1317"/>
      <c r="K206" s="1317"/>
      <c r="L206" s="1317"/>
      <c r="M206" s="1317"/>
      <c r="N206" s="1332"/>
      <c r="O206" s="1317"/>
      <c r="P206" s="1318"/>
    </row>
    <row r="207" spans="1:16" ht="16.5" customHeight="1">
      <c r="A207" s="1320" t="s">
        <v>93</v>
      </c>
      <c r="B207" s="1334" t="s">
        <v>1825</v>
      </c>
      <c r="C207" s="1322">
        <v>1250.8640499999999</v>
      </c>
      <c r="D207" s="1322">
        <v>1187.2605699999999</v>
      </c>
      <c r="E207" s="1322">
        <v>1211.8288399999999</v>
      </c>
      <c r="F207" s="1322">
        <v>1157.3480300000001</v>
      </c>
      <c r="G207" s="1322">
        <v>1295.23002</v>
      </c>
      <c r="H207" s="1322">
        <v>1103.2252699999999</v>
      </c>
      <c r="I207" s="1322">
        <v>1011.17734</v>
      </c>
      <c r="J207" s="1322">
        <v>996.01671999999996</v>
      </c>
      <c r="K207" s="1322">
        <v>1107.0726999999999</v>
      </c>
      <c r="L207" s="1322">
        <v>1211.4970000000001</v>
      </c>
      <c r="M207" s="1322">
        <v>1070.30943</v>
      </c>
      <c r="N207" s="1325">
        <v>1108.6966</v>
      </c>
      <c r="O207" s="1326">
        <f>IF(N207="","",SUM(C207:N207))</f>
        <v>13710.526569999998</v>
      </c>
      <c r="P207" s="1327">
        <f>SUM(C207:INDEX(C207:N207,$T$1))</f>
        <v>7205.7567799999997</v>
      </c>
    </row>
    <row r="208" spans="1:16" ht="16.5" customHeight="1">
      <c r="A208" s="1328" t="s">
        <v>93</v>
      </c>
      <c r="B208" s="1337" t="s">
        <v>1825</v>
      </c>
      <c r="C208" s="1322">
        <v>1212.96299</v>
      </c>
      <c r="D208" s="1322">
        <v>996.74360999999999</v>
      </c>
      <c r="E208" s="1322">
        <v>1027.5673999999999</v>
      </c>
      <c r="F208" s="1322">
        <v>929.48674000000005</v>
      </c>
      <c r="G208" s="1322">
        <v>1101.8545099999999</v>
      </c>
      <c r="H208" s="1322">
        <v>969.05578000000003</v>
      </c>
      <c r="I208" s="1322"/>
      <c r="J208" s="1322"/>
      <c r="K208" s="1322"/>
      <c r="L208" s="1322"/>
      <c r="M208" s="1322"/>
      <c r="N208" s="1325"/>
      <c r="O208" s="1326" t="str">
        <f>IF(N208="","",SUM(C208:N208))</f>
        <v/>
      </c>
      <c r="P208" s="1327">
        <f>SUM(C208:N208)</f>
        <v>6237.6710299999995</v>
      </c>
    </row>
    <row r="209" spans="1:16" ht="16.5" customHeight="1">
      <c r="A209" s="1320" t="s">
        <v>1782</v>
      </c>
      <c r="B209" s="1334" t="s">
        <v>1825</v>
      </c>
      <c r="C209" s="1322">
        <v>1126.8574900000001</v>
      </c>
      <c r="D209" s="1322">
        <v>1046.65607</v>
      </c>
      <c r="E209" s="1322">
        <v>1085.52739</v>
      </c>
      <c r="F209" s="1322">
        <v>1006.54601</v>
      </c>
      <c r="G209" s="1322">
        <v>1146.39337</v>
      </c>
      <c r="H209" s="1322">
        <v>975.55400999999995</v>
      </c>
      <c r="I209" s="1322">
        <v>877.05849999999998</v>
      </c>
      <c r="J209" s="1322">
        <v>896.83357999999998</v>
      </c>
      <c r="K209" s="1322">
        <v>954.05242999999996</v>
      </c>
      <c r="L209" s="1322">
        <v>1088.8388399999999</v>
      </c>
      <c r="M209" s="1322">
        <v>952.44732999999997</v>
      </c>
      <c r="N209" s="1325">
        <v>980.16935999999998</v>
      </c>
      <c r="O209" s="1326">
        <f>IF(N209="","",SUM(C209:N209))</f>
        <v>12136.934379999999</v>
      </c>
      <c r="P209" s="1327">
        <f>SUM(C209:INDEX(C209:N209,$T$1))</f>
        <v>6387.5343400000002</v>
      </c>
    </row>
    <row r="210" spans="1:16" ht="16.5" customHeight="1">
      <c r="A210" s="1330" t="s">
        <v>1782</v>
      </c>
      <c r="B210" s="1337" t="s">
        <v>1825</v>
      </c>
      <c r="C210" s="1322">
        <v>1069.46371</v>
      </c>
      <c r="D210" s="1322">
        <v>854.09670000000006</v>
      </c>
      <c r="E210" s="1322">
        <v>889.12896999999998</v>
      </c>
      <c r="F210" s="1322">
        <v>791.25482</v>
      </c>
      <c r="G210" s="1322">
        <v>961.82228999999995</v>
      </c>
      <c r="H210" s="1322">
        <v>862.89670999999998</v>
      </c>
      <c r="I210" s="1322"/>
      <c r="J210" s="1322"/>
      <c r="K210" s="1322"/>
      <c r="L210" s="1322"/>
      <c r="M210" s="1322"/>
      <c r="N210" s="1325"/>
      <c r="O210" s="1326" t="str">
        <f>IF(N210="","",SUM(C210:N210))</f>
        <v/>
      </c>
      <c r="P210" s="1327">
        <f>SUM(C210:N210)</f>
        <v>5428.6632</v>
      </c>
    </row>
    <row r="211" spans="1:16" ht="16.5" customHeight="1">
      <c r="A211" s="1316" t="s">
        <v>1826</v>
      </c>
      <c r="B211" s="1332"/>
      <c r="C211" s="1317"/>
      <c r="D211" s="1317"/>
      <c r="E211" s="1317"/>
      <c r="F211" s="1317"/>
      <c r="G211" s="1317"/>
      <c r="H211" s="1317"/>
      <c r="I211" s="1317"/>
      <c r="J211" s="1317"/>
      <c r="K211" s="1317"/>
      <c r="L211" s="1317"/>
      <c r="M211" s="1317"/>
      <c r="N211" s="1332"/>
      <c r="O211" s="1317"/>
      <c r="P211" s="1318"/>
    </row>
    <row r="212" spans="1:16" ht="16.5" customHeight="1">
      <c r="A212" s="1320" t="s">
        <v>93</v>
      </c>
      <c r="B212" s="1334" t="s">
        <v>92</v>
      </c>
      <c r="C212" s="1322">
        <v>464.36290000000002</v>
      </c>
      <c r="D212" s="1322">
        <v>338.12470000000002</v>
      </c>
      <c r="E212" s="1322">
        <v>381.75889999999998</v>
      </c>
      <c r="F212" s="1322">
        <v>292.06240000000003</v>
      </c>
      <c r="G212" s="1322">
        <v>308.298</v>
      </c>
      <c r="H212" s="1325">
        <v>211.80789999999999</v>
      </c>
      <c r="I212" s="1322">
        <v>418.90460000000002</v>
      </c>
      <c r="J212" s="1322">
        <v>253.572</v>
      </c>
      <c r="K212" s="1322">
        <v>276.86709999999999</v>
      </c>
      <c r="L212" s="1322">
        <v>368.04820000000001</v>
      </c>
      <c r="M212" s="1322">
        <v>410.87509999999997</v>
      </c>
      <c r="N212" s="1325">
        <v>258.02499999999998</v>
      </c>
      <c r="O212" s="1326">
        <f>IF(N212="","",SUM(C212:N212))</f>
        <v>3982.7068000000004</v>
      </c>
      <c r="P212" s="1327">
        <f>SUM(C212:INDEX(C212:N212,$T$1))</f>
        <v>1996.4148</v>
      </c>
    </row>
    <row r="213" spans="1:16" ht="16.5" customHeight="1">
      <c r="A213" s="1328" t="s">
        <v>93</v>
      </c>
      <c r="B213" s="1337" t="s">
        <v>92</v>
      </c>
      <c r="C213" s="1322">
        <v>407.3605</v>
      </c>
      <c r="D213" s="1322">
        <v>297.99239999999998</v>
      </c>
      <c r="E213" s="1322">
        <v>267.2296</v>
      </c>
      <c r="F213" s="1322">
        <v>402.92380000000003</v>
      </c>
      <c r="G213" s="1322">
        <v>451.65929999999997</v>
      </c>
      <c r="H213" s="1325">
        <v>336.62130000000002</v>
      </c>
      <c r="I213" s="1322"/>
      <c r="J213" s="1322"/>
      <c r="K213" s="1322"/>
      <c r="L213" s="1322"/>
      <c r="M213" s="1322"/>
      <c r="N213" s="1325"/>
      <c r="O213" s="1326" t="str">
        <f>IF(N213="","",SUM(C213:N213))</f>
        <v/>
      </c>
      <c r="P213" s="1327">
        <f>SUM(C213:N213)</f>
        <v>2163.7869000000001</v>
      </c>
    </row>
    <row r="214" spans="1:16" ht="16.5" customHeight="1">
      <c r="A214" s="1320" t="s">
        <v>1782</v>
      </c>
      <c r="B214" s="1334" t="s">
        <v>92</v>
      </c>
      <c r="C214" s="1322">
        <v>168.7961</v>
      </c>
      <c r="D214" s="1322">
        <v>182.4502</v>
      </c>
      <c r="E214" s="1322">
        <v>199.2715</v>
      </c>
      <c r="F214" s="1322">
        <v>162.72040000000001</v>
      </c>
      <c r="G214" s="1322">
        <v>182.89259999999999</v>
      </c>
      <c r="H214" s="1325">
        <v>166.63589999999999</v>
      </c>
      <c r="I214" s="1322">
        <v>233.98570000000001</v>
      </c>
      <c r="J214" s="1322">
        <v>175.74520000000001</v>
      </c>
      <c r="K214" s="1322">
        <v>145.7243</v>
      </c>
      <c r="L214" s="1322">
        <v>195.75389999999999</v>
      </c>
      <c r="M214" s="1322">
        <v>180.24940000000001</v>
      </c>
      <c r="N214" s="1325">
        <v>165.768</v>
      </c>
      <c r="O214" s="1326">
        <f>IF(N214="","",SUM(C214:N214))</f>
        <v>2159.9931999999999</v>
      </c>
      <c r="P214" s="1327">
        <f>SUM(C214:INDEX(C214:N214,$T$1))</f>
        <v>1062.7667000000001</v>
      </c>
    </row>
    <row r="215" spans="1:16" ht="16.5" customHeight="1">
      <c r="A215" s="1330" t="s">
        <v>1782</v>
      </c>
      <c r="B215" s="1337" t="s">
        <v>92</v>
      </c>
      <c r="C215" s="1322">
        <v>191.57669999999999</v>
      </c>
      <c r="D215" s="1322">
        <v>182.7353</v>
      </c>
      <c r="E215" s="1322">
        <v>160.46520000000001</v>
      </c>
      <c r="F215" s="1322">
        <v>183.75710000000001</v>
      </c>
      <c r="G215" s="1322">
        <v>192.22120000000001</v>
      </c>
      <c r="H215" s="1325">
        <v>181.34399999999999</v>
      </c>
      <c r="I215" s="1322"/>
      <c r="J215" s="1322"/>
      <c r="K215" s="1322"/>
      <c r="L215" s="1322"/>
      <c r="M215" s="1322"/>
      <c r="N215" s="1325"/>
      <c r="O215" s="1326" t="str">
        <f>IF(N215="","",SUM(C215:N215))</f>
        <v/>
      </c>
      <c r="P215" s="1327">
        <f>SUM(C215:N215)</f>
        <v>1092.0995</v>
      </c>
    </row>
    <row r="216" spans="1:16" ht="16.5" customHeight="1">
      <c r="A216" s="1357" t="s">
        <v>1827</v>
      </c>
      <c r="B216" s="1334"/>
      <c r="C216" s="1335"/>
      <c r="D216" s="1335"/>
      <c r="E216" s="1335"/>
      <c r="F216" s="1335"/>
      <c r="G216" s="1335"/>
      <c r="H216" s="1335"/>
      <c r="I216" s="1335"/>
      <c r="J216" s="1335"/>
      <c r="K216" s="1335"/>
      <c r="L216" s="1335"/>
      <c r="M216" s="1335"/>
      <c r="N216" s="1334"/>
      <c r="O216" s="1335"/>
      <c r="P216" s="1336"/>
    </row>
    <row r="217" spans="1:16" ht="16.5" customHeight="1">
      <c r="A217" s="1320" t="s">
        <v>93</v>
      </c>
      <c r="B217" s="1334" t="s">
        <v>92</v>
      </c>
      <c r="C217" s="1322">
        <v>410.7681</v>
      </c>
      <c r="D217" s="1322">
        <v>294.83679999999998</v>
      </c>
      <c r="E217" s="1322">
        <v>335.14359999999999</v>
      </c>
      <c r="F217" s="1322">
        <v>257.9452</v>
      </c>
      <c r="G217" s="1322">
        <v>267.41090000000003</v>
      </c>
      <c r="H217" s="1325">
        <v>174.99520000000001</v>
      </c>
      <c r="I217" s="1322">
        <v>385.24950000000001</v>
      </c>
      <c r="J217" s="1322">
        <v>220.685</v>
      </c>
      <c r="K217" s="1322">
        <v>239.82140000000001</v>
      </c>
      <c r="L217" s="1322">
        <v>325.03050000000002</v>
      </c>
      <c r="M217" s="1322">
        <v>376.38499999999999</v>
      </c>
      <c r="N217" s="1325">
        <v>225.34370000000001</v>
      </c>
      <c r="O217" s="1326">
        <f>IF(N217="","",SUM(C217:N217))</f>
        <v>3513.6149</v>
      </c>
      <c r="P217" s="1327">
        <f>SUM(C217:INDEX(C217:N217,$T$1))</f>
        <v>1741.0998000000004</v>
      </c>
    </row>
    <row r="218" spans="1:16" ht="16.5" customHeight="1">
      <c r="A218" s="1328" t="s">
        <v>93</v>
      </c>
      <c r="B218" s="1337" t="s">
        <v>92</v>
      </c>
      <c r="C218" s="1322">
        <v>370.53199999999998</v>
      </c>
      <c r="D218" s="1322">
        <v>259.10169999999999</v>
      </c>
      <c r="E218" s="1322">
        <v>232.77940000000001</v>
      </c>
      <c r="F218" s="1322">
        <v>369.01729999999998</v>
      </c>
      <c r="G218" s="1322">
        <v>421.07639999999998</v>
      </c>
      <c r="H218" s="1325">
        <v>306.76839999999999</v>
      </c>
      <c r="I218" s="1322"/>
      <c r="J218" s="1322"/>
      <c r="K218" s="1322"/>
      <c r="L218" s="1322"/>
      <c r="M218" s="1322"/>
      <c r="N218" s="1325"/>
      <c r="O218" s="1326" t="str">
        <f>IF(N218="","",SUM(C218:N218))</f>
        <v/>
      </c>
      <c r="P218" s="1327">
        <f>SUM(C218:N218)</f>
        <v>1959.2751999999998</v>
      </c>
    </row>
    <row r="219" spans="1:16" ht="16.5" customHeight="1">
      <c r="A219" s="1320" t="s">
        <v>1782</v>
      </c>
      <c r="B219" s="1334" t="s">
        <v>92</v>
      </c>
      <c r="C219" s="1322">
        <v>131.6421</v>
      </c>
      <c r="D219" s="1322">
        <v>142.3194</v>
      </c>
      <c r="E219" s="1322">
        <v>160.10599999999999</v>
      </c>
      <c r="F219" s="1322">
        <v>131.09559999999999</v>
      </c>
      <c r="G219" s="1322">
        <v>144.20079999999999</v>
      </c>
      <c r="H219" s="1325">
        <v>137.0369</v>
      </c>
      <c r="I219" s="1322">
        <v>205.94149999999999</v>
      </c>
      <c r="J219" s="1322">
        <v>146.5941</v>
      </c>
      <c r="K219" s="1322">
        <v>113.0051</v>
      </c>
      <c r="L219" s="1322">
        <v>160.6344</v>
      </c>
      <c r="M219" s="1322">
        <v>150.94649999999999</v>
      </c>
      <c r="N219" s="1325">
        <v>139.149</v>
      </c>
      <c r="O219" s="1326">
        <f>IF(N219="","",SUM(C219:N219))</f>
        <v>1762.6713999999997</v>
      </c>
      <c r="P219" s="1327">
        <f>SUM(C219:INDEX(C219:N219,$T$1))</f>
        <v>846.40079999999989</v>
      </c>
    </row>
    <row r="220" spans="1:16" ht="16.5" customHeight="1">
      <c r="A220" s="1330" t="s">
        <v>1782</v>
      </c>
      <c r="B220" s="1337" t="s">
        <v>92</v>
      </c>
      <c r="C220" s="1322">
        <v>156.7852</v>
      </c>
      <c r="D220" s="1322">
        <v>149.01900000000001</v>
      </c>
      <c r="E220" s="1322">
        <v>130.26519999999999</v>
      </c>
      <c r="F220" s="1322">
        <v>152.90559999999999</v>
      </c>
      <c r="G220" s="1322">
        <v>165.2739</v>
      </c>
      <c r="H220" s="1325">
        <v>153.82679999999999</v>
      </c>
      <c r="I220" s="1322"/>
      <c r="J220" s="1322"/>
      <c r="K220" s="1322"/>
      <c r="L220" s="1322"/>
      <c r="M220" s="1322"/>
      <c r="N220" s="1325"/>
      <c r="O220" s="1326" t="str">
        <f>IF(N220="","",SUM(C220:N220))</f>
        <v/>
      </c>
      <c r="P220" s="1327">
        <f>SUM(C220:N220)</f>
        <v>908.0757000000001</v>
      </c>
    </row>
    <row r="221" spans="1:16" ht="16.5" customHeight="1">
      <c r="A221" s="1316" t="s">
        <v>1828</v>
      </c>
      <c r="B221" s="1332"/>
      <c r="C221" s="1317"/>
      <c r="D221" s="1317"/>
      <c r="E221" s="1317"/>
      <c r="F221" s="1317"/>
      <c r="G221" s="1317"/>
      <c r="H221" s="1317"/>
      <c r="I221" s="1317"/>
      <c r="J221" s="1317"/>
      <c r="K221" s="1317"/>
      <c r="L221" s="1317"/>
      <c r="M221" s="1317"/>
      <c r="N221" s="1332"/>
      <c r="O221" s="1317"/>
      <c r="P221" s="1318"/>
    </row>
    <row r="222" spans="1:16" ht="16.5" customHeight="1">
      <c r="A222" s="1320" t="s">
        <v>93</v>
      </c>
      <c r="B222" s="1334" t="s">
        <v>92</v>
      </c>
      <c r="C222" s="1322">
        <v>152.20009999999999</v>
      </c>
      <c r="D222" s="1322">
        <v>158.4102</v>
      </c>
      <c r="E222" s="1322">
        <v>143.8631</v>
      </c>
      <c r="F222" s="1322">
        <v>237.86099999999999</v>
      </c>
      <c r="G222" s="1322">
        <v>223.44130000000001</v>
      </c>
      <c r="H222" s="1325">
        <v>143.69800000000001</v>
      </c>
      <c r="I222" s="1322">
        <v>180.9829</v>
      </c>
      <c r="J222" s="1322">
        <v>149.4992</v>
      </c>
      <c r="K222" s="1322">
        <v>150.03569999999999</v>
      </c>
      <c r="L222" s="1322">
        <v>122.0129</v>
      </c>
      <c r="M222" s="1322">
        <v>199.34100000000001</v>
      </c>
      <c r="N222" s="1325">
        <v>130.92359999999999</v>
      </c>
      <c r="O222" s="1326">
        <f>IF(N222="","",SUM(C222:N222))</f>
        <v>1992.2689999999998</v>
      </c>
      <c r="P222" s="1327">
        <f>SUM(C222:INDEX(C222:N222,$T$1))</f>
        <v>1059.4737</v>
      </c>
    </row>
    <row r="223" spans="1:16" ht="16.5" customHeight="1">
      <c r="A223" s="1328" t="s">
        <v>93</v>
      </c>
      <c r="B223" s="1337" t="s">
        <v>92</v>
      </c>
      <c r="C223" s="1322">
        <v>140.39189999999999</v>
      </c>
      <c r="D223" s="1322">
        <v>131.40389999999999</v>
      </c>
      <c r="E223" s="1322">
        <v>137.6919</v>
      </c>
      <c r="F223" s="1322">
        <v>194.7302</v>
      </c>
      <c r="G223" s="1322">
        <v>158.63249999999999</v>
      </c>
      <c r="H223" s="1325">
        <v>196.05330000000001</v>
      </c>
      <c r="I223" s="1322"/>
      <c r="J223" s="1322"/>
      <c r="K223" s="1322"/>
      <c r="L223" s="1322"/>
      <c r="M223" s="1322"/>
      <c r="N223" s="1325"/>
      <c r="O223" s="1326" t="str">
        <f>IF(N223="","",SUM(C223:N223))</f>
        <v/>
      </c>
      <c r="P223" s="1327">
        <f>SUM(C223:N223)</f>
        <v>958.90370000000007</v>
      </c>
    </row>
    <row r="224" spans="1:16" ht="16.5" customHeight="1">
      <c r="A224" s="1320" t="s">
        <v>1782</v>
      </c>
      <c r="B224" s="1334" t="s">
        <v>92</v>
      </c>
      <c r="C224" s="1322">
        <v>147.25729999999999</v>
      </c>
      <c r="D224" s="1322">
        <v>153.9907</v>
      </c>
      <c r="E224" s="1322">
        <v>138.982</v>
      </c>
      <c r="F224" s="1322">
        <v>233.43549999999999</v>
      </c>
      <c r="G224" s="1322">
        <v>203.22380000000001</v>
      </c>
      <c r="H224" s="1325">
        <v>128.4212</v>
      </c>
      <c r="I224" s="1322">
        <v>176.33709999999999</v>
      </c>
      <c r="J224" s="1322">
        <v>144.91579999999999</v>
      </c>
      <c r="K224" s="1322">
        <v>131.7236</v>
      </c>
      <c r="L224" s="1322">
        <v>118.8002</v>
      </c>
      <c r="M224" s="1322">
        <v>183.85910000000001</v>
      </c>
      <c r="N224" s="1325">
        <v>122.42700000000001</v>
      </c>
      <c r="O224" s="1326">
        <f>IF(N224="","",SUM(C224:N224))</f>
        <v>1883.3733</v>
      </c>
      <c r="P224" s="1327">
        <f>SUM(C224:INDEX(C224:N224,$T$1))</f>
        <v>1005.3105</v>
      </c>
    </row>
    <row r="225" spans="1:19" ht="16.5" customHeight="1">
      <c r="A225" s="1330" t="s">
        <v>1782</v>
      </c>
      <c r="B225" s="1337" t="s">
        <v>92</v>
      </c>
      <c r="C225" s="1322">
        <v>126.3235</v>
      </c>
      <c r="D225" s="1322">
        <v>117.20010000000001</v>
      </c>
      <c r="E225" s="1322">
        <v>127.16549999999999</v>
      </c>
      <c r="F225" s="1322">
        <v>187.12219999999999</v>
      </c>
      <c r="G225" s="1322">
        <v>151.05889999999999</v>
      </c>
      <c r="H225" s="1325">
        <v>180.9136</v>
      </c>
      <c r="I225" s="1322"/>
      <c r="J225" s="1322"/>
      <c r="K225" s="1322"/>
      <c r="L225" s="1322"/>
      <c r="M225" s="1322"/>
      <c r="N225" s="1325"/>
      <c r="O225" s="1326" t="str">
        <f>IF(N225="","",SUM(C225:N225))</f>
        <v/>
      </c>
      <c r="P225" s="1327">
        <f>SUM(C225:N225)</f>
        <v>889.78379999999993</v>
      </c>
    </row>
    <row r="226" spans="1:19" ht="16.5" customHeight="1">
      <c r="A226" s="1316" t="s">
        <v>1829</v>
      </c>
      <c r="B226" s="1332"/>
      <c r="C226" s="1317"/>
      <c r="D226" s="1317"/>
      <c r="E226" s="1317"/>
      <c r="F226" s="1317"/>
      <c r="G226" s="1317"/>
      <c r="H226" s="1317"/>
      <c r="I226" s="1317"/>
      <c r="J226" s="1317"/>
      <c r="K226" s="1317"/>
      <c r="L226" s="1317"/>
      <c r="M226" s="1317"/>
      <c r="N226" s="1332"/>
      <c r="O226" s="1317"/>
      <c r="P226" s="1318"/>
    </row>
    <row r="227" spans="1:19" ht="16.5" customHeight="1">
      <c r="A227" s="1320" t="s">
        <v>93</v>
      </c>
      <c r="B227" s="1334" t="s">
        <v>92</v>
      </c>
      <c r="C227" s="1322">
        <v>161.9453</v>
      </c>
      <c r="D227" s="1322">
        <v>158.63399999999999</v>
      </c>
      <c r="E227" s="1322">
        <v>156.63489999999999</v>
      </c>
      <c r="F227" s="1322">
        <v>185.5728</v>
      </c>
      <c r="G227" s="1322">
        <v>167.82980000000001</v>
      </c>
      <c r="H227" s="1325">
        <v>161.41329999999999</v>
      </c>
      <c r="I227" s="1322">
        <v>174.17490000000001</v>
      </c>
      <c r="J227" s="1322">
        <v>158.10570000000001</v>
      </c>
      <c r="K227" s="1322">
        <v>152.76169999999999</v>
      </c>
      <c r="L227" s="1322">
        <v>176.69560000000001</v>
      </c>
      <c r="M227" s="1322">
        <v>154.648</v>
      </c>
      <c r="N227" s="1325">
        <v>141.8287</v>
      </c>
      <c r="O227" s="1326">
        <f>IF(N227="","",SUM(C227:N227))</f>
        <v>1950.2447</v>
      </c>
      <c r="P227" s="1327">
        <f>SUM(C227:INDEX(C227:N227,$T$1))</f>
        <v>992.03009999999995</v>
      </c>
    </row>
    <row r="228" spans="1:19" ht="16.5" customHeight="1">
      <c r="A228" s="1328" t="s">
        <v>93</v>
      </c>
      <c r="B228" s="1337" t="s">
        <v>92</v>
      </c>
      <c r="C228" s="1322">
        <v>162.66720000000001</v>
      </c>
      <c r="D228" s="1322">
        <v>135.92420000000001</v>
      </c>
      <c r="E228" s="1322">
        <v>154.99379999999999</v>
      </c>
      <c r="F228" s="1322">
        <v>154.82560000000001</v>
      </c>
      <c r="G228" s="1322">
        <v>148.82769999999999</v>
      </c>
      <c r="H228" s="1325">
        <v>155.56479999999999</v>
      </c>
      <c r="I228" s="1322"/>
      <c r="J228" s="1322"/>
      <c r="K228" s="1322"/>
      <c r="L228" s="1322"/>
      <c r="M228" s="1322"/>
      <c r="N228" s="1325"/>
      <c r="O228" s="1326" t="str">
        <f>IF(N228="","",SUM(C228:N228))</f>
        <v/>
      </c>
      <c r="P228" s="1327">
        <f>SUM(C228:N228)</f>
        <v>912.80329999999992</v>
      </c>
    </row>
    <row r="229" spans="1:19" ht="16.5" customHeight="1">
      <c r="A229" s="1320" t="s">
        <v>1782</v>
      </c>
      <c r="B229" s="1334" t="s">
        <v>92</v>
      </c>
      <c r="C229" s="1322">
        <v>137.26650000000001</v>
      </c>
      <c r="D229" s="1322">
        <v>132.4496</v>
      </c>
      <c r="E229" s="1322">
        <v>131.79390000000001</v>
      </c>
      <c r="F229" s="1322">
        <v>156.80950000000001</v>
      </c>
      <c r="G229" s="1322">
        <v>140.0274</v>
      </c>
      <c r="H229" s="1325">
        <v>138.80950000000001</v>
      </c>
      <c r="I229" s="1322">
        <v>150.4451</v>
      </c>
      <c r="J229" s="1322">
        <v>130.87799999999999</v>
      </c>
      <c r="K229" s="1322">
        <v>126.7675</v>
      </c>
      <c r="L229" s="1322">
        <v>150.08099999999999</v>
      </c>
      <c r="M229" s="1322">
        <v>128.93770000000001</v>
      </c>
      <c r="N229" s="1325">
        <v>117.2368</v>
      </c>
      <c r="O229" s="1326">
        <f>IF(N229="","",SUM(C229:N229))</f>
        <v>1641.5024999999998</v>
      </c>
      <c r="P229" s="1327">
        <f>SUM(C229:INDEX(C229:N229,$T$1))</f>
        <v>837.15640000000008</v>
      </c>
    </row>
    <row r="230" spans="1:19" ht="16.5" customHeight="1">
      <c r="A230" s="1330" t="s">
        <v>1782</v>
      </c>
      <c r="B230" s="1337" t="s">
        <v>92</v>
      </c>
      <c r="C230" s="1322">
        <v>135.00460000000001</v>
      </c>
      <c r="D230" s="1322">
        <v>111.5719</v>
      </c>
      <c r="E230" s="1322">
        <v>130.9239</v>
      </c>
      <c r="F230" s="1322">
        <v>127.511</v>
      </c>
      <c r="G230" s="1322">
        <v>119.1688</v>
      </c>
      <c r="H230" s="1325">
        <v>132.0752</v>
      </c>
      <c r="I230" s="1322"/>
      <c r="J230" s="1322"/>
      <c r="K230" s="1322"/>
      <c r="L230" s="1322"/>
      <c r="M230" s="1322"/>
      <c r="N230" s="1325"/>
      <c r="O230" s="1326" t="str">
        <f>IF(N230="","",SUM(C230:N230))</f>
        <v/>
      </c>
      <c r="P230" s="1327">
        <f>SUM(C230:N230)</f>
        <v>756.25540000000001</v>
      </c>
    </row>
    <row r="231" spans="1:19" ht="16.5" customHeight="1">
      <c r="A231" s="1357" t="s">
        <v>1830</v>
      </c>
      <c r="B231" s="1334"/>
      <c r="C231" s="1335"/>
      <c r="D231" s="1335"/>
      <c r="E231" s="1335"/>
      <c r="F231" s="1335"/>
      <c r="G231" s="1335"/>
      <c r="H231" s="1335"/>
      <c r="I231" s="1335"/>
      <c r="J231" s="1335"/>
      <c r="K231" s="1335"/>
      <c r="L231" s="1335"/>
      <c r="M231" s="1335"/>
      <c r="N231" s="1334"/>
      <c r="O231" s="1335"/>
      <c r="P231" s="1336"/>
    </row>
    <row r="232" spans="1:19" ht="16.5" customHeight="1">
      <c r="A232" s="1320" t="s">
        <v>93</v>
      </c>
      <c r="B232" s="1334" t="s">
        <v>92</v>
      </c>
      <c r="C232" s="1322">
        <v>66.969899999999996</v>
      </c>
      <c r="D232" s="1322">
        <v>63.193899999999999</v>
      </c>
      <c r="E232" s="1322">
        <v>67.651499999999999</v>
      </c>
      <c r="F232" s="1322">
        <v>74.840900000000005</v>
      </c>
      <c r="G232" s="1322">
        <v>78.344099999999997</v>
      </c>
      <c r="H232" s="1325">
        <v>66.614500000000007</v>
      </c>
      <c r="I232" s="1322">
        <v>75.138599999999997</v>
      </c>
      <c r="J232" s="1322">
        <v>74.691599999999994</v>
      </c>
      <c r="K232" s="1322">
        <v>70.379099999999994</v>
      </c>
      <c r="L232" s="1322">
        <v>77.990899999999996</v>
      </c>
      <c r="M232" s="1322">
        <v>67.8994</v>
      </c>
      <c r="N232" s="1325">
        <v>66.654700000000005</v>
      </c>
      <c r="O232" s="1326">
        <f>IF(N232="","",SUM(C232:N232))</f>
        <v>850.36910000000012</v>
      </c>
      <c r="P232" s="1327">
        <f>SUM(C232:INDEX(C232:N232,$T$1))</f>
        <v>417.61480000000006</v>
      </c>
    </row>
    <row r="233" spans="1:19" ht="16.5" customHeight="1">
      <c r="A233" s="1328" t="s">
        <v>93</v>
      </c>
      <c r="B233" s="1337" t="s">
        <v>92</v>
      </c>
      <c r="C233" s="1322">
        <v>74.234099999999998</v>
      </c>
      <c r="D233" s="1322">
        <v>63.5396</v>
      </c>
      <c r="E233" s="1322">
        <v>70.788399999999996</v>
      </c>
      <c r="F233" s="1322">
        <v>67.787599999999998</v>
      </c>
      <c r="G233" s="1322">
        <v>66.805800000000005</v>
      </c>
      <c r="H233" s="1325">
        <v>64.997900000000001</v>
      </c>
      <c r="I233" s="1322"/>
      <c r="J233" s="1322"/>
      <c r="K233" s="1322"/>
      <c r="L233" s="1322"/>
      <c r="M233" s="1322"/>
      <c r="N233" s="1325"/>
      <c r="O233" s="1326" t="str">
        <f>IF(N233="","",SUM(C233:N233))</f>
        <v/>
      </c>
      <c r="P233" s="1327">
        <f>SUM(C233:N233)</f>
        <v>408.15339999999998</v>
      </c>
    </row>
    <row r="234" spans="1:19" ht="16.5" customHeight="1">
      <c r="A234" s="1320" t="s">
        <v>1782</v>
      </c>
      <c r="B234" s="1334" t="s">
        <v>92</v>
      </c>
      <c r="C234" s="1322">
        <v>49.659799999999997</v>
      </c>
      <c r="D234" s="1322">
        <v>44.940300000000001</v>
      </c>
      <c r="E234" s="1322">
        <v>50.2211</v>
      </c>
      <c r="F234" s="1322">
        <v>54.566899999999997</v>
      </c>
      <c r="G234" s="1322">
        <v>58.419199999999996</v>
      </c>
      <c r="H234" s="1325">
        <v>48.936599999999999</v>
      </c>
      <c r="I234" s="1322">
        <v>56.592300000000002</v>
      </c>
      <c r="J234" s="1322">
        <v>54.230899999999998</v>
      </c>
      <c r="K234" s="1322">
        <v>50.028199999999998</v>
      </c>
      <c r="L234" s="1322">
        <v>57.934199999999997</v>
      </c>
      <c r="M234" s="1322">
        <v>49.341099999999997</v>
      </c>
      <c r="N234" s="1325">
        <v>48.609200000000001</v>
      </c>
      <c r="O234" s="1326">
        <f>IF(N234="","",SUM(C234:N234))</f>
        <v>623.47980000000007</v>
      </c>
      <c r="P234" s="1327">
        <f>SUM(C234:INDEX(C234:N234,$T$1))</f>
        <v>306.7439</v>
      </c>
    </row>
    <row r="235" spans="1:19" ht="16.5" customHeight="1">
      <c r="A235" s="1330" t="s">
        <v>1782</v>
      </c>
      <c r="B235" s="1337" t="s">
        <v>92</v>
      </c>
      <c r="C235" s="1322">
        <v>54.180199999999999</v>
      </c>
      <c r="D235" s="1322">
        <v>46.496200000000002</v>
      </c>
      <c r="E235" s="1322">
        <v>52.670099999999998</v>
      </c>
      <c r="F235" s="1322">
        <v>48.506500000000003</v>
      </c>
      <c r="G235" s="1322">
        <v>47.822400000000002</v>
      </c>
      <c r="H235" s="1325">
        <v>50.511899999999997</v>
      </c>
      <c r="I235" s="1322"/>
      <c r="J235" s="1322"/>
      <c r="K235" s="1322"/>
      <c r="L235" s="1322"/>
      <c r="M235" s="1322"/>
      <c r="N235" s="1325"/>
      <c r="O235" s="1326" t="str">
        <f>IF(N235="","",SUM(C235:N235))</f>
        <v/>
      </c>
      <c r="P235" s="1327">
        <f>SUM(C235:N235)</f>
        <v>300.18730000000005</v>
      </c>
    </row>
    <row r="236" spans="1:19" ht="16.5" customHeight="1">
      <c r="A236" s="1316" t="s">
        <v>1831</v>
      </c>
      <c r="B236" s="1334"/>
      <c r="C236" s="1335"/>
      <c r="D236" s="1335"/>
      <c r="E236" s="1335"/>
      <c r="F236" s="1335"/>
      <c r="G236" s="1335"/>
      <c r="H236" s="1335"/>
      <c r="I236" s="1335"/>
      <c r="J236" s="1335"/>
      <c r="K236" s="1335"/>
      <c r="L236" s="1335"/>
      <c r="M236" s="1335"/>
      <c r="N236" s="1334"/>
      <c r="O236" s="1335"/>
      <c r="P236" s="1336"/>
    </row>
    <row r="237" spans="1:19" ht="16.5" customHeight="1">
      <c r="A237" s="1320" t="s">
        <v>93</v>
      </c>
      <c r="B237" s="1334" t="s">
        <v>92</v>
      </c>
      <c r="C237" s="1322">
        <v>13.6218</v>
      </c>
      <c r="D237" s="1322">
        <v>11.5634</v>
      </c>
      <c r="E237" s="1322">
        <v>16.013200000000001</v>
      </c>
      <c r="F237" s="1322">
        <v>25.2668</v>
      </c>
      <c r="G237" s="1322">
        <v>18.713200000000001</v>
      </c>
      <c r="H237" s="1325">
        <v>13.230700000000001</v>
      </c>
      <c r="I237" s="1322">
        <v>16.540299999999998</v>
      </c>
      <c r="J237" s="1322">
        <v>15.2377</v>
      </c>
      <c r="K237" s="1322">
        <v>15.2019</v>
      </c>
      <c r="L237" s="1322">
        <v>14.2728</v>
      </c>
      <c r="M237" s="1322">
        <v>15.802899999999999</v>
      </c>
      <c r="N237" s="1325">
        <v>11.102600000000001</v>
      </c>
      <c r="O237" s="1326">
        <f>IF(N237="","",SUM(C237:N237))</f>
        <v>186.56729999999999</v>
      </c>
      <c r="P237" s="1327">
        <f>SUM(C237:INDEX(C237:N237,$T$1))</f>
        <v>98.409100000000009</v>
      </c>
      <c r="S237" s="1333"/>
    </row>
    <row r="238" spans="1:19" ht="16.5" customHeight="1">
      <c r="A238" s="1328" t="s">
        <v>93</v>
      </c>
      <c r="B238" s="1337" t="s">
        <v>92</v>
      </c>
      <c r="C238" s="1322">
        <v>8.9221000000000004</v>
      </c>
      <c r="D238" s="1322">
        <v>9.2279999999999998</v>
      </c>
      <c r="E238" s="1346">
        <v>11.9687</v>
      </c>
      <c r="F238" s="1322">
        <v>14.0464</v>
      </c>
      <c r="G238" s="1322">
        <v>17.521999999999998</v>
      </c>
      <c r="H238" s="1325">
        <v>10.635199999999999</v>
      </c>
      <c r="I238" s="1322"/>
      <c r="J238" s="1322"/>
      <c r="K238" s="1322"/>
      <c r="L238" s="1322"/>
      <c r="M238" s="1322"/>
      <c r="N238" s="1325"/>
      <c r="O238" s="1326" t="str">
        <f>IF(N238="","",SUM(C238:N238))</f>
        <v/>
      </c>
      <c r="P238" s="1327">
        <f>SUM(C238:N238)</f>
        <v>72.322400000000002</v>
      </c>
    </row>
    <row r="239" spans="1:19" ht="16.5" customHeight="1">
      <c r="A239" s="1320" t="s">
        <v>1782</v>
      </c>
      <c r="B239" s="1334" t="s">
        <v>92</v>
      </c>
      <c r="C239" s="1322">
        <v>11.7475</v>
      </c>
      <c r="D239" s="1322">
        <v>9.1476000000000006</v>
      </c>
      <c r="E239" s="1322">
        <v>12.2347</v>
      </c>
      <c r="F239" s="1322">
        <v>21.9968</v>
      </c>
      <c r="G239" s="1322">
        <v>15.7455</v>
      </c>
      <c r="H239" s="1325">
        <v>12.1302</v>
      </c>
      <c r="I239" s="1322">
        <v>14.7104</v>
      </c>
      <c r="J239" s="1322">
        <v>12.558999999999999</v>
      </c>
      <c r="K239" s="1322">
        <v>13.1157</v>
      </c>
      <c r="L239" s="1322">
        <v>12.2064</v>
      </c>
      <c r="M239" s="1322">
        <v>13.884399999999999</v>
      </c>
      <c r="N239" s="1325">
        <v>9.7965</v>
      </c>
      <c r="O239" s="1326">
        <f>IF(N239="","",SUM(C239:N239))</f>
        <v>159.27470000000002</v>
      </c>
      <c r="P239" s="1327">
        <f>SUM(C239:INDEX(C239:N239,$T$1))</f>
        <v>83.002300000000005</v>
      </c>
    </row>
    <row r="240" spans="1:19" ht="16.5" customHeight="1">
      <c r="A240" s="1358" t="s">
        <v>1782</v>
      </c>
      <c r="B240" s="1359" t="s">
        <v>92</v>
      </c>
      <c r="C240" s="1360">
        <v>7.8376000000000001</v>
      </c>
      <c r="D240" s="1360">
        <v>6.9114000000000004</v>
      </c>
      <c r="E240" s="1361">
        <v>9.7299000000000007</v>
      </c>
      <c r="F240" s="1360">
        <v>11.7287</v>
      </c>
      <c r="G240" s="1360">
        <v>15.806800000000001</v>
      </c>
      <c r="H240" s="1362">
        <v>7.8613</v>
      </c>
      <c r="I240" s="1360"/>
      <c r="J240" s="1360"/>
      <c r="K240" s="1360"/>
      <c r="L240" s="1360"/>
      <c r="M240" s="1360"/>
      <c r="N240" s="1362"/>
      <c r="O240" s="1363" t="str">
        <f>IF(N240="","",SUM(C240:N240))</f>
        <v/>
      </c>
      <c r="P240" s="1364">
        <f>SUM(C240:N240)</f>
        <v>59.875700000000002</v>
      </c>
    </row>
    <row r="241" spans="1:1" ht="13.5" customHeight="1">
      <c r="A241" s="923" t="s">
        <v>1832</v>
      </c>
    </row>
    <row r="242" spans="1:1" ht="13.5" customHeight="1">
      <c r="A242" s="923" t="s">
        <v>1833</v>
      </c>
    </row>
    <row r="243" spans="1:1" ht="13.5" customHeight="1">
      <c r="A243" s="923" t="s">
        <v>1834</v>
      </c>
    </row>
    <row r="244" spans="1:1" ht="13.5" customHeight="1">
      <c r="A244" s="923" t="s">
        <v>1835</v>
      </c>
    </row>
    <row r="245" spans="1:1" ht="13.5" customHeight="1">
      <c r="A245" s="923" t="s">
        <v>1836</v>
      </c>
    </row>
    <row r="246" spans="1:1" ht="13.5" customHeight="1">
      <c r="A246" s="923" t="s">
        <v>1837</v>
      </c>
    </row>
    <row r="247" spans="1:1" ht="13.5" customHeight="1">
      <c r="A247" s="923" t="s">
        <v>91</v>
      </c>
    </row>
    <row r="248" spans="1:1">
      <c r="A248" s="130" t="s">
        <v>9</v>
      </c>
    </row>
  </sheetData>
  <mergeCells count="2">
    <mergeCell ref="A3:A4"/>
    <mergeCell ref="B3:B4"/>
  </mergeCells>
  <hyperlinks>
    <hyperlink ref="A248" location="Inhaltsverzeichnis!A1" display="Zurück zum Inhaltsverzeichnis"/>
  </hyperlinks>
  <pageMargins left="0.78740157480314965" right="0.78740157480314965" top="0.39370078740157483" bottom="0.19685039370078741" header="0.19685039370078741" footer="0.19685039370078741"/>
  <pageSetup paperSize="9" scale="58" orientation="portrait" r:id="rId1"/>
  <headerFooter alignWithMargins="0">
    <oddFooter>&amp;L&amp;D/&amp;T&amp;R&amp;A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sheetPr>
  <dimension ref="A1:Y138"/>
  <sheetViews>
    <sheetView showGridLines="0" zoomScale="130" zoomScaleNormal="130" workbookViewId="0">
      <pane ySplit="4" topLeftCell="A5" activePane="bottomLeft" state="frozen"/>
      <selection pane="bottomLeft"/>
    </sheetView>
  </sheetViews>
  <sheetFormatPr baseColWidth="10" defaultColWidth="11.42578125" defaultRowHeight="16.5"/>
  <cols>
    <col min="1" max="1" width="13.5703125" style="75" customWidth="1"/>
    <col min="2" max="2" width="7.85546875" style="75" customWidth="1"/>
    <col min="3" max="14" width="7.5703125" style="75" customWidth="1"/>
    <col min="15" max="15" width="6.85546875" style="75" customWidth="1"/>
    <col min="16" max="16" width="8.85546875" style="135" customWidth="1"/>
    <col min="17" max="19" width="11.42578125" style="75"/>
    <col min="20" max="21" width="11.42578125" style="1163"/>
    <col min="22" max="22" width="22.5703125" style="1163" customWidth="1"/>
    <col min="23" max="16384" width="11.42578125" style="75"/>
  </cols>
  <sheetData>
    <row r="1" spans="1:25" s="1305" customFormat="1" ht="29.25" customHeight="1">
      <c r="A1" s="1367" t="s">
        <v>1838</v>
      </c>
      <c r="B1" s="1301"/>
      <c r="C1" s="1302"/>
      <c r="D1" s="1302"/>
      <c r="E1" s="1302"/>
      <c r="F1" s="1302"/>
      <c r="G1" s="1302"/>
      <c r="H1" s="1302"/>
      <c r="I1" s="1302"/>
      <c r="J1" s="1302"/>
      <c r="K1" s="1302"/>
      <c r="L1" s="1302"/>
      <c r="M1" s="1302"/>
      <c r="N1" s="1302"/>
      <c r="O1" s="1302"/>
      <c r="P1" s="1303"/>
      <c r="Q1" s="1304"/>
      <c r="T1" s="1306">
        <f>COUNT(C7:N7)</f>
        <v>6</v>
      </c>
      <c r="U1" s="1306">
        <v>1</v>
      </c>
      <c r="V1" s="1306" t="s">
        <v>1767</v>
      </c>
      <c r="W1" s="1306"/>
      <c r="X1" s="1306"/>
      <c r="Y1" s="1306"/>
    </row>
    <row r="2" spans="1:25" s="1305" customFormat="1" ht="16.5" customHeight="1">
      <c r="A2" s="1302" t="s">
        <v>1839</v>
      </c>
      <c r="B2" s="1307"/>
      <c r="C2" s="1308"/>
      <c r="D2" s="1308"/>
      <c r="E2" s="1308"/>
      <c r="F2" s="1308"/>
      <c r="G2" s="1308"/>
      <c r="H2" s="1308"/>
      <c r="I2" s="1308"/>
      <c r="J2" s="1308"/>
      <c r="K2" s="1308"/>
      <c r="L2" s="1308"/>
      <c r="M2" s="1308"/>
      <c r="N2" s="1308"/>
      <c r="O2" s="1308"/>
      <c r="P2" s="1309"/>
      <c r="Q2" s="1304"/>
      <c r="T2" s="1306"/>
      <c r="U2" s="1306">
        <v>2</v>
      </c>
      <c r="V2" s="1306" t="s">
        <v>1769</v>
      </c>
      <c r="W2" s="1306"/>
      <c r="X2" s="1306"/>
      <c r="Y2" s="1306"/>
    </row>
    <row r="3" spans="1:25" s="1365" customFormat="1" ht="45.75" customHeight="1">
      <c r="A3" s="2617" t="s">
        <v>1770</v>
      </c>
      <c r="B3" s="2619" t="s">
        <v>106</v>
      </c>
      <c r="C3" s="1310" t="s">
        <v>105</v>
      </c>
      <c r="D3" s="1310" t="s">
        <v>104</v>
      </c>
      <c r="E3" s="1310" t="s">
        <v>103</v>
      </c>
      <c r="F3" s="1310" t="s">
        <v>102</v>
      </c>
      <c r="G3" s="1310" t="s">
        <v>101</v>
      </c>
      <c r="H3" s="1310" t="s">
        <v>100</v>
      </c>
      <c r="I3" s="1310" t="s">
        <v>99</v>
      </c>
      <c r="J3" s="1310" t="s">
        <v>98</v>
      </c>
      <c r="K3" s="1310" t="s">
        <v>97</v>
      </c>
      <c r="L3" s="1310" t="s">
        <v>96</v>
      </c>
      <c r="M3" s="1310" t="s">
        <v>95</v>
      </c>
      <c r="N3" s="1310" t="s">
        <v>94</v>
      </c>
      <c r="O3" s="1310" t="s">
        <v>1771</v>
      </c>
      <c r="P3" s="1311" t="str">
        <f>VLOOKUP(T1,U:V,2,FALSE)</f>
        <v>Juli bis Dezember</v>
      </c>
      <c r="Q3" s="1368"/>
      <c r="T3" s="1369"/>
      <c r="U3" s="1369">
        <v>3</v>
      </c>
      <c r="V3" s="1369" t="s">
        <v>1772</v>
      </c>
      <c r="W3" s="1369"/>
      <c r="X3" s="1369"/>
      <c r="Y3" s="1369"/>
    </row>
    <row r="4" spans="1:25" s="1365" customFormat="1" ht="28.5" customHeight="1">
      <c r="A4" s="2618"/>
      <c r="B4" s="2620"/>
      <c r="C4" s="1312" t="s">
        <v>1840</v>
      </c>
      <c r="D4" s="1312"/>
      <c r="E4" s="1312"/>
      <c r="F4" s="1312"/>
      <c r="G4" s="1312"/>
      <c r="H4" s="1312"/>
      <c r="I4" s="1312" t="s">
        <v>1841</v>
      </c>
      <c r="J4" s="1313"/>
      <c r="K4" s="1313"/>
      <c r="L4" s="1313"/>
      <c r="M4" s="1313"/>
      <c r="N4" s="1313"/>
      <c r="O4" s="1312" t="s">
        <v>1842</v>
      </c>
      <c r="P4" s="1370"/>
      <c r="Q4" s="1371"/>
      <c r="T4" s="1369"/>
      <c r="U4" s="1369">
        <v>4</v>
      </c>
      <c r="V4" s="1369" t="s">
        <v>1776</v>
      </c>
      <c r="W4" s="1369"/>
      <c r="X4" s="1369"/>
      <c r="Y4" s="1369"/>
    </row>
    <row r="5" spans="1:25" s="1375" customFormat="1" ht="13.5" customHeight="1">
      <c r="A5" s="1372" t="s">
        <v>1777</v>
      </c>
      <c r="B5" s="1373"/>
      <c r="C5" s="1373"/>
      <c r="D5" s="1373"/>
      <c r="E5" s="1373"/>
      <c r="F5" s="1373"/>
      <c r="G5" s="1373"/>
      <c r="H5" s="1373"/>
      <c r="I5" s="1373"/>
      <c r="J5" s="1373"/>
      <c r="K5" s="1373"/>
      <c r="L5" s="1373"/>
      <c r="M5" s="1373"/>
      <c r="N5" s="1373"/>
      <c r="O5" s="1373"/>
      <c r="P5" s="1374"/>
      <c r="T5" s="1376"/>
      <c r="U5" s="1376">
        <v>5</v>
      </c>
      <c r="V5" s="1376" t="s">
        <v>1778</v>
      </c>
      <c r="W5" s="1376"/>
      <c r="X5" s="1376"/>
      <c r="Y5" s="1376"/>
    </row>
    <row r="6" spans="1:25" s="1375" customFormat="1" ht="13.5" customHeight="1">
      <c r="A6" s="1320" t="s">
        <v>93</v>
      </c>
      <c r="B6" s="1377" t="s">
        <v>1779</v>
      </c>
      <c r="C6" s="1378">
        <v>7558.9809999999998</v>
      </c>
      <c r="D6" s="1378">
        <v>8122.0479999999998</v>
      </c>
      <c r="E6" s="1378">
        <v>7737.4489999999996</v>
      </c>
      <c r="F6" s="1378">
        <v>8200.7530000000006</v>
      </c>
      <c r="G6" s="1378">
        <v>8267.7620000000006</v>
      </c>
      <c r="H6" s="1379">
        <v>7101.6149999999998</v>
      </c>
      <c r="I6" s="1378">
        <v>8068.6180000000004</v>
      </c>
      <c r="J6" s="1378">
        <v>7722.3149999999996</v>
      </c>
      <c r="K6" s="1378">
        <v>7796.107</v>
      </c>
      <c r="L6" s="1378">
        <v>8146.268</v>
      </c>
      <c r="M6" s="1378">
        <v>7892.5590000000002</v>
      </c>
      <c r="N6" s="1378">
        <v>7614.7219999999998</v>
      </c>
      <c r="O6" s="1326">
        <v>94229.197</v>
      </c>
      <c r="P6" s="1327">
        <f>SUM(C6:INDEX(C6:N6,$T$1))</f>
        <v>46988.608</v>
      </c>
      <c r="Q6" s="1380"/>
      <c r="R6" s="1380"/>
      <c r="T6" s="1376"/>
      <c r="U6" s="1376">
        <v>6</v>
      </c>
      <c r="V6" s="1376" t="s">
        <v>1780</v>
      </c>
      <c r="W6" s="1376"/>
      <c r="X6" s="1376"/>
      <c r="Y6" s="1376"/>
    </row>
    <row r="7" spans="1:25" s="1375" customFormat="1" ht="13.5" customHeight="1">
      <c r="A7" s="1328" t="s">
        <v>93</v>
      </c>
      <c r="B7" s="1381" t="s">
        <v>1779</v>
      </c>
      <c r="C7" s="1378">
        <v>8337.0759999999991</v>
      </c>
      <c r="D7" s="1378">
        <v>8084.3289999999997</v>
      </c>
      <c r="E7" s="1378">
        <v>8201.3549999999996</v>
      </c>
      <c r="F7" s="1378">
        <v>8433.5280000000002</v>
      </c>
      <c r="G7" s="1378">
        <v>8071.6459999999997</v>
      </c>
      <c r="H7" s="1379">
        <v>7930.8140000000003</v>
      </c>
      <c r="I7" s="1378"/>
      <c r="J7" s="1378"/>
      <c r="K7" s="1378"/>
      <c r="L7" s="1378"/>
      <c r="M7" s="1378"/>
      <c r="N7" s="1378"/>
      <c r="O7" s="1326">
        <v>49058.748</v>
      </c>
      <c r="P7" s="1327">
        <f>SUM(C7:N7)</f>
        <v>49058.748</v>
      </c>
      <c r="Q7" s="1380"/>
      <c r="R7" s="1380"/>
      <c r="T7" s="1376"/>
      <c r="U7" s="1376">
        <v>7</v>
      </c>
      <c r="V7" s="1376" t="s">
        <v>1781</v>
      </c>
      <c r="W7" s="1376"/>
      <c r="X7" s="1376"/>
      <c r="Y7" s="1376"/>
    </row>
    <row r="8" spans="1:25" s="1375" customFormat="1" ht="13.5" customHeight="1">
      <c r="A8" s="1320" t="s">
        <v>1782</v>
      </c>
      <c r="B8" s="1377" t="s">
        <v>1779</v>
      </c>
      <c r="C8" s="1378">
        <v>5572.1959999999999</v>
      </c>
      <c r="D8" s="1378">
        <v>6029.643</v>
      </c>
      <c r="E8" s="1378">
        <v>5662.0450000000001</v>
      </c>
      <c r="F8" s="1378">
        <v>6168.3490000000002</v>
      </c>
      <c r="G8" s="1378">
        <v>6145.2510000000002</v>
      </c>
      <c r="H8" s="1379">
        <v>5282.1390000000001</v>
      </c>
      <c r="I8" s="1378">
        <v>6032.4449999999997</v>
      </c>
      <c r="J8" s="1378">
        <v>5685.8689999999997</v>
      </c>
      <c r="K8" s="1378">
        <v>5674.8109999999997</v>
      </c>
      <c r="L8" s="1378">
        <v>5986.3540000000003</v>
      </c>
      <c r="M8" s="1378">
        <v>5828.7089999999998</v>
      </c>
      <c r="N8" s="1378">
        <v>5536.7910000000002</v>
      </c>
      <c r="O8" s="1326">
        <v>69604.601999999999</v>
      </c>
      <c r="P8" s="1327">
        <f>SUM(C8:INDEX(C8:N8,$T$1))</f>
        <v>34859.623</v>
      </c>
      <c r="Q8" s="1382"/>
      <c r="T8" s="1376"/>
      <c r="U8" s="1376">
        <v>8</v>
      </c>
      <c r="V8" s="1376" t="s">
        <v>1783</v>
      </c>
      <c r="W8" s="1376"/>
      <c r="X8" s="1376"/>
      <c r="Y8" s="1376"/>
    </row>
    <row r="9" spans="1:25" s="1375" customFormat="1" ht="13.5" customHeight="1">
      <c r="A9" s="1330" t="s">
        <v>1782</v>
      </c>
      <c r="B9" s="1383" t="s">
        <v>1779</v>
      </c>
      <c r="C9" s="1378">
        <v>6051.0709999999999</v>
      </c>
      <c r="D9" s="1378">
        <v>5947.7309999999998</v>
      </c>
      <c r="E9" s="1378">
        <v>6011.567</v>
      </c>
      <c r="F9" s="1378">
        <v>6175.6</v>
      </c>
      <c r="G9" s="1378">
        <v>5825.1130000000003</v>
      </c>
      <c r="H9" s="1379">
        <v>6013.4380000000001</v>
      </c>
      <c r="I9" s="1378"/>
      <c r="J9" s="1378"/>
      <c r="K9" s="1378"/>
      <c r="L9" s="1378"/>
      <c r="M9" s="1378"/>
      <c r="N9" s="1378"/>
      <c r="O9" s="1326">
        <v>36024.519999999997</v>
      </c>
      <c r="P9" s="1327">
        <f>SUM(C9:N9)</f>
        <v>36024.519999999997</v>
      </c>
      <c r="T9" s="1376"/>
      <c r="U9" s="1376">
        <v>9</v>
      </c>
      <c r="V9" s="1376" t="s">
        <v>1784</v>
      </c>
      <c r="W9" s="1376"/>
      <c r="X9" s="1376"/>
      <c r="Y9" s="1376"/>
    </row>
    <row r="10" spans="1:25" s="1375" customFormat="1" ht="13.5" customHeight="1">
      <c r="A10" s="1384" t="s">
        <v>1785</v>
      </c>
      <c r="B10" s="1385"/>
      <c r="C10" s="1386"/>
      <c r="D10" s="1386"/>
      <c r="E10" s="1386"/>
      <c r="F10" s="1386"/>
      <c r="G10" s="1386"/>
      <c r="H10" s="1386"/>
      <c r="I10" s="1386"/>
      <c r="J10" s="1386"/>
      <c r="K10" s="1386"/>
      <c r="L10" s="1386"/>
      <c r="M10" s="1386"/>
      <c r="N10" s="1386"/>
      <c r="O10" s="1386"/>
      <c r="P10" s="1387"/>
      <c r="T10" s="1376"/>
      <c r="U10" s="1376">
        <v>10</v>
      </c>
      <c r="V10" s="1376" t="s">
        <v>1786</v>
      </c>
      <c r="W10" s="1376"/>
      <c r="X10" s="1376"/>
      <c r="Y10" s="1376"/>
    </row>
    <row r="11" spans="1:25" s="1375" customFormat="1" ht="13.5" customHeight="1">
      <c r="A11" s="1372" t="s">
        <v>1843</v>
      </c>
      <c r="B11" s="1373"/>
      <c r="C11" s="1373"/>
      <c r="D11" s="1373"/>
      <c r="E11" s="1373"/>
      <c r="F11" s="1373"/>
      <c r="G11" s="1373"/>
      <c r="H11" s="1373"/>
      <c r="I11" s="1373"/>
      <c r="J11" s="1373"/>
      <c r="K11" s="1373"/>
      <c r="L11" s="1373"/>
      <c r="M11" s="1373"/>
      <c r="N11" s="1373"/>
      <c r="O11" s="1373"/>
      <c r="P11" s="1374"/>
      <c r="Q11" s="1380"/>
      <c r="R11" s="1380"/>
      <c r="T11" s="1376"/>
      <c r="U11" s="1376">
        <v>11</v>
      </c>
      <c r="V11" s="1376" t="s">
        <v>1787</v>
      </c>
      <c r="W11" s="1376"/>
      <c r="X11" s="1376"/>
      <c r="Y11" s="1376"/>
    </row>
    <row r="12" spans="1:25" s="1375" customFormat="1" ht="13.5" customHeight="1">
      <c r="A12" s="1320" t="s">
        <v>93</v>
      </c>
      <c r="B12" s="1377" t="s">
        <v>92</v>
      </c>
      <c r="C12" s="1378">
        <v>631.93759999999997</v>
      </c>
      <c r="D12" s="1378">
        <v>380.14499999999998</v>
      </c>
      <c r="E12" s="1378">
        <v>641.94280000000003</v>
      </c>
      <c r="F12" s="1378">
        <v>594.7835</v>
      </c>
      <c r="G12" s="1378">
        <v>582.31219999999996</v>
      </c>
      <c r="H12" s="1379">
        <v>553.79039999999998</v>
      </c>
      <c r="I12" s="1378">
        <v>681.7115</v>
      </c>
      <c r="J12" s="1378">
        <v>556.74950000000001</v>
      </c>
      <c r="K12" s="1378">
        <v>564.76020000000005</v>
      </c>
      <c r="L12" s="1378">
        <v>603.99749999999995</v>
      </c>
      <c r="M12" s="1378">
        <v>736.50660000000005</v>
      </c>
      <c r="N12" s="1378">
        <v>809.37549999999999</v>
      </c>
      <c r="O12" s="1326">
        <v>7338.0123000000003</v>
      </c>
      <c r="P12" s="1327">
        <f>SUM(C12:INDEX(C12:N12,$T$1))</f>
        <v>3384.9114999999997</v>
      </c>
      <c r="T12" s="1376"/>
      <c r="U12" s="1376">
        <v>12</v>
      </c>
      <c r="V12" s="1376" t="s">
        <v>1788</v>
      </c>
      <c r="W12" s="1376"/>
      <c r="X12" s="1376"/>
      <c r="Y12" s="1376"/>
    </row>
    <row r="13" spans="1:25" s="1375" customFormat="1" ht="13.5" customHeight="1">
      <c r="A13" s="1328" t="s">
        <v>93</v>
      </c>
      <c r="B13" s="1383" t="s">
        <v>92</v>
      </c>
      <c r="C13" s="1378">
        <v>772.71389999999997</v>
      </c>
      <c r="D13" s="1378">
        <v>423.51100000000002</v>
      </c>
      <c r="E13" s="1378">
        <v>353.95729999999998</v>
      </c>
      <c r="F13" s="1378">
        <v>384.6354</v>
      </c>
      <c r="G13" s="1378">
        <v>460.95370000000003</v>
      </c>
      <c r="H13" s="1379">
        <v>449.58780000000002</v>
      </c>
      <c r="I13" s="1378"/>
      <c r="J13" s="1378"/>
      <c r="K13" s="1378"/>
      <c r="L13" s="1378"/>
      <c r="M13" s="1378"/>
      <c r="N13" s="1378"/>
      <c r="O13" s="1326">
        <v>2845.3591000000001</v>
      </c>
      <c r="P13" s="1327">
        <f>SUM(C13:N13)</f>
        <v>2845.3590999999997</v>
      </c>
      <c r="T13" s="1376"/>
      <c r="U13" s="1376"/>
      <c r="V13" s="1376"/>
      <c r="W13" s="1376"/>
      <c r="X13" s="1376"/>
      <c r="Y13" s="1376"/>
    </row>
    <row r="14" spans="1:25" s="1375" customFormat="1" ht="13.5" customHeight="1">
      <c r="A14" s="1320" t="s">
        <v>1782</v>
      </c>
      <c r="B14" s="1377" t="s">
        <v>92</v>
      </c>
      <c r="C14" s="1378">
        <v>227.95609999999999</v>
      </c>
      <c r="D14" s="1378">
        <v>267.17779999999999</v>
      </c>
      <c r="E14" s="1378">
        <v>392.73660000000001</v>
      </c>
      <c r="F14" s="1378">
        <v>312.08280000000002</v>
      </c>
      <c r="G14" s="1378">
        <v>306.96780000000001</v>
      </c>
      <c r="H14" s="1379">
        <v>243.3038</v>
      </c>
      <c r="I14" s="1378">
        <v>348.6936</v>
      </c>
      <c r="J14" s="1378">
        <v>248.67869999999999</v>
      </c>
      <c r="K14" s="1378">
        <v>272.70139999999998</v>
      </c>
      <c r="L14" s="1378">
        <v>286.78620000000001</v>
      </c>
      <c r="M14" s="1378">
        <v>310.07490000000001</v>
      </c>
      <c r="N14" s="1378">
        <v>330.7704</v>
      </c>
      <c r="O14" s="1326">
        <v>3547.9301</v>
      </c>
      <c r="P14" s="1327">
        <f>SUM(C14:INDEX(C14:N14,$T$1))</f>
        <v>1750.2248999999999</v>
      </c>
      <c r="T14" s="1376"/>
      <c r="U14" s="1376"/>
      <c r="V14" s="1376"/>
    </row>
    <row r="15" spans="1:25" s="1375" customFormat="1" ht="13.5" customHeight="1">
      <c r="A15" s="1330" t="s">
        <v>1782</v>
      </c>
      <c r="B15" s="1383" t="s">
        <v>92</v>
      </c>
      <c r="C15" s="1378">
        <v>328.87450000000001</v>
      </c>
      <c r="D15" s="1378">
        <v>226.7132</v>
      </c>
      <c r="E15" s="1378">
        <v>191.21600000000001</v>
      </c>
      <c r="F15" s="1378">
        <v>184.94110000000001</v>
      </c>
      <c r="G15" s="1378">
        <v>167.77969999999999</v>
      </c>
      <c r="H15" s="1379">
        <v>223.6848</v>
      </c>
      <c r="I15" s="1378"/>
      <c r="J15" s="1378"/>
      <c r="K15" s="1378"/>
      <c r="L15" s="1378"/>
      <c r="M15" s="1378"/>
      <c r="N15" s="1378"/>
      <c r="O15" s="1326">
        <v>1323.2093</v>
      </c>
      <c r="P15" s="1327">
        <f>SUM(C15:N15)</f>
        <v>1323.2093</v>
      </c>
      <c r="T15" s="1376"/>
      <c r="U15" s="1376"/>
      <c r="V15" s="1376"/>
    </row>
    <row r="16" spans="1:25" s="1375" customFormat="1" ht="13.5" customHeight="1">
      <c r="A16" s="1372" t="s">
        <v>1789</v>
      </c>
      <c r="B16" s="1373"/>
      <c r="C16" s="1373"/>
      <c r="D16" s="1373"/>
      <c r="E16" s="1373"/>
      <c r="F16" s="1373"/>
      <c r="G16" s="1373"/>
      <c r="H16" s="1373"/>
      <c r="I16" s="1373"/>
      <c r="J16" s="1373"/>
      <c r="K16" s="1373"/>
      <c r="L16" s="1373"/>
      <c r="M16" s="1373"/>
      <c r="N16" s="1373"/>
      <c r="O16" s="1373"/>
      <c r="P16" s="1374"/>
      <c r="Q16" s="1380"/>
      <c r="R16" s="1380"/>
      <c r="T16" s="1376"/>
      <c r="U16" s="1376"/>
      <c r="V16" s="1376"/>
    </row>
    <row r="17" spans="1:22" s="1375" customFormat="1" ht="13.5" customHeight="1">
      <c r="A17" s="1320" t="s">
        <v>93</v>
      </c>
      <c r="B17" s="1377" t="s">
        <v>92</v>
      </c>
      <c r="C17" s="1378">
        <v>83.656999999999996</v>
      </c>
      <c r="D17" s="1378">
        <v>87.778400000000005</v>
      </c>
      <c r="E17" s="1378">
        <v>99.452399999999997</v>
      </c>
      <c r="F17" s="1378">
        <v>96.732299999999995</v>
      </c>
      <c r="G17" s="1378">
        <v>94.114999999999995</v>
      </c>
      <c r="H17" s="1379">
        <v>95.683400000000006</v>
      </c>
      <c r="I17" s="1378">
        <v>102.3852</v>
      </c>
      <c r="J17" s="1378">
        <v>94.287499999999994</v>
      </c>
      <c r="K17" s="1378">
        <v>102.274</v>
      </c>
      <c r="L17" s="1378">
        <v>101.0341</v>
      </c>
      <c r="M17" s="1378">
        <v>94.436300000000003</v>
      </c>
      <c r="N17" s="1378">
        <v>87.746600000000001</v>
      </c>
      <c r="O17" s="1326">
        <v>1139.5822000000001</v>
      </c>
      <c r="P17" s="1327">
        <f>SUM(C17:INDEX(C17:N17,$T$1))</f>
        <v>557.41849999999999</v>
      </c>
      <c r="T17" s="1376"/>
      <c r="U17" s="1376"/>
      <c r="V17" s="1376"/>
    </row>
    <row r="18" spans="1:22" s="1375" customFormat="1" ht="13.5" customHeight="1">
      <c r="A18" s="1328" t="s">
        <v>93</v>
      </c>
      <c r="B18" s="1383" t="s">
        <v>92</v>
      </c>
      <c r="C18" s="1378">
        <v>107.7655</v>
      </c>
      <c r="D18" s="1378">
        <v>86.727900000000005</v>
      </c>
      <c r="E18" s="1378">
        <v>99.183599999999998</v>
      </c>
      <c r="F18" s="1378">
        <v>97.246200000000002</v>
      </c>
      <c r="G18" s="1378">
        <v>117.70950000000001</v>
      </c>
      <c r="H18" s="1379">
        <v>87.8887</v>
      </c>
      <c r="I18" s="1378"/>
      <c r="J18" s="1378"/>
      <c r="K18" s="1378"/>
      <c r="L18" s="1378"/>
      <c r="M18" s="1378"/>
      <c r="N18" s="1378"/>
      <c r="O18" s="1326">
        <v>596.52139999999997</v>
      </c>
      <c r="P18" s="1327">
        <f>SUM(C18:N18)</f>
        <v>596.52139999999997</v>
      </c>
      <c r="T18" s="1376"/>
      <c r="U18" s="1376"/>
      <c r="V18" s="1376"/>
    </row>
    <row r="19" spans="1:22" s="1375" customFormat="1" ht="13.5" customHeight="1">
      <c r="A19" s="1320" t="s">
        <v>1782</v>
      </c>
      <c r="B19" s="1377" t="s">
        <v>92</v>
      </c>
      <c r="C19" s="1378">
        <v>81.193600000000004</v>
      </c>
      <c r="D19" s="1378">
        <v>84.521500000000003</v>
      </c>
      <c r="E19" s="1378">
        <v>96.238900000000001</v>
      </c>
      <c r="F19" s="1378">
        <v>94.206199999999995</v>
      </c>
      <c r="G19" s="1378">
        <v>90.838499999999996</v>
      </c>
      <c r="H19" s="1379">
        <v>93.127200000000002</v>
      </c>
      <c r="I19" s="1378">
        <v>100.2552</v>
      </c>
      <c r="J19" s="1378">
        <v>91.246799999999993</v>
      </c>
      <c r="K19" s="1378">
        <v>100.2139</v>
      </c>
      <c r="L19" s="1378">
        <v>98.557500000000005</v>
      </c>
      <c r="M19" s="1378">
        <v>92.052199999999999</v>
      </c>
      <c r="N19" s="1378">
        <v>84.868700000000004</v>
      </c>
      <c r="O19" s="1326">
        <v>1107.3202000000001</v>
      </c>
      <c r="P19" s="1327">
        <f>SUM(C19:INDEX(C19:N19,$T$1))</f>
        <v>540.1259</v>
      </c>
      <c r="T19" s="1376"/>
      <c r="U19" s="1376"/>
      <c r="V19" s="1376"/>
    </row>
    <row r="20" spans="1:22" s="1375" customFormat="1" ht="13.5" customHeight="1">
      <c r="A20" s="1330" t="s">
        <v>1782</v>
      </c>
      <c r="B20" s="1383" t="s">
        <v>92</v>
      </c>
      <c r="C20" s="1378">
        <v>105.5194</v>
      </c>
      <c r="D20" s="1378">
        <v>83.987799999999993</v>
      </c>
      <c r="E20" s="1378">
        <v>94.743499999999997</v>
      </c>
      <c r="F20" s="1378">
        <v>93.742099999999994</v>
      </c>
      <c r="G20" s="1378">
        <v>114.6236</v>
      </c>
      <c r="H20" s="1379">
        <v>86.198700000000002</v>
      </c>
      <c r="I20" s="1378"/>
      <c r="J20" s="1378"/>
      <c r="K20" s="1378"/>
      <c r="L20" s="1378"/>
      <c r="M20" s="1378"/>
      <c r="N20" s="1378"/>
      <c r="O20" s="1326">
        <v>578.81510000000003</v>
      </c>
      <c r="P20" s="1327">
        <f>SUM(C20:N20)</f>
        <v>578.81510000000003</v>
      </c>
      <c r="T20" s="1376"/>
      <c r="U20" s="1376"/>
      <c r="V20" s="1376"/>
    </row>
    <row r="21" spans="1:22" s="1375" customFormat="1" ht="13.5" customHeight="1">
      <c r="A21" s="1372" t="s">
        <v>1791</v>
      </c>
      <c r="B21" s="1373"/>
      <c r="C21" s="1373"/>
      <c r="D21" s="1373"/>
      <c r="E21" s="1373"/>
      <c r="F21" s="1373"/>
      <c r="G21" s="1373"/>
      <c r="H21" s="1373"/>
      <c r="I21" s="1373"/>
      <c r="J21" s="1373"/>
      <c r="K21" s="1373"/>
      <c r="L21" s="1373"/>
      <c r="M21" s="1373"/>
      <c r="N21" s="1373"/>
      <c r="O21" s="1373"/>
      <c r="P21" s="1374"/>
      <c r="Q21" s="1380"/>
      <c r="T21" s="1376"/>
      <c r="U21" s="1376"/>
      <c r="V21" s="1376"/>
    </row>
    <row r="22" spans="1:22" s="1375" customFormat="1" ht="13.5" customHeight="1">
      <c r="A22" s="1320" t="s">
        <v>93</v>
      </c>
      <c r="B22" s="1377" t="s">
        <v>92</v>
      </c>
      <c r="C22" s="1378">
        <v>790.44473400000004</v>
      </c>
      <c r="D22" s="1378">
        <v>553.52888900000005</v>
      </c>
      <c r="E22" s="1378">
        <v>826.82422399999996</v>
      </c>
      <c r="F22" s="1378">
        <v>766.31031299999995</v>
      </c>
      <c r="G22" s="1378">
        <v>752.85069399999998</v>
      </c>
      <c r="H22" s="1379">
        <v>726.24868500000002</v>
      </c>
      <c r="I22" s="1378">
        <v>865.831951</v>
      </c>
      <c r="J22" s="1378">
        <v>735.65479300000004</v>
      </c>
      <c r="K22" s="1378">
        <v>759.685069</v>
      </c>
      <c r="L22" s="1378">
        <v>791.82477100000006</v>
      </c>
      <c r="M22" s="1378">
        <v>910.63399700000002</v>
      </c>
      <c r="N22" s="1378">
        <v>974.46083599999997</v>
      </c>
      <c r="O22" s="1326">
        <v>9454.2989560000005</v>
      </c>
      <c r="P22" s="1327">
        <f>SUM(C22:INDEX(C22:N22,$T$1))</f>
        <v>4416.2075389999991</v>
      </c>
      <c r="T22" s="1376"/>
      <c r="U22" s="1376"/>
      <c r="V22" s="1376"/>
    </row>
    <row r="23" spans="1:22" s="1375" customFormat="1" ht="13.5" customHeight="1">
      <c r="A23" s="1328" t="s">
        <v>93</v>
      </c>
      <c r="B23" s="1383" t="s">
        <v>92</v>
      </c>
      <c r="C23" s="1378">
        <v>964.06991900000003</v>
      </c>
      <c r="D23" s="1378">
        <v>586.47731699999997</v>
      </c>
      <c r="E23" s="1378">
        <v>540.512292</v>
      </c>
      <c r="F23" s="1378">
        <v>568.98968400000001</v>
      </c>
      <c r="G23" s="1378">
        <v>665.83694200000002</v>
      </c>
      <c r="H23" s="1379">
        <v>609.56014800000003</v>
      </c>
      <c r="I23" s="1378"/>
      <c r="J23" s="1378"/>
      <c r="K23" s="1378"/>
      <c r="L23" s="1378"/>
      <c r="M23" s="1378"/>
      <c r="N23" s="1378"/>
      <c r="O23" s="1326">
        <v>3935.4463019999998</v>
      </c>
      <c r="P23" s="1327">
        <f>SUM(C23:N23)</f>
        <v>3935.4463019999998</v>
      </c>
      <c r="T23" s="1376"/>
      <c r="U23" s="1376"/>
      <c r="V23" s="1376"/>
    </row>
    <row r="24" spans="1:22" s="1375" customFormat="1" ht="13.5" customHeight="1">
      <c r="A24" s="1320" t="s">
        <v>1782</v>
      </c>
      <c r="B24" s="1377" t="s">
        <v>92</v>
      </c>
      <c r="C24" s="1378">
        <v>372.939908</v>
      </c>
      <c r="D24" s="1378">
        <v>426.300026</v>
      </c>
      <c r="E24" s="1378">
        <v>563.816014</v>
      </c>
      <c r="F24" s="1378">
        <v>470.05462499999999</v>
      </c>
      <c r="G24" s="1378">
        <v>463.59155199999998</v>
      </c>
      <c r="H24" s="1379">
        <v>403.92994599999997</v>
      </c>
      <c r="I24" s="1378">
        <v>519.48574799999994</v>
      </c>
      <c r="J24" s="1378">
        <v>413.76298600000001</v>
      </c>
      <c r="K24" s="1378">
        <v>453.48377799999997</v>
      </c>
      <c r="L24" s="1378">
        <v>460.25891899999999</v>
      </c>
      <c r="M24" s="1378">
        <v>470.89487600000001</v>
      </c>
      <c r="N24" s="1378">
        <v>480.59945800000003</v>
      </c>
      <c r="O24" s="1326">
        <v>5499.1178360000004</v>
      </c>
      <c r="P24" s="1327">
        <f>SUM(C24:INDEX(C24:N24,$T$1))</f>
        <v>2700.632071</v>
      </c>
      <c r="T24" s="1376"/>
      <c r="U24" s="1376"/>
      <c r="V24" s="1376"/>
    </row>
    <row r="25" spans="1:22" s="1375" customFormat="1" ht="13.5" customHeight="1">
      <c r="A25" s="1330" t="s">
        <v>1782</v>
      </c>
      <c r="B25" s="1383" t="s">
        <v>92</v>
      </c>
      <c r="C25" s="1378">
        <v>506.47291100000001</v>
      </c>
      <c r="D25" s="1378">
        <v>375.22263400000003</v>
      </c>
      <c r="E25" s="1378">
        <v>362.314795</v>
      </c>
      <c r="F25" s="1378">
        <v>352.54668199999998</v>
      </c>
      <c r="G25" s="1378">
        <v>357.516952</v>
      </c>
      <c r="H25" s="1379">
        <v>370.05897800000002</v>
      </c>
      <c r="I25" s="1378"/>
      <c r="J25" s="1378"/>
      <c r="K25" s="1378"/>
      <c r="L25" s="1378"/>
      <c r="M25" s="1378"/>
      <c r="N25" s="1378"/>
      <c r="O25" s="1326">
        <v>2324.1329519999999</v>
      </c>
      <c r="P25" s="1327">
        <f>SUM(C25:N25)</f>
        <v>2324.1329519999999</v>
      </c>
      <c r="T25" s="1376"/>
      <c r="U25" s="1376"/>
      <c r="V25" s="1376"/>
    </row>
    <row r="26" spans="1:22" s="1375" customFormat="1" ht="13.5" customHeight="1">
      <c r="A26" s="1372" t="s">
        <v>1703</v>
      </c>
      <c r="B26" s="1372"/>
      <c r="C26" s="1372"/>
      <c r="D26" s="1372"/>
      <c r="E26" s="1372"/>
      <c r="F26" s="1372"/>
      <c r="G26" s="1372"/>
      <c r="H26" s="1372"/>
      <c r="I26" s="1372"/>
      <c r="J26" s="1372"/>
      <c r="K26" s="1372"/>
      <c r="L26" s="1372"/>
      <c r="M26" s="1372"/>
      <c r="N26" s="1372"/>
      <c r="O26" s="1372"/>
      <c r="P26" s="1388"/>
      <c r="Q26" s="1380"/>
      <c r="T26" s="1376"/>
      <c r="U26" s="1376"/>
      <c r="V26" s="1376"/>
    </row>
    <row r="27" spans="1:22" s="1375" customFormat="1" ht="13.5" customHeight="1">
      <c r="A27" s="1320" t="s">
        <v>93</v>
      </c>
      <c r="B27" s="1377" t="s">
        <v>92</v>
      </c>
      <c r="C27" s="1378">
        <v>5.5053000000000001</v>
      </c>
      <c r="D27" s="1378">
        <v>16.2042</v>
      </c>
      <c r="E27" s="1378">
        <v>73.716899999999995</v>
      </c>
      <c r="F27" s="1378">
        <v>11.0731</v>
      </c>
      <c r="G27" s="1378">
        <v>16.367999999999999</v>
      </c>
      <c r="H27" s="1379">
        <v>10.3375</v>
      </c>
      <c r="I27" s="1378">
        <v>14.514200000000001</v>
      </c>
      <c r="J27" s="1378">
        <v>86.607799999999997</v>
      </c>
      <c r="K27" s="1378">
        <v>9.1030999999999995</v>
      </c>
      <c r="L27" s="1378">
        <v>44.876399999999997</v>
      </c>
      <c r="M27" s="1378">
        <v>13.172499999999999</v>
      </c>
      <c r="N27" s="1378">
        <v>14.0032</v>
      </c>
      <c r="O27" s="1326">
        <f>IF(N27="","",SUM(C27:N27))</f>
        <v>315.48219999999998</v>
      </c>
      <c r="P27" s="1327">
        <f>SUM(C27:INDEX(C27:N27,$T$1))</f>
        <v>133.20499999999998</v>
      </c>
      <c r="T27" s="1376"/>
      <c r="U27" s="1376"/>
      <c r="V27" s="1376"/>
    </row>
    <row r="28" spans="1:22" s="1375" customFormat="1" ht="13.5" customHeight="1">
      <c r="A28" s="1328" t="s">
        <v>93</v>
      </c>
      <c r="B28" s="1383" t="s">
        <v>92</v>
      </c>
      <c r="C28" s="1378">
        <v>14.552899999999999</v>
      </c>
      <c r="D28" s="1378">
        <v>11.538500000000001</v>
      </c>
      <c r="E28" s="1389">
        <v>46.677500000000002</v>
      </c>
      <c r="F28" s="1378">
        <v>9.3988999999999994</v>
      </c>
      <c r="G28" s="1378">
        <v>9.5451999999999995</v>
      </c>
      <c r="H28" s="1379">
        <v>36.0319</v>
      </c>
      <c r="I28" s="1378"/>
      <c r="J28" s="1378"/>
      <c r="K28" s="1378"/>
      <c r="L28" s="1378"/>
      <c r="M28" s="1378"/>
      <c r="N28" s="1378"/>
      <c r="O28" s="1326" t="str">
        <f>IF(N28="","",SUM(C28:N28))</f>
        <v/>
      </c>
      <c r="P28" s="1327">
        <f>SUM(C28:N28)</f>
        <v>127.7449</v>
      </c>
      <c r="T28" s="1376"/>
      <c r="U28" s="1376"/>
      <c r="V28" s="1376"/>
    </row>
    <row r="29" spans="1:22" s="1375" customFormat="1" ht="13.5" customHeight="1">
      <c r="A29" s="1320" t="s">
        <v>1782</v>
      </c>
      <c r="B29" s="1377" t="s">
        <v>92</v>
      </c>
      <c r="C29" s="1378">
        <v>4.7480000000000002</v>
      </c>
      <c r="D29" s="1378">
        <v>14.725199999999999</v>
      </c>
      <c r="E29" s="1378">
        <v>12.2554</v>
      </c>
      <c r="F29" s="1378">
        <v>10.862</v>
      </c>
      <c r="G29" s="1378">
        <v>15.510199999999999</v>
      </c>
      <c r="H29" s="1379">
        <v>9.5827000000000009</v>
      </c>
      <c r="I29" s="1378">
        <v>13.5229</v>
      </c>
      <c r="J29" s="1378">
        <v>15.2616</v>
      </c>
      <c r="K29" s="1378">
        <v>8.2676999999999996</v>
      </c>
      <c r="L29" s="1378">
        <v>13.732900000000001</v>
      </c>
      <c r="M29" s="1378">
        <v>12.2026</v>
      </c>
      <c r="N29" s="1378">
        <v>12.9856</v>
      </c>
      <c r="O29" s="1326">
        <f>IF(N29="","",SUM(C29:N29))</f>
        <v>143.6568</v>
      </c>
      <c r="P29" s="1327">
        <f>SUM(C29:INDEX(C29:N29,$T$1))</f>
        <v>67.683499999999995</v>
      </c>
      <c r="T29" s="1376"/>
      <c r="U29" s="1376"/>
      <c r="V29" s="1376"/>
    </row>
    <row r="30" spans="1:22" s="1375" customFormat="1" ht="13.5" customHeight="1">
      <c r="A30" s="1330" t="s">
        <v>1782</v>
      </c>
      <c r="B30" s="1383" t="s">
        <v>92</v>
      </c>
      <c r="C30" s="1378">
        <v>13.8361</v>
      </c>
      <c r="D30" s="1378">
        <v>9.5525000000000002</v>
      </c>
      <c r="E30" s="1378">
        <v>10.808299999999999</v>
      </c>
      <c r="F30" s="1378">
        <v>9.2390000000000008</v>
      </c>
      <c r="G30" s="1378">
        <v>9.0467999999999993</v>
      </c>
      <c r="H30" s="1379">
        <v>35.593699999999998</v>
      </c>
      <c r="I30" s="1378"/>
      <c r="J30" s="1378"/>
      <c r="K30" s="1378"/>
      <c r="L30" s="1378"/>
      <c r="M30" s="1378"/>
      <c r="N30" s="1378"/>
      <c r="O30" s="1326" t="str">
        <f>IF(N30="","",SUM(C30:N30))</f>
        <v/>
      </c>
      <c r="P30" s="1327">
        <f>SUM(C30:N30)</f>
        <v>88.076400000000007</v>
      </c>
      <c r="T30" s="1376"/>
      <c r="U30" s="1376"/>
      <c r="V30" s="1376"/>
    </row>
    <row r="31" spans="1:22" s="1375" customFormat="1" ht="13.5" customHeight="1">
      <c r="A31" s="1372" t="s">
        <v>1792</v>
      </c>
      <c r="B31" s="1373"/>
      <c r="C31" s="1373"/>
      <c r="D31" s="1373"/>
      <c r="E31" s="1373"/>
      <c r="F31" s="1373"/>
      <c r="G31" s="1373"/>
      <c r="H31" s="1373"/>
      <c r="I31" s="1373"/>
      <c r="J31" s="1373"/>
      <c r="K31" s="1373"/>
      <c r="L31" s="1373"/>
      <c r="M31" s="1373"/>
      <c r="N31" s="1373"/>
      <c r="O31" s="1373"/>
      <c r="P31" s="1374"/>
      <c r="Q31" s="1380"/>
      <c r="R31" s="1380"/>
      <c r="T31" s="1376"/>
      <c r="U31" s="1376"/>
      <c r="V31" s="1376"/>
    </row>
    <row r="32" spans="1:22" s="1375" customFormat="1" ht="13.5" customHeight="1">
      <c r="A32" s="1320" t="s">
        <v>93</v>
      </c>
      <c r="B32" s="1377" t="s">
        <v>92</v>
      </c>
      <c r="C32" s="1378">
        <v>10.226146</v>
      </c>
      <c r="D32" s="1378">
        <v>18.401278000000001</v>
      </c>
      <c r="E32" s="1378">
        <v>77.018248</v>
      </c>
      <c r="F32" s="1378">
        <v>14.863770000000001</v>
      </c>
      <c r="G32" s="1378">
        <v>20.377656000000002</v>
      </c>
      <c r="H32" s="1379">
        <v>13.508010000000001</v>
      </c>
      <c r="I32" s="1378">
        <v>17.437681999999999</v>
      </c>
      <c r="J32" s="1378">
        <v>89.823347999999996</v>
      </c>
      <c r="K32" s="1378">
        <v>12.113556000000001</v>
      </c>
      <c r="L32" s="1378">
        <v>48.673943999999999</v>
      </c>
      <c r="M32" s="1378">
        <v>16.227084000000001</v>
      </c>
      <c r="N32" s="1378">
        <v>17.455331999999999</v>
      </c>
      <c r="O32" s="1326">
        <f>IF(N32="","",SUM(C32:N32))</f>
        <v>356.12605400000001</v>
      </c>
      <c r="P32" s="1327">
        <f>SUM(C32:INDEX(C32:N32,$T$1))</f>
        <v>154.39510800000002</v>
      </c>
      <c r="T32" s="1376"/>
      <c r="U32" s="1376"/>
      <c r="V32" s="1376"/>
    </row>
    <row r="33" spans="1:22" s="1375" customFormat="1" ht="13.5" customHeight="1">
      <c r="A33" s="1328" t="s">
        <v>93</v>
      </c>
      <c r="B33" s="1383" t="s">
        <v>92</v>
      </c>
      <c r="C33" s="1378">
        <v>17.863990000000001</v>
      </c>
      <c r="D33" s="1378">
        <v>14.457622000000001</v>
      </c>
      <c r="E33" s="1378">
        <v>50.527121999999999</v>
      </c>
      <c r="F33" s="1378">
        <v>12.644743999999999</v>
      </c>
      <c r="G33" s="1378">
        <v>12.996236</v>
      </c>
      <c r="H33" s="1379">
        <v>39.268756000000003</v>
      </c>
      <c r="I33" s="1378"/>
      <c r="J33" s="1378"/>
      <c r="K33" s="1378"/>
      <c r="L33" s="1378"/>
      <c r="M33" s="1378"/>
      <c r="N33" s="1378"/>
      <c r="O33" s="1326" t="str">
        <f>IF(N33="","",SUM(C33:N33))</f>
        <v/>
      </c>
      <c r="P33" s="1327">
        <f>SUM(C33:N33)</f>
        <v>147.75847000000002</v>
      </c>
      <c r="T33" s="1376"/>
      <c r="U33" s="1376"/>
      <c r="V33" s="1376"/>
    </row>
    <row r="34" spans="1:22" s="1375" customFormat="1" ht="13.5" customHeight="1">
      <c r="A34" s="1320" t="s">
        <v>1782</v>
      </c>
      <c r="B34" s="1377" t="s">
        <v>92</v>
      </c>
      <c r="C34" s="1378">
        <v>9.1067160000000005</v>
      </c>
      <c r="D34" s="1378">
        <v>16.511068000000002</v>
      </c>
      <c r="E34" s="1378">
        <v>14.978546</v>
      </c>
      <c r="F34" s="1378">
        <v>14.155912000000001</v>
      </c>
      <c r="G34" s="1378">
        <v>19.081298</v>
      </c>
      <c r="H34" s="1379">
        <v>12.524279999999999</v>
      </c>
      <c r="I34" s="1378">
        <v>16.159834</v>
      </c>
      <c r="J34" s="1378">
        <v>18.115780000000001</v>
      </c>
      <c r="K34" s="1378">
        <v>10.999803999999999</v>
      </c>
      <c r="L34" s="1378">
        <v>17.179594000000002</v>
      </c>
      <c r="M34" s="1378">
        <v>15.040008</v>
      </c>
      <c r="N34" s="1378">
        <v>16.144272000000001</v>
      </c>
      <c r="O34" s="1326">
        <f>IF(N34="","",SUM(C34:N34))</f>
        <v>179.99711200000002</v>
      </c>
      <c r="P34" s="1327">
        <f>SUM(C34:INDEX(C34:N34,$T$1))</f>
        <v>86.357820000000004</v>
      </c>
      <c r="T34" s="1376"/>
      <c r="U34" s="1376"/>
      <c r="V34" s="1376"/>
    </row>
    <row r="35" spans="1:22" s="1375" customFormat="1" ht="13.5" customHeight="1">
      <c r="A35" s="1330" t="s">
        <v>1782</v>
      </c>
      <c r="B35" s="1383" t="s">
        <v>92</v>
      </c>
      <c r="C35" s="1378">
        <v>16.866952000000001</v>
      </c>
      <c r="D35" s="1378">
        <v>12.190846000000001</v>
      </c>
      <c r="E35" s="1378">
        <v>13.874105999999999</v>
      </c>
      <c r="F35" s="1378">
        <v>12.013844000000001</v>
      </c>
      <c r="G35" s="1378">
        <v>12.223929999999999</v>
      </c>
      <c r="H35" s="1379">
        <v>38.116171999999999</v>
      </c>
      <c r="I35" s="1378"/>
      <c r="J35" s="1378"/>
      <c r="K35" s="1378"/>
      <c r="L35" s="1378"/>
      <c r="M35" s="1378"/>
      <c r="N35" s="1378"/>
      <c r="O35" s="1326" t="str">
        <f>IF(N35="","",SUM(C35:N35))</f>
        <v/>
      </c>
      <c r="P35" s="1327">
        <f>SUM(C35:N35)</f>
        <v>105.28585000000001</v>
      </c>
      <c r="T35" s="1376"/>
      <c r="U35" s="1376"/>
      <c r="V35" s="1376"/>
    </row>
    <row r="36" spans="1:22" s="1375" customFormat="1" ht="13.5" customHeight="1">
      <c r="A36" s="1372" t="s">
        <v>1793</v>
      </c>
      <c r="B36" s="1373"/>
      <c r="C36" s="1373"/>
      <c r="D36" s="1373"/>
      <c r="E36" s="1373"/>
      <c r="F36" s="1373"/>
      <c r="G36" s="1373"/>
      <c r="H36" s="1373"/>
      <c r="I36" s="1373"/>
      <c r="J36" s="1373"/>
      <c r="K36" s="1373"/>
      <c r="L36" s="1373"/>
      <c r="M36" s="1373"/>
      <c r="N36" s="1373"/>
      <c r="O36" s="1373"/>
      <c r="P36" s="1374"/>
      <c r="Q36" s="1380"/>
      <c r="R36" s="1380"/>
      <c r="T36" s="1376"/>
      <c r="U36" s="1376"/>
      <c r="V36" s="1376"/>
    </row>
    <row r="37" spans="1:22" s="1375" customFormat="1" ht="13.5" customHeight="1">
      <c r="A37" s="1320" t="s">
        <v>93</v>
      </c>
      <c r="B37" s="1377" t="s">
        <v>92</v>
      </c>
      <c r="C37" s="1378">
        <v>242.58</v>
      </c>
      <c r="D37" s="1378">
        <v>409.63990000000001</v>
      </c>
      <c r="E37" s="1378">
        <v>213.25700000000001</v>
      </c>
      <c r="F37" s="1378">
        <v>247.291</v>
      </c>
      <c r="G37" s="1378">
        <v>173.2028</v>
      </c>
      <c r="H37" s="1379">
        <v>350.46100000000001</v>
      </c>
      <c r="I37" s="1378">
        <v>336.78829999999999</v>
      </c>
      <c r="J37" s="1378">
        <v>395.05680000000001</v>
      </c>
      <c r="K37" s="1389">
        <v>368.44889999999998</v>
      </c>
      <c r="L37" s="1389">
        <v>283.09859999999998</v>
      </c>
      <c r="M37" s="1378">
        <v>249.06909999999999</v>
      </c>
      <c r="N37" s="1378">
        <v>217.14359999999999</v>
      </c>
      <c r="O37" s="1326">
        <f>IF(N37="","",SUM(C37:N37))</f>
        <v>3486.0369999999998</v>
      </c>
      <c r="P37" s="1327">
        <f>SUM(C37:INDEX(C37:N37,$T$1))</f>
        <v>1636.4317000000001</v>
      </c>
      <c r="T37" s="1376"/>
      <c r="U37" s="1376"/>
      <c r="V37" s="1376"/>
    </row>
    <row r="38" spans="1:22" s="1375" customFormat="1" ht="13.5" customHeight="1">
      <c r="A38" s="1328" t="s">
        <v>93</v>
      </c>
      <c r="B38" s="1383" t="s">
        <v>92</v>
      </c>
      <c r="C38" s="1389">
        <v>436.35379999999998</v>
      </c>
      <c r="D38" s="1389">
        <v>195.30330000000001</v>
      </c>
      <c r="E38" s="1389">
        <v>115.2415</v>
      </c>
      <c r="F38" s="1378">
        <v>127.69589999999999</v>
      </c>
      <c r="G38" s="1378">
        <v>296.46449999999999</v>
      </c>
      <c r="H38" s="1379">
        <v>288.19150000000002</v>
      </c>
      <c r="I38" s="1378"/>
      <c r="J38" s="1378"/>
      <c r="K38" s="1378"/>
      <c r="L38" s="1378"/>
      <c r="M38" s="1378"/>
      <c r="N38" s="1378"/>
      <c r="O38" s="1326" t="str">
        <f>IF(N38="","",SUM(C38:N38))</f>
        <v/>
      </c>
      <c r="P38" s="1327">
        <f>SUM(C38:N38)</f>
        <v>1459.2505000000001</v>
      </c>
      <c r="T38" s="1376"/>
      <c r="U38" s="1376"/>
      <c r="V38" s="1376"/>
    </row>
    <row r="39" spans="1:22" s="1375" customFormat="1" ht="13.5" customHeight="1">
      <c r="A39" s="1320" t="s">
        <v>1782</v>
      </c>
      <c r="B39" s="1377" t="s">
        <v>92</v>
      </c>
      <c r="C39" s="1378">
        <v>212.7739</v>
      </c>
      <c r="D39" s="1378">
        <v>405.51139999999998</v>
      </c>
      <c r="E39" s="1378">
        <v>188.8434</v>
      </c>
      <c r="F39" s="1378">
        <v>206.3433</v>
      </c>
      <c r="G39" s="1378">
        <v>172.0009</v>
      </c>
      <c r="H39" s="1379">
        <v>184.41820000000001</v>
      </c>
      <c r="I39" s="1378">
        <v>198.4282</v>
      </c>
      <c r="J39" s="1378">
        <v>199.99760000000001</v>
      </c>
      <c r="K39" s="1378">
        <v>144.94810000000001</v>
      </c>
      <c r="L39" s="1378">
        <v>127.73950000000001</v>
      </c>
      <c r="M39" s="1378">
        <v>209.90889999999999</v>
      </c>
      <c r="N39" s="1378">
        <v>194.84460000000001</v>
      </c>
      <c r="O39" s="1326">
        <f>IF(N39="","",SUM(C39:N39))</f>
        <v>2445.7579999999998</v>
      </c>
      <c r="P39" s="1327">
        <f>SUM(C39:INDEX(C39:N39,$T$1))</f>
        <v>1369.8911000000001</v>
      </c>
      <c r="T39" s="1376"/>
      <c r="U39" s="1376"/>
      <c r="V39" s="1376"/>
    </row>
    <row r="40" spans="1:22" s="1375" customFormat="1" ht="13.5" customHeight="1">
      <c r="A40" s="1330" t="s">
        <v>1782</v>
      </c>
      <c r="B40" s="1383" t="s">
        <v>92</v>
      </c>
      <c r="C40" s="1378">
        <v>299.9477</v>
      </c>
      <c r="D40" s="1378">
        <v>167.36240000000001</v>
      </c>
      <c r="E40" s="1378">
        <v>114.3621</v>
      </c>
      <c r="F40" s="1378">
        <v>120.3674</v>
      </c>
      <c r="G40" s="1378">
        <v>253.37020000000001</v>
      </c>
      <c r="H40" s="1379">
        <v>250.47790000000001</v>
      </c>
      <c r="I40" s="1378"/>
      <c r="J40" s="1378"/>
      <c r="K40" s="1378"/>
      <c r="L40" s="1378"/>
      <c r="M40" s="1378"/>
      <c r="N40" s="1378"/>
      <c r="O40" s="1326" t="str">
        <f>IF(N40="","",SUM(C40:N40))</f>
        <v/>
      </c>
      <c r="P40" s="1327">
        <f>SUM(C40:N40)</f>
        <v>1205.8877</v>
      </c>
      <c r="T40" s="1376"/>
      <c r="U40" s="1376"/>
      <c r="V40" s="1376"/>
    </row>
    <row r="41" spans="1:22" s="1375" customFormat="1" ht="13.5" customHeight="1">
      <c r="A41" s="1372" t="s">
        <v>1794</v>
      </c>
      <c r="B41" s="1373"/>
      <c r="C41" s="1373"/>
      <c r="D41" s="1373"/>
      <c r="E41" s="1373"/>
      <c r="F41" s="1373"/>
      <c r="G41" s="1373"/>
      <c r="H41" s="1373"/>
      <c r="I41" s="1373"/>
      <c r="J41" s="1373"/>
      <c r="K41" s="1373"/>
      <c r="L41" s="1373"/>
      <c r="M41" s="1373"/>
      <c r="N41" s="1373"/>
      <c r="O41" s="1373"/>
      <c r="P41" s="1374"/>
      <c r="Q41" s="1380"/>
      <c r="T41" s="1376"/>
      <c r="U41" s="1376"/>
      <c r="V41" s="1376"/>
    </row>
    <row r="42" spans="1:22" s="1375" customFormat="1" ht="13.5" customHeight="1">
      <c r="A42" s="1320" t="s">
        <v>93</v>
      </c>
      <c r="B42" s="1377" t="s">
        <v>92</v>
      </c>
      <c r="C42" s="1378">
        <v>46.998399999999997</v>
      </c>
      <c r="D42" s="1378">
        <v>52.673900000000003</v>
      </c>
      <c r="E42" s="1378">
        <v>51.452500000000001</v>
      </c>
      <c r="F42" s="1378">
        <v>52.674900000000001</v>
      </c>
      <c r="G42" s="1378">
        <v>48.842599999999997</v>
      </c>
      <c r="H42" s="1379">
        <v>44.17</v>
      </c>
      <c r="I42" s="1378">
        <v>49.472000000000001</v>
      </c>
      <c r="J42" s="1378">
        <v>52.873399999999997</v>
      </c>
      <c r="K42" s="1378">
        <v>47.836599999999997</v>
      </c>
      <c r="L42" s="1378">
        <v>62.919199999999996</v>
      </c>
      <c r="M42" s="1378">
        <v>48.737000000000002</v>
      </c>
      <c r="N42" s="1378">
        <v>45.408700000000003</v>
      </c>
      <c r="O42" s="1326">
        <f>IF(N42="","",SUM(C42:N42))</f>
        <v>604.05919999999992</v>
      </c>
      <c r="P42" s="1327">
        <f>SUM(C42:INDEX(C42:N42,$T$1))</f>
        <v>296.81229999999999</v>
      </c>
      <c r="T42" s="1376"/>
      <c r="U42" s="1376"/>
      <c r="V42" s="1376"/>
    </row>
    <row r="43" spans="1:22" s="1375" customFormat="1" ht="13.5" customHeight="1">
      <c r="A43" s="1328" t="s">
        <v>93</v>
      </c>
      <c r="B43" s="1383" t="s">
        <v>92</v>
      </c>
      <c r="C43" s="1378">
        <v>54.760199999999998</v>
      </c>
      <c r="D43" s="1378">
        <v>52.039299999999997</v>
      </c>
      <c r="E43" s="1378">
        <v>47.047400000000003</v>
      </c>
      <c r="F43" s="1378">
        <v>54.523400000000002</v>
      </c>
      <c r="G43" s="1378">
        <v>40.736600000000003</v>
      </c>
      <c r="H43" s="1379">
        <v>38.4878</v>
      </c>
      <c r="I43" s="1378"/>
      <c r="J43" s="1378"/>
      <c r="K43" s="1378"/>
      <c r="L43" s="1378"/>
      <c r="M43" s="1378"/>
      <c r="N43" s="1378"/>
      <c r="O43" s="1326" t="str">
        <f>IF(N43="","",SUM(C43:N43))</f>
        <v/>
      </c>
      <c r="P43" s="1327">
        <f>SUM(C43:N43)</f>
        <v>287.59470000000005</v>
      </c>
      <c r="T43" s="1376"/>
      <c r="U43" s="1376"/>
      <c r="V43" s="1376"/>
    </row>
    <row r="44" spans="1:22" s="1375" customFormat="1" ht="13.5" customHeight="1">
      <c r="A44" s="1320" t="s">
        <v>1782</v>
      </c>
      <c r="B44" s="1377" t="s">
        <v>92</v>
      </c>
      <c r="C44" s="1378">
        <v>13.238300000000001</v>
      </c>
      <c r="D44" s="1378">
        <v>10.2484</v>
      </c>
      <c r="E44" s="1378">
        <v>11.9298</v>
      </c>
      <c r="F44" s="1378">
        <v>11.6866</v>
      </c>
      <c r="G44" s="1378">
        <v>9.1286000000000005</v>
      </c>
      <c r="H44" s="1379">
        <v>6.0061</v>
      </c>
      <c r="I44" s="1378">
        <v>10.117900000000001</v>
      </c>
      <c r="J44" s="1378">
        <v>11.4124</v>
      </c>
      <c r="K44" s="1378">
        <v>8.5751000000000008</v>
      </c>
      <c r="L44" s="1378">
        <v>12.804399999999999</v>
      </c>
      <c r="M44" s="1378">
        <v>10.7006</v>
      </c>
      <c r="N44" s="1378">
        <v>11.8188</v>
      </c>
      <c r="O44" s="1326">
        <f>IF(N44="","",SUM(C44:N44))</f>
        <v>127.667</v>
      </c>
      <c r="P44" s="1327">
        <f>SUM(C44:INDEX(C44:N44,$T$1))</f>
        <v>62.237799999999993</v>
      </c>
      <c r="T44" s="1376"/>
      <c r="U44" s="1376"/>
      <c r="V44" s="1376"/>
    </row>
    <row r="45" spans="1:22" s="1375" customFormat="1" ht="13.5" customHeight="1">
      <c r="A45" s="1330" t="s">
        <v>1782</v>
      </c>
      <c r="B45" s="1383" t="s">
        <v>92</v>
      </c>
      <c r="C45" s="1378">
        <v>12.4497</v>
      </c>
      <c r="D45" s="1378">
        <v>10.2485</v>
      </c>
      <c r="E45" s="1378">
        <v>14.4711</v>
      </c>
      <c r="F45" s="1378">
        <v>10.565099999999999</v>
      </c>
      <c r="G45" s="1378">
        <v>6.3582000000000001</v>
      </c>
      <c r="H45" s="1379">
        <v>9.5191999999999997</v>
      </c>
      <c r="I45" s="1378"/>
      <c r="J45" s="1378"/>
      <c r="K45" s="1378"/>
      <c r="L45" s="1378"/>
      <c r="M45" s="1378"/>
      <c r="N45" s="1378"/>
      <c r="O45" s="1326" t="str">
        <f>IF(N45="","",SUM(C45:N45))</f>
        <v/>
      </c>
      <c r="P45" s="1327">
        <f>SUM(C45:N45)</f>
        <v>63.611800000000002</v>
      </c>
      <c r="T45" s="1376"/>
      <c r="U45" s="1376"/>
      <c r="V45" s="1376"/>
    </row>
    <row r="46" spans="1:22" s="1375" customFormat="1" ht="13.5" customHeight="1">
      <c r="A46" s="1372" t="s">
        <v>1844</v>
      </c>
      <c r="B46" s="1373"/>
      <c r="C46" s="1373"/>
      <c r="D46" s="1373"/>
      <c r="E46" s="1373"/>
      <c r="F46" s="1373"/>
      <c r="G46" s="1373"/>
      <c r="H46" s="1373"/>
      <c r="I46" s="1373"/>
      <c r="J46" s="1373"/>
      <c r="K46" s="1373"/>
      <c r="L46" s="1373"/>
      <c r="M46" s="1373"/>
      <c r="N46" s="1373"/>
      <c r="O46" s="1373"/>
      <c r="P46" s="1374"/>
      <c r="Q46" s="1380"/>
      <c r="R46" s="1380"/>
      <c r="T46" s="1376"/>
      <c r="U46" s="1376"/>
      <c r="V46" s="1376"/>
    </row>
    <row r="47" spans="1:22" s="1375" customFormat="1" ht="13.5" customHeight="1">
      <c r="A47" s="1320" t="s">
        <v>93</v>
      </c>
      <c r="B47" s="1377" t="s">
        <v>92</v>
      </c>
      <c r="C47" s="1347">
        <v>1188.4707129999999</v>
      </c>
      <c r="D47" s="1347">
        <v>1125.620627</v>
      </c>
      <c r="E47" s="1347">
        <v>1261.657279</v>
      </c>
      <c r="F47" s="1347">
        <v>1242.486852</v>
      </c>
      <c r="G47" s="1347">
        <v>1146.1053489999999</v>
      </c>
      <c r="H47" s="1347">
        <v>1231.0270949999999</v>
      </c>
      <c r="I47" s="1347">
        <v>1391.236936</v>
      </c>
      <c r="J47" s="1347">
        <v>1365.2951250000001</v>
      </c>
      <c r="K47" s="1347">
        <v>1285.098976</v>
      </c>
      <c r="L47" s="1347">
        <v>1279.466801</v>
      </c>
      <c r="M47" s="1347">
        <v>1309.6454819999999</v>
      </c>
      <c r="N47" s="1347">
        <v>1325.7086420000001</v>
      </c>
      <c r="O47" s="1326">
        <f>IF(N47="","",SUM(C47:N47))</f>
        <v>15151.819876999998</v>
      </c>
      <c r="P47" s="1327">
        <f>SUM(C47:INDEX(C47:N47,$T$1))</f>
        <v>7195.3679149999989</v>
      </c>
      <c r="T47" s="1376"/>
      <c r="U47" s="1376"/>
      <c r="V47" s="1376"/>
    </row>
    <row r="48" spans="1:22" s="1375" customFormat="1" ht="13.5" customHeight="1">
      <c r="A48" s="1328" t="s">
        <v>93</v>
      </c>
      <c r="B48" s="1383" t="s">
        <v>92</v>
      </c>
      <c r="C48" s="1390">
        <v>1561.0959539999999</v>
      </c>
      <c r="D48" s="1390">
        <v>927.45090500000003</v>
      </c>
      <c r="E48" s="1390">
        <v>841.95755299999996</v>
      </c>
      <c r="F48" s="1390">
        <v>933.82054100000005</v>
      </c>
      <c r="G48" s="1390">
        <v>1164.8101830000001</v>
      </c>
      <c r="H48" s="1390">
        <v>1074.030514</v>
      </c>
      <c r="I48" s="1347"/>
      <c r="J48" s="1347"/>
      <c r="K48" s="1347"/>
      <c r="L48" s="1347"/>
      <c r="M48" s="1347"/>
      <c r="N48" s="1347"/>
      <c r="O48" s="1326" t="str">
        <f>IF(N48="","",SUM(C48:N48))</f>
        <v/>
      </c>
      <c r="P48" s="1327">
        <f>SUM(C48:N48)</f>
        <v>6503.1656500000008</v>
      </c>
      <c r="T48" s="1376"/>
      <c r="U48" s="1376"/>
      <c r="V48" s="1376"/>
    </row>
    <row r="49" spans="1:22" s="1375" customFormat="1" ht="13.5" customHeight="1">
      <c r="A49" s="1320" t="s">
        <v>1782</v>
      </c>
      <c r="B49" s="1377" t="s">
        <v>92</v>
      </c>
      <c r="C49" s="1378">
        <v>683.61378100000002</v>
      </c>
      <c r="D49" s="1378">
        <v>924.46918000000005</v>
      </c>
      <c r="E49" s="1378">
        <v>849.86409600000002</v>
      </c>
      <c r="F49" s="1378">
        <v>834.92231000000004</v>
      </c>
      <c r="G49" s="1378">
        <v>789.96760600000005</v>
      </c>
      <c r="H49" s="1379">
        <v>680.11627099999998</v>
      </c>
      <c r="I49" s="1378">
        <v>839.29111</v>
      </c>
      <c r="J49" s="1378">
        <v>705.42234099999996</v>
      </c>
      <c r="K49" s="1378">
        <v>687.85780499999998</v>
      </c>
      <c r="L49" s="1378">
        <v>683.77500399999997</v>
      </c>
      <c r="M49" s="1378">
        <v>766.54546400000004</v>
      </c>
      <c r="N49" s="1378">
        <v>751.47613999999999</v>
      </c>
      <c r="O49" s="1326">
        <f>IF(N49="","",SUM(C49:N49))</f>
        <v>9197.3211080000001</v>
      </c>
      <c r="P49" s="1327">
        <f>SUM(C49:INDEX(C49:N49,$T$1))</f>
        <v>4762.9532440000003</v>
      </c>
      <c r="T49" s="1376"/>
      <c r="U49" s="1376"/>
      <c r="V49" s="1376"/>
    </row>
    <row r="50" spans="1:22" s="1375" customFormat="1" ht="13.5" customHeight="1">
      <c r="A50" s="1330" t="s">
        <v>1782</v>
      </c>
      <c r="B50" s="1383" t="s">
        <v>92</v>
      </c>
      <c r="C50" s="1378">
        <v>898.51302599999997</v>
      </c>
      <c r="D50" s="1378">
        <v>614.69298700000002</v>
      </c>
      <c r="E50" s="1378">
        <v>569.43678</v>
      </c>
      <c r="F50" s="1378">
        <v>630.80447600000002</v>
      </c>
      <c r="G50" s="1378">
        <v>749.93832799999996</v>
      </c>
      <c r="H50" s="1379">
        <v>746.93671400000005</v>
      </c>
      <c r="I50" s="1378"/>
      <c r="J50" s="1378"/>
      <c r="K50" s="1378"/>
      <c r="L50" s="1378"/>
      <c r="M50" s="1378"/>
      <c r="N50" s="1378"/>
      <c r="O50" s="1326" t="str">
        <f>IF(N50="","",SUM(C50:N50))</f>
        <v/>
      </c>
      <c r="P50" s="1327">
        <f>SUM(C50:N50)</f>
        <v>4210.3223110000008</v>
      </c>
      <c r="T50" s="1376"/>
      <c r="U50" s="1376"/>
      <c r="V50" s="1376"/>
    </row>
    <row r="51" spans="1:22" s="1375" customFormat="1" ht="13.5" customHeight="1">
      <c r="A51" s="1372" t="s">
        <v>1797</v>
      </c>
      <c r="B51" s="1373"/>
      <c r="C51" s="1373"/>
      <c r="D51" s="1373"/>
      <c r="E51" s="1373"/>
      <c r="F51" s="1373"/>
      <c r="G51" s="1373"/>
      <c r="H51" s="1373"/>
      <c r="I51" s="1373"/>
      <c r="J51" s="1373"/>
      <c r="K51" s="1373"/>
      <c r="L51" s="1373"/>
      <c r="M51" s="1373"/>
      <c r="N51" s="1373"/>
      <c r="O51" s="1373"/>
      <c r="P51" s="1374"/>
      <c r="Q51" s="1380"/>
      <c r="T51" s="1376"/>
      <c r="U51" s="1376"/>
      <c r="V51" s="1376"/>
    </row>
    <row r="52" spans="1:22" s="1375" customFormat="1" ht="13.5" customHeight="1">
      <c r="A52" s="1320" t="s">
        <v>93</v>
      </c>
      <c r="B52" s="1377" t="s">
        <v>92</v>
      </c>
      <c r="C52" s="1378">
        <v>58.344099999999997</v>
      </c>
      <c r="D52" s="1378">
        <v>263.11880000000002</v>
      </c>
      <c r="E52" s="1378">
        <v>105.5205</v>
      </c>
      <c r="F52" s="1378">
        <v>288.108</v>
      </c>
      <c r="G52" s="1378">
        <v>276.25080000000003</v>
      </c>
      <c r="H52" s="1379">
        <v>247.61089999999999</v>
      </c>
      <c r="I52" s="1378">
        <v>220.90539999999999</v>
      </c>
      <c r="J52" s="1378">
        <v>212.20670000000001</v>
      </c>
      <c r="K52" s="1378">
        <v>199.1628</v>
      </c>
      <c r="L52" s="1378">
        <v>167.7139</v>
      </c>
      <c r="M52" s="1378">
        <v>134.5915</v>
      </c>
      <c r="N52" s="1378">
        <v>148.07079999999999</v>
      </c>
      <c r="O52" s="1326">
        <f>IF(N52="","",SUM(C52:N52))</f>
        <v>2321.6041999999998</v>
      </c>
      <c r="P52" s="1327">
        <f>SUM(C52:INDEX(C52:N52,$T$1))</f>
        <v>1238.9530999999999</v>
      </c>
      <c r="T52" s="1376"/>
      <c r="U52" s="1376"/>
      <c r="V52" s="1376"/>
    </row>
    <row r="53" spans="1:22" s="1375" customFormat="1" ht="13.5" customHeight="1">
      <c r="A53" s="1328" t="s">
        <v>93</v>
      </c>
      <c r="B53" s="1383" t="s">
        <v>92</v>
      </c>
      <c r="C53" s="1378">
        <v>165.36840000000001</v>
      </c>
      <c r="D53" s="1378">
        <v>184.6129</v>
      </c>
      <c r="E53" s="1378">
        <v>281.64170000000001</v>
      </c>
      <c r="F53" s="1378">
        <v>273.0471</v>
      </c>
      <c r="G53" s="1378">
        <v>275.53359999999998</v>
      </c>
      <c r="H53" s="1379">
        <v>275.4624</v>
      </c>
      <c r="I53" s="1378"/>
      <c r="J53" s="1378"/>
      <c r="K53" s="1378"/>
      <c r="L53" s="1378"/>
      <c r="M53" s="1378"/>
      <c r="N53" s="1378"/>
      <c r="O53" s="1326" t="str">
        <f>IF(N53="","",SUM(C53:N53))</f>
        <v/>
      </c>
      <c r="P53" s="1327">
        <f>SUM(C53:N53)</f>
        <v>1455.6660999999999</v>
      </c>
      <c r="T53" s="1376"/>
      <c r="U53" s="1376"/>
      <c r="V53" s="1376"/>
    </row>
    <row r="54" spans="1:22" s="1375" customFormat="1" ht="13.5" customHeight="1">
      <c r="A54" s="1320" t="s">
        <v>1782</v>
      </c>
      <c r="B54" s="1377" t="s">
        <v>92</v>
      </c>
      <c r="C54" s="1378">
        <v>57.787399999999998</v>
      </c>
      <c r="D54" s="1378">
        <v>257.43729999999999</v>
      </c>
      <c r="E54" s="1378">
        <v>77.311000000000007</v>
      </c>
      <c r="F54" s="1378">
        <v>253.233</v>
      </c>
      <c r="G54" s="1378">
        <v>240.5163</v>
      </c>
      <c r="H54" s="1379">
        <v>232.9965</v>
      </c>
      <c r="I54" s="1378">
        <v>209.27430000000001</v>
      </c>
      <c r="J54" s="1378">
        <v>196.1395</v>
      </c>
      <c r="K54" s="1378">
        <v>188.36940000000001</v>
      </c>
      <c r="L54" s="1378">
        <v>162.714</v>
      </c>
      <c r="M54" s="1378">
        <v>132.41929999999999</v>
      </c>
      <c r="N54" s="1378">
        <v>145.43219999999999</v>
      </c>
      <c r="O54" s="1326">
        <f>IF(N54="","",SUM(C54:N54))</f>
        <v>2153.6302000000001</v>
      </c>
      <c r="P54" s="1327">
        <f>SUM(C54:INDEX(C54:N54,$T$1))</f>
        <v>1119.2815000000001</v>
      </c>
      <c r="T54" s="1376"/>
      <c r="U54" s="1376"/>
      <c r="V54" s="1376"/>
    </row>
    <row r="55" spans="1:22" s="1375" customFormat="1" ht="13.5" customHeight="1">
      <c r="A55" s="1330" t="s">
        <v>1782</v>
      </c>
      <c r="B55" s="1383" t="s">
        <v>92</v>
      </c>
      <c r="C55" s="1378">
        <v>164.7415</v>
      </c>
      <c r="D55" s="1378">
        <v>177.11660000000001</v>
      </c>
      <c r="E55" s="1378">
        <v>246.4385</v>
      </c>
      <c r="F55" s="1378">
        <v>225.54570000000001</v>
      </c>
      <c r="G55" s="1378">
        <v>243.11789999999999</v>
      </c>
      <c r="H55" s="1379">
        <v>256.7013</v>
      </c>
      <c r="I55" s="1378"/>
      <c r="J55" s="1378"/>
      <c r="K55" s="1378"/>
      <c r="L55" s="1378"/>
      <c r="M55" s="1378"/>
      <c r="N55" s="1378"/>
      <c r="O55" s="1326" t="str">
        <f>IF(N55="","",SUM(C55:N55))</f>
        <v/>
      </c>
      <c r="P55" s="1327">
        <f>SUM(C55:N55)</f>
        <v>1313.6614999999999</v>
      </c>
      <c r="T55" s="1376"/>
      <c r="U55" s="1376"/>
      <c r="V55" s="1376"/>
    </row>
    <row r="56" spans="1:22" s="1375" customFormat="1" ht="13.5" customHeight="1">
      <c r="A56" s="1372" t="s">
        <v>1805</v>
      </c>
      <c r="B56" s="1373"/>
      <c r="C56" s="1373"/>
      <c r="D56" s="1373"/>
      <c r="E56" s="1373"/>
      <c r="F56" s="1373"/>
      <c r="G56" s="1373"/>
      <c r="H56" s="1373"/>
      <c r="I56" s="1373"/>
      <c r="J56" s="1373"/>
      <c r="K56" s="1373"/>
      <c r="L56" s="1373"/>
      <c r="M56" s="1373"/>
      <c r="N56" s="1373"/>
      <c r="O56" s="1373"/>
      <c r="P56" s="1374"/>
      <c r="Q56" s="1380"/>
      <c r="T56" s="1376"/>
      <c r="U56" s="1376"/>
      <c r="V56" s="1376"/>
    </row>
    <row r="57" spans="1:22" s="1375" customFormat="1" ht="13.5" customHeight="1">
      <c r="A57" s="1320" t="s">
        <v>93</v>
      </c>
      <c r="B57" s="1377" t="s">
        <v>92</v>
      </c>
      <c r="C57" s="1378">
        <v>56.711455999999998</v>
      </c>
      <c r="D57" s="1378">
        <v>55.660975999999998</v>
      </c>
      <c r="E57" s="1378">
        <v>76.651892000000004</v>
      </c>
      <c r="F57" s="1378">
        <v>127.22474800000001</v>
      </c>
      <c r="G57" s="1378">
        <v>141.76929999999999</v>
      </c>
      <c r="H57" s="1379">
        <v>109.75503999999999</v>
      </c>
      <c r="I57" s="1378">
        <v>114.956096</v>
      </c>
      <c r="J57" s="1378">
        <v>89.595095999999998</v>
      </c>
      <c r="K57" s="1378">
        <v>74.665136000000004</v>
      </c>
      <c r="L57" s="1378">
        <v>79.991408000000007</v>
      </c>
      <c r="M57" s="1378">
        <v>91.473963999999995</v>
      </c>
      <c r="N57" s="1378">
        <v>103.402348</v>
      </c>
      <c r="O57" s="1326">
        <f>IF(N57="","",SUM(C57:N57))</f>
        <v>1121.8574599999999</v>
      </c>
      <c r="P57" s="1327">
        <f>SUM(C57:INDEX(C57:N57,$T$1))</f>
        <v>567.77341200000001</v>
      </c>
      <c r="T57" s="1376"/>
      <c r="U57" s="1376"/>
      <c r="V57" s="1376"/>
    </row>
    <row r="58" spans="1:22" s="1375" customFormat="1" ht="13.5" customHeight="1">
      <c r="A58" s="1328" t="s">
        <v>93</v>
      </c>
      <c r="B58" s="1383" t="s">
        <v>92</v>
      </c>
      <c r="C58" s="1378">
        <v>154.18375599999999</v>
      </c>
      <c r="D58" s="1378">
        <v>147.67417599999999</v>
      </c>
      <c r="E58" s="1378">
        <v>134.890568</v>
      </c>
      <c r="F58" s="1378">
        <v>198.43820400000001</v>
      </c>
      <c r="G58" s="1378">
        <v>186.15592000000001</v>
      </c>
      <c r="H58" s="1379">
        <v>122.9498</v>
      </c>
      <c r="I58" s="1378"/>
      <c r="J58" s="1378"/>
      <c r="K58" s="1378"/>
      <c r="L58" s="1378"/>
      <c r="M58" s="1378"/>
      <c r="N58" s="1378"/>
      <c r="O58" s="1326" t="str">
        <f>IF(N58="","",SUM(C58:N58))</f>
        <v/>
      </c>
      <c r="P58" s="1327">
        <f>SUM(C58:N58)</f>
        <v>944.2924240000001</v>
      </c>
      <c r="T58" s="1376"/>
      <c r="U58" s="1376"/>
      <c r="V58" s="1376"/>
    </row>
    <row r="59" spans="1:22" s="1375" customFormat="1" ht="13.5" customHeight="1">
      <c r="A59" s="1320" t="s">
        <v>1782</v>
      </c>
      <c r="B59" s="1377" t="s">
        <v>92</v>
      </c>
      <c r="C59" s="1378">
        <v>53.544623999999999</v>
      </c>
      <c r="D59" s="1378">
        <v>50.373840000000001</v>
      </c>
      <c r="E59" s="1378">
        <v>70.421816000000007</v>
      </c>
      <c r="F59" s="1378">
        <v>124.399064</v>
      </c>
      <c r="G59" s="1378">
        <v>136.41328799999999</v>
      </c>
      <c r="H59" s="1379">
        <v>105.009728</v>
      </c>
      <c r="I59" s="1378">
        <v>108.937776</v>
      </c>
      <c r="J59" s="1378">
        <v>82.879264000000006</v>
      </c>
      <c r="K59" s="1378">
        <v>67.551563999999999</v>
      </c>
      <c r="L59" s="1378">
        <v>72.240331999999995</v>
      </c>
      <c r="M59" s="1378">
        <v>83.302288000000004</v>
      </c>
      <c r="N59" s="1378">
        <v>94.687923999999995</v>
      </c>
      <c r="O59" s="1326">
        <f>IF(N59="","",SUM(C59:N59))</f>
        <v>1049.761508</v>
      </c>
      <c r="P59" s="1327">
        <f>SUM(C59:INDEX(C59:N59,$T$1))</f>
        <v>540.16236000000004</v>
      </c>
      <c r="T59" s="1376"/>
      <c r="U59" s="1376"/>
      <c r="V59" s="1376"/>
    </row>
    <row r="60" spans="1:22" s="1375" customFormat="1" ht="13.5" customHeight="1">
      <c r="A60" s="1330" t="s">
        <v>1782</v>
      </c>
      <c r="B60" s="1383" t="s">
        <v>92</v>
      </c>
      <c r="C60" s="1378">
        <v>140.77910399999999</v>
      </c>
      <c r="D60" s="1378">
        <v>130.33882</v>
      </c>
      <c r="E60" s="1378">
        <v>121.45491199999999</v>
      </c>
      <c r="F60" s="1378">
        <v>180.407172</v>
      </c>
      <c r="G60" s="1378">
        <v>168.764104</v>
      </c>
      <c r="H60" s="1379">
        <v>114.639928</v>
      </c>
      <c r="I60" s="1378"/>
      <c r="J60" s="1378"/>
      <c r="K60" s="1378"/>
      <c r="L60" s="1378"/>
      <c r="M60" s="1378"/>
      <c r="N60" s="1378"/>
      <c r="O60" s="1326" t="str">
        <f>IF(N60="","",SUM(C60:N60))</f>
        <v/>
      </c>
      <c r="P60" s="1327">
        <f>SUM(C60:N60)</f>
        <v>856.38403999999991</v>
      </c>
      <c r="T60" s="1376"/>
      <c r="U60" s="1376"/>
      <c r="V60" s="1376"/>
    </row>
    <row r="61" spans="1:22" s="1375" customFormat="1" ht="13.5" customHeight="1">
      <c r="A61" s="1372" t="s">
        <v>1845</v>
      </c>
      <c r="B61" s="1373"/>
      <c r="C61" s="1373"/>
      <c r="D61" s="1373"/>
      <c r="E61" s="1373"/>
      <c r="F61" s="1373"/>
      <c r="G61" s="1373"/>
      <c r="H61" s="1373"/>
      <c r="I61" s="1373"/>
      <c r="J61" s="1373"/>
      <c r="K61" s="1373"/>
      <c r="L61" s="1373"/>
      <c r="M61" s="1373"/>
      <c r="N61" s="1373"/>
      <c r="O61" s="1373"/>
      <c r="P61" s="1374"/>
      <c r="Q61" s="1380"/>
      <c r="R61" s="1380"/>
      <c r="T61" s="1376"/>
      <c r="U61" s="1376"/>
      <c r="V61" s="1376"/>
    </row>
    <row r="62" spans="1:22" s="1375" customFormat="1" ht="13.5" customHeight="1">
      <c r="A62" s="1320" t="s">
        <v>93</v>
      </c>
      <c r="B62" s="1377" t="s">
        <v>92</v>
      </c>
      <c r="C62" s="1378">
        <v>67.607600000000005</v>
      </c>
      <c r="D62" s="1378">
        <v>50.509300000000003</v>
      </c>
      <c r="E62" s="1378">
        <v>61.147500000000001</v>
      </c>
      <c r="F62" s="1378">
        <v>56.073999999999998</v>
      </c>
      <c r="G62" s="1378">
        <v>51.0426</v>
      </c>
      <c r="H62" s="1379">
        <v>39.878700000000002</v>
      </c>
      <c r="I62" s="1378">
        <v>52.590400000000002</v>
      </c>
      <c r="J62" s="1378">
        <v>56.098500000000001</v>
      </c>
      <c r="K62" s="1378">
        <v>45.538400000000003</v>
      </c>
      <c r="L62" s="1378">
        <v>52.847900000000003</v>
      </c>
      <c r="M62" s="1378">
        <v>52.263800000000003</v>
      </c>
      <c r="N62" s="1378">
        <v>48.828099999999999</v>
      </c>
      <c r="O62" s="1326">
        <f>IF(N62="","",SUM(C62:N62))</f>
        <v>634.42679999999996</v>
      </c>
      <c r="P62" s="1327">
        <f>SUM(C62:INDEX(C62:N62,$T$1))</f>
        <v>326.25970000000001</v>
      </c>
      <c r="T62" s="1376"/>
      <c r="U62" s="1376"/>
      <c r="V62" s="1376"/>
    </row>
    <row r="63" spans="1:22" s="1375" customFormat="1" ht="13.5" customHeight="1">
      <c r="A63" s="1328" t="s">
        <v>93</v>
      </c>
      <c r="B63" s="1383" t="s">
        <v>92</v>
      </c>
      <c r="C63" s="1378">
        <v>58.648099999999999</v>
      </c>
      <c r="D63" s="1378">
        <v>52.963500000000003</v>
      </c>
      <c r="E63" s="1378">
        <v>43.525700000000001</v>
      </c>
      <c r="F63" s="1378">
        <v>49.140700000000002</v>
      </c>
      <c r="G63" s="1378">
        <v>44.140500000000003</v>
      </c>
      <c r="H63" s="1379">
        <v>50.349200000000003</v>
      </c>
      <c r="I63" s="1378"/>
      <c r="J63" s="1378"/>
      <c r="K63" s="1378"/>
      <c r="L63" s="1378"/>
      <c r="M63" s="1378"/>
      <c r="N63" s="1378"/>
      <c r="O63" s="1326" t="str">
        <f>IF(N63="","",SUM(C63:N63))</f>
        <v/>
      </c>
      <c r="P63" s="1327">
        <f>SUM(C63:N63)</f>
        <v>298.76770000000005</v>
      </c>
      <c r="T63" s="1376"/>
      <c r="U63" s="1376"/>
      <c r="V63" s="1376"/>
    </row>
    <row r="64" spans="1:22" s="1375" customFormat="1" ht="13.5" customHeight="1">
      <c r="A64" s="1320" t="s">
        <v>1782</v>
      </c>
      <c r="B64" s="1377" t="s">
        <v>92</v>
      </c>
      <c r="C64" s="1378">
        <v>60.128500000000003</v>
      </c>
      <c r="D64" s="1378">
        <v>43.5015</v>
      </c>
      <c r="E64" s="1378">
        <v>54.177500000000002</v>
      </c>
      <c r="F64" s="1378">
        <v>48.744799999999998</v>
      </c>
      <c r="G64" s="1378">
        <v>44.629600000000003</v>
      </c>
      <c r="H64" s="1379">
        <v>34.432600000000001</v>
      </c>
      <c r="I64" s="1378">
        <v>45.431699999999999</v>
      </c>
      <c r="J64" s="1378">
        <v>49.346600000000002</v>
      </c>
      <c r="K64" s="1378">
        <v>38.918100000000003</v>
      </c>
      <c r="L64" s="1378">
        <v>46.689500000000002</v>
      </c>
      <c r="M64" s="1378">
        <v>45.554099999999998</v>
      </c>
      <c r="N64" s="1378">
        <v>42.8078</v>
      </c>
      <c r="O64" s="1326">
        <f>IF(N64="","",SUM(C64:N64))</f>
        <v>554.3623</v>
      </c>
      <c r="P64" s="1327">
        <f>SUM(C64:INDEX(C64:N64,$T$1))</f>
        <v>285.61450000000002</v>
      </c>
      <c r="T64" s="1376"/>
      <c r="U64" s="1376"/>
      <c r="V64" s="1376"/>
    </row>
    <row r="65" spans="1:22" s="1375" customFormat="1" ht="13.5" customHeight="1">
      <c r="A65" s="1330" t="s">
        <v>1782</v>
      </c>
      <c r="B65" s="1383" t="s">
        <v>92</v>
      </c>
      <c r="C65" s="1378">
        <v>52.212699999999998</v>
      </c>
      <c r="D65" s="1378">
        <v>46.034999999999997</v>
      </c>
      <c r="E65" s="1378">
        <v>37.535299999999999</v>
      </c>
      <c r="F65" s="1378">
        <v>43.283099999999997</v>
      </c>
      <c r="G65" s="1378">
        <v>38.029200000000003</v>
      </c>
      <c r="H65" s="1379">
        <v>45.345399999999998</v>
      </c>
      <c r="I65" s="1378"/>
      <c r="J65" s="1378"/>
      <c r="K65" s="1378"/>
      <c r="L65" s="1378"/>
      <c r="M65" s="1378"/>
      <c r="N65" s="1378"/>
      <c r="O65" s="1326" t="str">
        <f>IF(N65="","",SUM(C65:N65))</f>
        <v/>
      </c>
      <c r="P65" s="1327">
        <f>SUM(C65:N65)</f>
        <v>262.44069999999999</v>
      </c>
      <c r="T65" s="1376"/>
      <c r="U65" s="1376"/>
      <c r="V65" s="1376"/>
    </row>
    <row r="66" spans="1:22" s="1375" customFormat="1" ht="13.5" customHeight="1">
      <c r="A66" s="1372" t="s">
        <v>1846</v>
      </c>
      <c r="B66" s="1373"/>
      <c r="C66" s="1373"/>
      <c r="D66" s="1373"/>
      <c r="E66" s="1373"/>
      <c r="F66" s="1373"/>
      <c r="G66" s="1373"/>
      <c r="H66" s="1373"/>
      <c r="I66" s="1373"/>
      <c r="J66" s="1373"/>
      <c r="K66" s="1373"/>
      <c r="L66" s="1373"/>
      <c r="M66" s="1373"/>
      <c r="N66" s="1373"/>
      <c r="O66" s="1373"/>
      <c r="P66" s="1374"/>
      <c r="T66" s="1376"/>
      <c r="U66" s="1376"/>
      <c r="V66" s="1376"/>
    </row>
    <row r="67" spans="1:22" s="1375" customFormat="1" ht="13.5" customHeight="1">
      <c r="A67" s="1320" t="s">
        <v>93</v>
      </c>
      <c r="B67" s="1377" t="s">
        <v>92</v>
      </c>
      <c r="C67" s="1378">
        <v>28.433</v>
      </c>
      <c r="D67" s="1378">
        <v>29.5152</v>
      </c>
      <c r="E67" s="1378">
        <v>30.673400000000001</v>
      </c>
      <c r="F67" s="1378">
        <v>27.890699999999999</v>
      </c>
      <c r="G67" s="1378">
        <v>28.203299999999999</v>
      </c>
      <c r="H67" s="1379">
        <v>26.2483</v>
      </c>
      <c r="I67" s="1378">
        <v>35.353000000000002</v>
      </c>
      <c r="J67" s="1378">
        <v>30.127600000000001</v>
      </c>
      <c r="K67" s="1378">
        <v>30.478400000000001</v>
      </c>
      <c r="L67" s="1378">
        <v>32.607900000000001</v>
      </c>
      <c r="M67" s="1378">
        <v>28.4529</v>
      </c>
      <c r="N67" s="1378">
        <v>30.1737</v>
      </c>
      <c r="O67" s="1326">
        <f>IF(N67="","",SUM(C67:N67))</f>
        <v>358.1574</v>
      </c>
      <c r="P67" s="1327">
        <f>SUM(C67:INDEX(C67:N67,$T$1))</f>
        <v>170.9639</v>
      </c>
      <c r="T67" s="1376"/>
      <c r="U67" s="1376"/>
      <c r="V67" s="1376"/>
    </row>
    <row r="68" spans="1:22" s="1375" customFormat="1" ht="13.5" customHeight="1">
      <c r="A68" s="1328" t="s">
        <v>93</v>
      </c>
      <c r="B68" s="1383" t="s">
        <v>92</v>
      </c>
      <c r="C68" s="1378">
        <v>28.552900000000001</v>
      </c>
      <c r="D68" s="1378">
        <v>27.231200000000001</v>
      </c>
      <c r="E68" s="1378">
        <v>24.852</v>
      </c>
      <c r="F68" s="1378">
        <v>25.977599999999999</v>
      </c>
      <c r="G68" s="1378">
        <v>23.065899999999999</v>
      </c>
      <c r="H68" s="1379">
        <v>22.329899999999999</v>
      </c>
      <c r="I68" s="1378"/>
      <c r="J68" s="1378"/>
      <c r="K68" s="1378"/>
      <c r="L68" s="1378"/>
      <c r="M68" s="1378"/>
      <c r="N68" s="1378"/>
      <c r="O68" s="1326" t="str">
        <f>IF(N68="","",SUM(C68:N68))</f>
        <v/>
      </c>
      <c r="P68" s="1327">
        <f>SUM(C68:N68)</f>
        <v>152.0095</v>
      </c>
      <c r="T68" s="1376"/>
      <c r="U68" s="1376"/>
      <c r="V68" s="1376"/>
    </row>
    <row r="69" spans="1:22" s="1375" customFormat="1" ht="13.5" customHeight="1">
      <c r="A69" s="1320" t="s">
        <v>1782</v>
      </c>
      <c r="B69" s="1377" t="s">
        <v>92</v>
      </c>
      <c r="C69" s="1378">
        <v>15.195399999999999</v>
      </c>
      <c r="D69" s="1378">
        <v>19.438099999999999</v>
      </c>
      <c r="E69" s="1378">
        <v>21.7425</v>
      </c>
      <c r="F69" s="1378">
        <v>20.990200000000002</v>
      </c>
      <c r="G69" s="1378">
        <v>21.043900000000001</v>
      </c>
      <c r="H69" s="1379">
        <v>16.952300000000001</v>
      </c>
      <c r="I69" s="1378">
        <v>21.743099999999998</v>
      </c>
      <c r="J69" s="1378">
        <v>20.008400000000002</v>
      </c>
      <c r="K69" s="1378">
        <v>20.764299999999999</v>
      </c>
      <c r="L69" s="1378">
        <v>18.514399999999998</v>
      </c>
      <c r="M69" s="1378">
        <v>19.84</v>
      </c>
      <c r="N69" s="1378">
        <v>20.5001</v>
      </c>
      <c r="O69" s="1326">
        <f>IF(N69="","",SUM(C69:N69))</f>
        <v>236.73269999999999</v>
      </c>
      <c r="P69" s="1327">
        <f>SUM(C69:INDEX(C69:N69,$T$1))</f>
        <v>115.36240000000001</v>
      </c>
      <c r="T69" s="1376"/>
      <c r="U69" s="1376"/>
      <c r="V69" s="1376"/>
    </row>
    <row r="70" spans="1:22" s="1375" customFormat="1" ht="13.5" customHeight="1">
      <c r="A70" s="1330" t="s">
        <v>1782</v>
      </c>
      <c r="B70" s="1383" t="s">
        <v>92</v>
      </c>
      <c r="C70" s="1378">
        <v>18.873000000000001</v>
      </c>
      <c r="D70" s="1378">
        <v>17.563099999999999</v>
      </c>
      <c r="E70" s="1378">
        <v>17.866399999999999</v>
      </c>
      <c r="F70" s="1378">
        <v>20.528300000000002</v>
      </c>
      <c r="G70" s="1378">
        <v>16.291499999999999</v>
      </c>
      <c r="H70" s="1379">
        <v>13.591100000000001</v>
      </c>
      <c r="I70" s="1378"/>
      <c r="J70" s="1378"/>
      <c r="K70" s="1378"/>
      <c r="L70" s="1378"/>
      <c r="M70" s="1378"/>
      <c r="N70" s="1378"/>
      <c r="O70" s="1326" t="str">
        <f>IF(N70="","",SUM(C70:N70))</f>
        <v/>
      </c>
      <c r="P70" s="1327">
        <f>SUM(C70:N70)</f>
        <v>104.71339999999999</v>
      </c>
      <c r="T70" s="1376"/>
      <c r="U70" s="1376"/>
      <c r="V70" s="1376"/>
    </row>
    <row r="71" spans="1:22" s="1375" customFormat="1" ht="13.5" customHeight="1">
      <c r="A71" s="1372" t="s">
        <v>1847</v>
      </c>
      <c r="B71" s="1373"/>
      <c r="C71" s="1373"/>
      <c r="D71" s="1373"/>
      <c r="E71" s="1373"/>
      <c r="F71" s="1373"/>
      <c r="G71" s="1373"/>
      <c r="H71" s="1373"/>
      <c r="I71" s="1373"/>
      <c r="J71" s="1373"/>
      <c r="K71" s="1373"/>
      <c r="L71" s="1373"/>
      <c r="M71" s="1373"/>
      <c r="N71" s="1373"/>
      <c r="O71" s="1373"/>
      <c r="P71" s="1374"/>
      <c r="T71" s="1376"/>
      <c r="U71" s="1376"/>
      <c r="V71" s="1376"/>
    </row>
    <row r="72" spans="1:22" s="1375" customFormat="1" ht="13.5" customHeight="1">
      <c r="A72" s="1320" t="s">
        <v>93</v>
      </c>
      <c r="B72" s="1377" t="s">
        <v>92</v>
      </c>
      <c r="C72" s="1378">
        <v>32.649500000000003</v>
      </c>
      <c r="D72" s="1378">
        <v>29.560600000000001</v>
      </c>
      <c r="E72" s="1378">
        <v>30.711300000000001</v>
      </c>
      <c r="F72" s="1378">
        <v>32.071199999999997</v>
      </c>
      <c r="G72" s="1378">
        <v>32.823999999999998</v>
      </c>
      <c r="H72" s="1379">
        <v>27.9207</v>
      </c>
      <c r="I72" s="1378">
        <v>32.228900000000003</v>
      </c>
      <c r="J72" s="1378">
        <v>30.487500000000001</v>
      </c>
      <c r="K72" s="1378">
        <v>27.470300000000002</v>
      </c>
      <c r="L72" s="1378">
        <v>31.671099999999999</v>
      </c>
      <c r="M72" s="1378">
        <v>32.1218</v>
      </c>
      <c r="N72" s="1378">
        <v>29.4421</v>
      </c>
      <c r="O72" s="1326">
        <f>IF(N72="","",SUM(C72:N72))</f>
        <v>369.15900000000005</v>
      </c>
      <c r="P72" s="1327">
        <f>SUM(C72:INDEX(C72:N72,$T$1))</f>
        <v>185.7373</v>
      </c>
      <c r="T72" s="1376"/>
      <c r="U72" s="1376"/>
      <c r="V72" s="1376"/>
    </row>
    <row r="73" spans="1:22" s="1375" customFormat="1" ht="13.5" customHeight="1">
      <c r="A73" s="1328" t="s">
        <v>93</v>
      </c>
      <c r="B73" s="1383" t="s">
        <v>92</v>
      </c>
      <c r="C73" s="1378">
        <v>32.318199999999997</v>
      </c>
      <c r="D73" s="1378">
        <v>29.881900000000002</v>
      </c>
      <c r="E73" s="1378">
        <v>33.581600000000002</v>
      </c>
      <c r="F73" s="1378">
        <v>31.339099999999998</v>
      </c>
      <c r="G73" s="1378">
        <v>30.603999999999999</v>
      </c>
      <c r="H73" s="1379">
        <v>23.7166</v>
      </c>
      <c r="I73" s="1378"/>
      <c r="J73" s="1378"/>
      <c r="K73" s="1378"/>
      <c r="L73" s="1378"/>
      <c r="M73" s="1378"/>
      <c r="N73" s="1378"/>
      <c r="O73" s="1326" t="str">
        <f>IF(N73="","",SUM(C73:N73))</f>
        <v/>
      </c>
      <c r="P73" s="1327">
        <f>SUM(C73:N73)</f>
        <v>181.44140000000002</v>
      </c>
      <c r="T73" s="1376"/>
      <c r="U73" s="1376"/>
      <c r="V73" s="1376"/>
    </row>
    <row r="74" spans="1:22" s="1375" customFormat="1" ht="13.5" customHeight="1">
      <c r="A74" s="1320" t="s">
        <v>1782</v>
      </c>
      <c r="B74" s="1377" t="s">
        <v>92</v>
      </c>
      <c r="C74" s="1378">
        <v>22.111499999999999</v>
      </c>
      <c r="D74" s="1378">
        <v>20.044899999999998</v>
      </c>
      <c r="E74" s="1378">
        <v>18.360399999999998</v>
      </c>
      <c r="F74" s="1378">
        <v>20.519400000000001</v>
      </c>
      <c r="G74" s="1378">
        <v>22.000499999999999</v>
      </c>
      <c r="H74" s="1379">
        <v>17.534400000000002</v>
      </c>
      <c r="I74" s="1378">
        <v>20.5411</v>
      </c>
      <c r="J74" s="1378">
        <v>19.4437</v>
      </c>
      <c r="K74" s="1378">
        <v>16.867100000000001</v>
      </c>
      <c r="L74" s="1378">
        <v>19.703700000000001</v>
      </c>
      <c r="M74" s="1378">
        <v>19.852</v>
      </c>
      <c r="N74" s="1378">
        <v>17.911999999999999</v>
      </c>
      <c r="O74" s="1326">
        <f>IF(N74="","",SUM(C74:N74))</f>
        <v>234.89070000000001</v>
      </c>
      <c r="P74" s="1327">
        <f>SUM(C74:INDEX(C74:N74,$T$1))</f>
        <v>120.5711</v>
      </c>
      <c r="T74" s="1376"/>
      <c r="U74" s="1376"/>
      <c r="V74" s="1376"/>
    </row>
    <row r="75" spans="1:22" s="1375" customFormat="1" ht="13.5" customHeight="1">
      <c r="A75" s="1330" t="s">
        <v>1782</v>
      </c>
      <c r="B75" s="1383" t="s">
        <v>92</v>
      </c>
      <c r="C75" s="1378">
        <v>19.291899999999998</v>
      </c>
      <c r="D75" s="1378">
        <v>18.311900000000001</v>
      </c>
      <c r="E75" s="1378">
        <v>23.523499999999999</v>
      </c>
      <c r="F75" s="1378">
        <v>20.846699999999998</v>
      </c>
      <c r="G75" s="1378">
        <v>19.486599999999999</v>
      </c>
      <c r="H75" s="1379">
        <v>14.846399999999999</v>
      </c>
      <c r="I75" s="1378"/>
      <c r="J75" s="1378"/>
      <c r="K75" s="1378"/>
      <c r="L75" s="1378"/>
      <c r="M75" s="1378"/>
      <c r="N75" s="1378"/>
      <c r="O75" s="1326" t="str">
        <f>IF(N75="","",SUM(C75:N75))</f>
        <v/>
      </c>
      <c r="P75" s="1327">
        <f>SUM(C75:N75)</f>
        <v>116.30699999999999</v>
      </c>
      <c r="T75" s="1376"/>
      <c r="U75" s="1376"/>
      <c r="V75" s="1376"/>
    </row>
    <row r="76" spans="1:22" s="1375" customFormat="1" ht="13.5" customHeight="1">
      <c r="A76" s="1372" t="s">
        <v>1821</v>
      </c>
      <c r="B76" s="1373"/>
      <c r="C76" s="1373"/>
      <c r="D76" s="1373"/>
      <c r="E76" s="1373"/>
      <c r="F76" s="1373"/>
      <c r="G76" s="1373"/>
      <c r="H76" s="1373"/>
      <c r="I76" s="1373"/>
      <c r="J76" s="1373"/>
      <c r="K76" s="1373"/>
      <c r="L76" s="1373"/>
      <c r="M76" s="1373"/>
      <c r="N76" s="1373"/>
      <c r="O76" s="1373"/>
      <c r="P76" s="1374"/>
      <c r="T76" s="1376"/>
      <c r="U76" s="1376"/>
      <c r="V76" s="1376"/>
    </row>
    <row r="77" spans="1:22" s="1375" customFormat="1" ht="13.5" customHeight="1">
      <c r="A77" s="1320" t="s">
        <v>93</v>
      </c>
      <c r="B77" s="1377" t="s">
        <v>92</v>
      </c>
      <c r="C77" s="1378">
        <v>130.64840000000001</v>
      </c>
      <c r="D77" s="1378">
        <v>123.259</v>
      </c>
      <c r="E77" s="1378">
        <v>113.4425</v>
      </c>
      <c r="F77" s="1378">
        <v>115.81829999999999</v>
      </c>
      <c r="G77" s="1378">
        <v>118.1764</v>
      </c>
      <c r="H77" s="1379">
        <v>107.4755</v>
      </c>
      <c r="I77" s="1378">
        <v>125.3839</v>
      </c>
      <c r="J77" s="1378">
        <v>113.3038</v>
      </c>
      <c r="K77" s="1378">
        <v>119.5239</v>
      </c>
      <c r="L77" s="1378">
        <v>125.0869</v>
      </c>
      <c r="M77" s="1378">
        <v>125.09829999999999</v>
      </c>
      <c r="N77" s="1378">
        <v>118.92870000000001</v>
      </c>
      <c r="O77" s="1326">
        <f>IF(N77="","",SUM(C77:N77))</f>
        <v>1436.1455999999998</v>
      </c>
      <c r="P77" s="1327">
        <f>SUM(C77:INDEX(C77:N77,$T$1))</f>
        <v>708.82009999999991</v>
      </c>
      <c r="T77" s="1376"/>
      <c r="U77" s="1376"/>
      <c r="V77" s="1376"/>
    </row>
    <row r="78" spans="1:22" s="1375" customFormat="1" ht="13.5" customHeight="1">
      <c r="A78" s="1328" t="s">
        <v>93</v>
      </c>
      <c r="B78" s="1383" t="s">
        <v>92</v>
      </c>
      <c r="C78" s="1378">
        <v>126.15219999999999</v>
      </c>
      <c r="D78" s="1378">
        <v>123.1699</v>
      </c>
      <c r="E78" s="1378">
        <v>116.3194</v>
      </c>
      <c r="F78" s="1378">
        <v>121.0359</v>
      </c>
      <c r="G78" s="1378">
        <v>104.208</v>
      </c>
      <c r="H78" s="1379">
        <v>111.6922</v>
      </c>
      <c r="I78" s="1378"/>
      <c r="J78" s="1378"/>
      <c r="K78" s="1378"/>
      <c r="L78" s="1378"/>
      <c r="M78" s="1378"/>
      <c r="N78" s="1378"/>
      <c r="O78" s="1326" t="str">
        <f>IF(N78="","",SUM(C78:N78))</f>
        <v/>
      </c>
      <c r="P78" s="1327">
        <f>SUM(C78:N78)</f>
        <v>702.57759999999985</v>
      </c>
      <c r="T78" s="1376"/>
      <c r="U78" s="1376"/>
      <c r="V78" s="1376"/>
    </row>
    <row r="79" spans="1:22" s="1375" customFormat="1" ht="13.5" customHeight="1">
      <c r="A79" s="1320" t="s">
        <v>1782</v>
      </c>
      <c r="B79" s="1377" t="s">
        <v>92</v>
      </c>
      <c r="C79" s="1378">
        <v>114.8905</v>
      </c>
      <c r="D79" s="1378">
        <v>106.16330000000001</v>
      </c>
      <c r="E79" s="1378">
        <v>95.903400000000005</v>
      </c>
      <c r="F79" s="1378">
        <v>99.144499999999994</v>
      </c>
      <c r="G79" s="1378">
        <v>100.47020000000001</v>
      </c>
      <c r="H79" s="1379">
        <v>90.940100000000001</v>
      </c>
      <c r="I79" s="1378">
        <v>109.1277</v>
      </c>
      <c r="J79" s="1378">
        <v>96.484399999999994</v>
      </c>
      <c r="K79" s="1378">
        <v>102.1926</v>
      </c>
      <c r="L79" s="1378">
        <v>106.48139999999999</v>
      </c>
      <c r="M79" s="1378">
        <v>107.13720000000001</v>
      </c>
      <c r="N79" s="1378">
        <v>101.16889999999999</v>
      </c>
      <c r="O79" s="1326">
        <f>IF(N79="","",SUM(C79:N79))</f>
        <v>1230.1042</v>
      </c>
      <c r="P79" s="1327">
        <f>SUM(C79:INDEX(C79:N79,$T$1))</f>
        <v>607.51200000000006</v>
      </c>
      <c r="T79" s="1376"/>
      <c r="U79" s="1376"/>
      <c r="V79" s="1376"/>
    </row>
    <row r="80" spans="1:22" s="1375" customFormat="1" ht="13.5" customHeight="1">
      <c r="A80" s="1330" t="s">
        <v>1782</v>
      </c>
      <c r="B80" s="1383" t="s">
        <v>92</v>
      </c>
      <c r="C80" s="1378">
        <v>107.66160000000001</v>
      </c>
      <c r="D80" s="1378">
        <v>104.9568</v>
      </c>
      <c r="E80" s="1378">
        <v>98.972200000000001</v>
      </c>
      <c r="F80" s="1378">
        <v>103.3429</v>
      </c>
      <c r="G80" s="1378">
        <v>88.534700000000001</v>
      </c>
      <c r="H80" s="1379">
        <v>96.177599999999998</v>
      </c>
      <c r="I80" s="1378"/>
      <c r="J80" s="1378"/>
      <c r="K80" s="1378"/>
      <c r="L80" s="1378"/>
      <c r="M80" s="1378"/>
      <c r="N80" s="1378"/>
      <c r="O80" s="1326" t="str">
        <f>IF(N80="","",SUM(C80:N80))</f>
        <v/>
      </c>
      <c r="P80" s="1327">
        <f>SUM(C80:N80)</f>
        <v>599.64580000000001</v>
      </c>
      <c r="T80" s="1376"/>
      <c r="U80" s="1376"/>
      <c r="V80" s="1376"/>
    </row>
    <row r="81" spans="1:22" s="1375" customFormat="1" ht="13.5" customHeight="1">
      <c r="A81" s="1372" t="s">
        <v>1816</v>
      </c>
      <c r="B81" s="1373"/>
      <c r="C81" s="1373"/>
      <c r="D81" s="1373"/>
      <c r="E81" s="1373"/>
      <c r="F81" s="1373"/>
      <c r="G81" s="1373"/>
      <c r="H81" s="1373"/>
      <c r="I81" s="1373"/>
      <c r="J81" s="1373"/>
      <c r="K81" s="1373"/>
      <c r="L81" s="1373"/>
      <c r="M81" s="1373"/>
      <c r="N81" s="1373"/>
      <c r="O81" s="1373"/>
      <c r="P81" s="1374"/>
      <c r="T81" s="1376"/>
      <c r="U81" s="1376"/>
      <c r="V81" s="1376"/>
    </row>
    <row r="82" spans="1:22" s="1375" customFormat="1" ht="13.5" customHeight="1">
      <c r="A82" s="1320" t="s">
        <v>93</v>
      </c>
      <c r="B82" s="1377" t="s">
        <v>92</v>
      </c>
      <c r="C82" s="1378">
        <v>178.10765900000001</v>
      </c>
      <c r="D82" s="1378">
        <v>187.66355300000001</v>
      </c>
      <c r="E82" s="1378">
        <v>193.93745999999999</v>
      </c>
      <c r="F82" s="1378">
        <v>197.69975500000001</v>
      </c>
      <c r="G82" s="1378">
        <v>197.84043199999999</v>
      </c>
      <c r="H82" s="1379">
        <v>183.84942799999999</v>
      </c>
      <c r="I82" s="1378">
        <v>187.351797</v>
      </c>
      <c r="J82" s="1378">
        <v>194.275655</v>
      </c>
      <c r="K82" s="1378">
        <v>184.114597</v>
      </c>
      <c r="L82" s="1378">
        <v>186.066845</v>
      </c>
      <c r="M82" s="1378">
        <v>180.19985299999999</v>
      </c>
      <c r="N82" s="1378">
        <v>171.21798200000001</v>
      </c>
      <c r="O82" s="1326">
        <f>IF(N82="","",SUM(C82:N82))</f>
        <v>2242.3250159999998</v>
      </c>
      <c r="P82" s="1327">
        <f>SUM(C82:INDEX(C82:N82,$T$1))</f>
        <v>1139.0982869999998</v>
      </c>
      <c r="T82" s="1376"/>
      <c r="U82" s="1376"/>
      <c r="V82" s="1376"/>
    </row>
    <row r="83" spans="1:22" s="1375" customFormat="1" ht="13.5" customHeight="1">
      <c r="A83" s="1328" t="s">
        <v>93</v>
      </c>
      <c r="B83" s="1383" t="s">
        <v>92</v>
      </c>
      <c r="C83" s="1378">
        <v>187.973434</v>
      </c>
      <c r="D83" s="1378">
        <v>179.89446799999999</v>
      </c>
      <c r="E83" s="1378">
        <v>190.718581</v>
      </c>
      <c r="F83" s="1378">
        <v>202.55463800000001</v>
      </c>
      <c r="G83" s="1378">
        <v>200.55673999999999</v>
      </c>
      <c r="H83" s="1379">
        <v>186.37525500000001</v>
      </c>
      <c r="I83" s="1378"/>
      <c r="J83" s="1378"/>
      <c r="K83" s="1378"/>
      <c r="L83" s="1378"/>
      <c r="M83" s="1378"/>
      <c r="N83" s="1378"/>
      <c r="O83" s="1326" t="str">
        <f>IF(N83="","",SUM(C83:N83))</f>
        <v/>
      </c>
      <c r="P83" s="1327">
        <f>SUM(C83:N83)</f>
        <v>1148.0731159999998</v>
      </c>
      <c r="T83" s="1376"/>
      <c r="U83" s="1376"/>
      <c r="V83" s="1376"/>
    </row>
    <row r="84" spans="1:22" s="1375" customFormat="1" ht="13.5" customHeight="1">
      <c r="A84" s="1320" t="s">
        <v>1782</v>
      </c>
      <c r="B84" s="1377" t="s">
        <v>92</v>
      </c>
      <c r="C84" s="1378">
        <v>151.572912</v>
      </c>
      <c r="D84" s="1378">
        <v>158.13154599999999</v>
      </c>
      <c r="E84" s="1378">
        <v>164.32886400000001</v>
      </c>
      <c r="F84" s="1378">
        <v>170.20387500000001</v>
      </c>
      <c r="G84" s="1378">
        <v>166.557233</v>
      </c>
      <c r="H84" s="1379">
        <v>158.59715800000001</v>
      </c>
      <c r="I84" s="1378">
        <v>156.23996299999999</v>
      </c>
      <c r="J84" s="1378">
        <v>161.88418300000001</v>
      </c>
      <c r="K84" s="1378">
        <v>149.49722299999999</v>
      </c>
      <c r="L84" s="1378">
        <v>151.103545</v>
      </c>
      <c r="M84" s="1378">
        <v>148.437207</v>
      </c>
      <c r="N84" s="1378">
        <v>141.85087899999999</v>
      </c>
      <c r="O84" s="1326">
        <f>IF(N84="","",SUM(C84:N84))</f>
        <v>1878.4045880000001</v>
      </c>
      <c r="P84" s="1327">
        <f>SUM(C84:INDEX(C84:N84,$T$1))</f>
        <v>969.39158800000007</v>
      </c>
      <c r="T84" s="1376"/>
      <c r="U84" s="1376"/>
      <c r="V84" s="1376"/>
    </row>
    <row r="85" spans="1:22" s="1375" customFormat="1" ht="13.5" customHeight="1">
      <c r="A85" s="1330" t="s">
        <v>1782</v>
      </c>
      <c r="B85" s="1383" t="s">
        <v>92</v>
      </c>
      <c r="C85" s="1378">
        <v>152.99006700000001</v>
      </c>
      <c r="D85" s="1378">
        <v>147.66172299999999</v>
      </c>
      <c r="E85" s="1378">
        <v>158.80906999999999</v>
      </c>
      <c r="F85" s="1378">
        <v>165.806409</v>
      </c>
      <c r="G85" s="1378">
        <v>162.61971399999999</v>
      </c>
      <c r="H85" s="1379">
        <v>156.69655800000001</v>
      </c>
      <c r="I85" s="1378"/>
      <c r="J85" s="1378"/>
      <c r="K85" s="1378"/>
      <c r="L85" s="1378"/>
      <c r="M85" s="1378"/>
      <c r="N85" s="1378"/>
      <c r="O85" s="1326" t="str">
        <f>IF(N85="","",SUM(C85:N85))</f>
        <v/>
      </c>
      <c r="P85" s="1327">
        <f>SUM(C85:N85)</f>
        <v>944.58354100000008</v>
      </c>
      <c r="T85" s="1376"/>
      <c r="U85" s="1376"/>
      <c r="V85" s="1376"/>
    </row>
    <row r="86" spans="1:22" s="1375" customFormat="1" ht="13.5" customHeight="1">
      <c r="A86" s="1372" t="s">
        <v>1823</v>
      </c>
      <c r="B86" s="1373"/>
      <c r="C86" s="1373"/>
      <c r="D86" s="1373"/>
      <c r="E86" s="1373"/>
      <c r="F86" s="1373"/>
      <c r="G86" s="1373"/>
      <c r="H86" s="1373"/>
      <c r="I86" s="1373"/>
      <c r="J86" s="1373"/>
      <c r="K86" s="1373"/>
      <c r="L86" s="1373"/>
      <c r="M86" s="1373"/>
      <c r="N86" s="1373"/>
      <c r="O86" s="1373"/>
      <c r="P86" s="1374"/>
      <c r="T86" s="1376"/>
      <c r="U86" s="1376"/>
      <c r="V86" s="1376"/>
    </row>
    <row r="87" spans="1:22" s="1375" customFormat="1" ht="13.5" customHeight="1">
      <c r="A87" s="1320" t="s">
        <v>93</v>
      </c>
      <c r="B87" s="1377" t="s">
        <v>92</v>
      </c>
      <c r="C87" s="1378">
        <v>40.617600000000003</v>
      </c>
      <c r="D87" s="1378">
        <v>44.075899999999997</v>
      </c>
      <c r="E87" s="1378">
        <v>53.414700000000003</v>
      </c>
      <c r="F87" s="1378">
        <v>35.743400000000001</v>
      </c>
      <c r="G87" s="1378">
        <v>57.454799999999999</v>
      </c>
      <c r="H87" s="1379">
        <v>51.396999999999998</v>
      </c>
      <c r="I87" s="1378">
        <v>41.399099999999997</v>
      </c>
      <c r="J87" s="1378">
        <v>40.3902</v>
      </c>
      <c r="K87" s="1378">
        <v>32.049999999999997</v>
      </c>
      <c r="L87" s="1378">
        <v>30.157800000000002</v>
      </c>
      <c r="M87" s="1378">
        <v>30.0808</v>
      </c>
      <c r="N87" s="1378">
        <v>39.275500000000001</v>
      </c>
      <c r="O87" s="1326">
        <f>IF(N87="","",SUM(C87:N87))</f>
        <v>496.05680000000007</v>
      </c>
      <c r="P87" s="1327">
        <f>SUM(C87:INDEX(C87:N87,$T$1))</f>
        <v>282.70340000000004</v>
      </c>
      <c r="T87" s="1376"/>
      <c r="U87" s="1376"/>
      <c r="V87" s="1376"/>
    </row>
    <row r="88" spans="1:22" s="1375" customFormat="1" ht="13.5" customHeight="1">
      <c r="A88" s="1328" t="s">
        <v>93</v>
      </c>
      <c r="B88" s="1383" t="s">
        <v>92</v>
      </c>
      <c r="C88" s="1378">
        <v>45.854100000000003</v>
      </c>
      <c r="D88" s="1378">
        <v>49.971699999999998</v>
      </c>
      <c r="E88" s="1378">
        <v>42.203000000000003</v>
      </c>
      <c r="F88" s="1378">
        <v>39.421799999999998</v>
      </c>
      <c r="G88" s="1378">
        <v>38.755299999999998</v>
      </c>
      <c r="H88" s="1379">
        <v>45.823900000000002</v>
      </c>
      <c r="I88" s="1378"/>
      <c r="J88" s="1378"/>
      <c r="K88" s="1378"/>
      <c r="L88" s="1378"/>
      <c r="M88" s="1378"/>
      <c r="N88" s="1378"/>
      <c r="O88" s="1326" t="str">
        <f>IF(N88="","",SUM(C88:N88))</f>
        <v/>
      </c>
      <c r="P88" s="1327">
        <f>SUM(C88:N88)</f>
        <v>262.02979999999997</v>
      </c>
      <c r="T88" s="1376"/>
      <c r="U88" s="1376"/>
      <c r="V88" s="1376"/>
    </row>
    <row r="89" spans="1:22" s="1375" customFormat="1" ht="13.5" customHeight="1">
      <c r="A89" s="1320" t="s">
        <v>1782</v>
      </c>
      <c r="B89" s="1377" t="s">
        <v>92</v>
      </c>
      <c r="C89" s="1378">
        <v>35.955500000000001</v>
      </c>
      <c r="D89" s="1378">
        <v>33.422600000000003</v>
      </c>
      <c r="E89" s="1378">
        <v>34.376600000000003</v>
      </c>
      <c r="F89" s="1378">
        <v>30.903400000000001</v>
      </c>
      <c r="G89" s="1378">
        <v>51.204599999999999</v>
      </c>
      <c r="H89" s="1379">
        <v>44.6023</v>
      </c>
      <c r="I89" s="1378">
        <v>36.824300000000001</v>
      </c>
      <c r="J89" s="1378">
        <v>33.2502</v>
      </c>
      <c r="K89" s="1378">
        <v>27.385300000000001</v>
      </c>
      <c r="L89" s="1378">
        <v>25.557300000000001</v>
      </c>
      <c r="M89" s="1378">
        <v>24.178999999999998</v>
      </c>
      <c r="N89" s="1378">
        <v>32.9754</v>
      </c>
      <c r="O89" s="1326">
        <f>IF(N89="","",SUM(C89:N89))</f>
        <v>410.63649999999996</v>
      </c>
      <c r="P89" s="1327">
        <f>SUM(C89:INDEX(C89:N89,$T$1))</f>
        <v>230.46500000000003</v>
      </c>
      <c r="T89" s="1376"/>
      <c r="U89" s="1376"/>
      <c r="V89" s="1376"/>
    </row>
    <row r="90" spans="1:22" s="1375" customFormat="1" ht="13.5" customHeight="1">
      <c r="A90" s="1330" t="s">
        <v>1782</v>
      </c>
      <c r="B90" s="1383" t="s">
        <v>92</v>
      </c>
      <c r="C90" s="1378">
        <v>39.080500000000001</v>
      </c>
      <c r="D90" s="1378">
        <v>42.899099999999997</v>
      </c>
      <c r="E90" s="1378">
        <v>37.130499999999998</v>
      </c>
      <c r="F90" s="1378">
        <v>34.168599999999998</v>
      </c>
      <c r="G90" s="1378">
        <v>35.061500000000002</v>
      </c>
      <c r="H90" s="1379">
        <v>41.471800000000002</v>
      </c>
      <c r="I90" s="1378"/>
      <c r="J90" s="1378"/>
      <c r="K90" s="1378"/>
      <c r="L90" s="1378"/>
      <c r="M90" s="1378"/>
      <c r="N90" s="1378"/>
      <c r="O90" s="1326" t="str">
        <f>IF(N90="","",SUM(C90:N90))</f>
        <v/>
      </c>
      <c r="P90" s="1327">
        <f>SUM(C90:N90)</f>
        <v>229.81200000000001</v>
      </c>
      <c r="T90" s="1376"/>
      <c r="U90" s="1376"/>
      <c r="V90" s="1376"/>
    </row>
    <row r="91" spans="1:22" s="1375" customFormat="1" ht="13.5" customHeight="1">
      <c r="A91" s="1372" t="s">
        <v>1848</v>
      </c>
      <c r="B91" s="1373"/>
      <c r="C91" s="1373"/>
      <c r="D91" s="1373"/>
      <c r="E91" s="1373"/>
      <c r="F91" s="1373"/>
      <c r="G91" s="1373"/>
      <c r="H91" s="1373"/>
      <c r="I91" s="1373"/>
      <c r="J91" s="1373"/>
      <c r="K91" s="1373"/>
      <c r="L91" s="1373"/>
      <c r="M91" s="1373"/>
      <c r="N91" s="1373"/>
      <c r="O91" s="1373"/>
      <c r="P91" s="1374"/>
      <c r="T91" s="1376"/>
      <c r="U91" s="1376"/>
      <c r="V91" s="1376"/>
    </row>
    <row r="92" spans="1:22" s="1375" customFormat="1" ht="13.5" customHeight="1">
      <c r="A92" s="1320" t="s">
        <v>93</v>
      </c>
      <c r="B92" s="1377" t="s">
        <v>1825</v>
      </c>
      <c r="C92" s="1378">
        <v>1514.6427799999999</v>
      </c>
      <c r="D92" s="1378">
        <v>1442.9282900000001</v>
      </c>
      <c r="E92" s="1378">
        <v>1165.4745499999999</v>
      </c>
      <c r="F92" s="1378">
        <v>1110.9206799999999</v>
      </c>
      <c r="G92" s="1378">
        <v>1086.69182</v>
      </c>
      <c r="H92" s="1379">
        <v>979.63715000000002</v>
      </c>
      <c r="I92" s="1378">
        <v>1117.80349</v>
      </c>
      <c r="J92" s="1378">
        <v>1147.62321</v>
      </c>
      <c r="K92" s="1378">
        <v>1292.2651599999999</v>
      </c>
      <c r="L92" s="1378">
        <v>1505.5599</v>
      </c>
      <c r="M92" s="1378">
        <v>1475.5470399999999</v>
      </c>
      <c r="N92" s="1378">
        <v>1809.95081</v>
      </c>
      <c r="O92" s="1326">
        <f>IF(N92="","",SUM(C92:N92))</f>
        <v>15649.044880000001</v>
      </c>
      <c r="P92" s="1327">
        <f>SUM(C92:INDEX(C92:N92,$T$1))</f>
        <v>7300.2952700000005</v>
      </c>
      <c r="T92" s="1376"/>
      <c r="U92" s="1376"/>
      <c r="V92" s="1376"/>
    </row>
    <row r="93" spans="1:22" s="1375" customFormat="1" ht="13.5" customHeight="1">
      <c r="A93" s="1328" t="s">
        <v>93</v>
      </c>
      <c r="B93" s="1383" t="s">
        <v>1825</v>
      </c>
      <c r="C93" s="1378">
        <v>1573.32223</v>
      </c>
      <c r="D93" s="1378">
        <v>1397.8715</v>
      </c>
      <c r="E93" s="1378">
        <v>1246.4902</v>
      </c>
      <c r="F93" s="1378">
        <v>1122.2808299999999</v>
      </c>
      <c r="G93" s="1378">
        <v>1057.25891</v>
      </c>
      <c r="H93" s="1379">
        <v>907.34942999999998</v>
      </c>
      <c r="I93" s="1378"/>
      <c r="J93" s="1378"/>
      <c r="K93" s="1378"/>
      <c r="L93" s="1378"/>
      <c r="M93" s="1378"/>
      <c r="N93" s="1378"/>
      <c r="O93" s="1326" t="str">
        <f>IF(N93="","",SUM(C93:N93))</f>
        <v/>
      </c>
      <c r="P93" s="1327">
        <f>SUM(C93:N93)</f>
        <v>7304.5730999999996</v>
      </c>
      <c r="T93" s="1376"/>
      <c r="U93" s="1376"/>
      <c r="V93" s="1376"/>
    </row>
    <row r="94" spans="1:22" s="1375" customFormat="1" ht="13.5" customHeight="1">
      <c r="A94" s="1320" t="s">
        <v>1782</v>
      </c>
      <c r="B94" s="1377" t="s">
        <v>1825</v>
      </c>
      <c r="C94" s="1378">
        <v>945.41759000000002</v>
      </c>
      <c r="D94" s="1378">
        <v>828.62992999999994</v>
      </c>
      <c r="E94" s="1378">
        <v>619.99883999999997</v>
      </c>
      <c r="F94" s="1378">
        <v>586.69493999999997</v>
      </c>
      <c r="G94" s="1378">
        <v>605.06493</v>
      </c>
      <c r="H94" s="1379">
        <v>509.58796000000001</v>
      </c>
      <c r="I94" s="1378">
        <v>596.85720000000003</v>
      </c>
      <c r="J94" s="1378">
        <v>594.0942</v>
      </c>
      <c r="K94" s="1378">
        <v>727.50582999999995</v>
      </c>
      <c r="L94" s="1378">
        <v>871.59267999999997</v>
      </c>
      <c r="M94" s="1378">
        <v>825.12539000000004</v>
      </c>
      <c r="N94" s="1378">
        <v>1161.4741799999999</v>
      </c>
      <c r="O94" s="1326">
        <f>IF(N94="","",SUM(C94:N94))</f>
        <v>8872.0436700000009</v>
      </c>
      <c r="P94" s="1327">
        <f>SUM(C94:INDEX(C94:N94,$T$1))</f>
        <v>4095.39419</v>
      </c>
      <c r="T94" s="1376"/>
      <c r="U94" s="1376"/>
      <c r="V94" s="1376"/>
    </row>
    <row r="95" spans="1:22" s="1375" customFormat="1" ht="13.5" customHeight="1">
      <c r="A95" s="1330" t="s">
        <v>1782</v>
      </c>
      <c r="B95" s="1383" t="s">
        <v>1849</v>
      </c>
      <c r="C95" s="1378">
        <v>900.35272999999995</v>
      </c>
      <c r="D95" s="1378">
        <v>767.66054999999994</v>
      </c>
      <c r="E95" s="1378">
        <v>638.12231999999995</v>
      </c>
      <c r="F95" s="1378">
        <v>531.95986000000005</v>
      </c>
      <c r="G95" s="1378">
        <v>546.72771</v>
      </c>
      <c r="H95" s="1379">
        <v>484.85136</v>
      </c>
      <c r="I95" s="1378"/>
      <c r="J95" s="1378"/>
      <c r="K95" s="1378"/>
      <c r="L95" s="1378"/>
      <c r="M95" s="1378"/>
      <c r="N95" s="1378"/>
      <c r="O95" s="1326" t="str">
        <f>IF(N95="","",SUM(C95:N95))</f>
        <v/>
      </c>
      <c r="P95" s="1327">
        <f>SUM(C95:N95)</f>
        <v>3869.6745299999998</v>
      </c>
      <c r="T95" s="1376"/>
      <c r="U95" s="1376"/>
      <c r="V95" s="1376"/>
    </row>
    <row r="96" spans="1:22" s="1375" customFormat="1" ht="13.5" customHeight="1">
      <c r="A96" s="1372" t="s">
        <v>1824</v>
      </c>
      <c r="B96" s="1373"/>
      <c r="C96" s="1373"/>
      <c r="D96" s="1373"/>
      <c r="E96" s="1373"/>
      <c r="F96" s="1373"/>
      <c r="G96" s="1373"/>
      <c r="H96" s="1373"/>
      <c r="I96" s="1373"/>
      <c r="J96" s="1373"/>
      <c r="K96" s="1373"/>
      <c r="L96" s="1373"/>
      <c r="M96" s="1373"/>
      <c r="N96" s="1373"/>
      <c r="O96" s="1373"/>
      <c r="P96" s="1374"/>
      <c r="T96" s="1376"/>
      <c r="U96" s="1376"/>
      <c r="V96" s="1376"/>
    </row>
    <row r="97" spans="1:22" s="1375" customFormat="1" ht="13.5" customHeight="1">
      <c r="A97" s="1320" t="s">
        <v>93</v>
      </c>
      <c r="B97" s="1377" t="s">
        <v>1825</v>
      </c>
      <c r="C97" s="1391">
        <v>295.39776000000001</v>
      </c>
      <c r="D97" s="1391">
        <v>329.23108000000002</v>
      </c>
      <c r="E97" s="1391">
        <v>280.73097999999999</v>
      </c>
      <c r="F97" s="1391">
        <v>346.83661000000001</v>
      </c>
      <c r="G97" s="1391">
        <v>348.03233999999998</v>
      </c>
      <c r="H97" s="1391">
        <v>282.3449</v>
      </c>
      <c r="I97" s="1392">
        <v>202.69086999999999</v>
      </c>
      <c r="J97" s="1391">
        <v>285.69868000000002</v>
      </c>
      <c r="K97" s="1391">
        <v>255.18114</v>
      </c>
      <c r="L97" s="1391">
        <v>312.11806999999999</v>
      </c>
      <c r="M97" s="1391">
        <v>292.08481999999998</v>
      </c>
      <c r="N97" s="1393">
        <v>261.29820000000001</v>
      </c>
      <c r="O97" s="1326">
        <f>IF(N97="","",SUM(C97:N97))</f>
        <v>3491.6454500000004</v>
      </c>
      <c r="P97" s="1327">
        <f>SUM(C97:INDEX(C97:N97,$T$1))</f>
        <v>1882.5736700000002</v>
      </c>
      <c r="T97" s="1376"/>
      <c r="U97" s="1376"/>
      <c r="V97" s="1376"/>
    </row>
    <row r="98" spans="1:22" s="1375" customFormat="1" ht="13.5" customHeight="1">
      <c r="A98" s="1328" t="s">
        <v>93</v>
      </c>
      <c r="B98" s="1383" t="s">
        <v>1825</v>
      </c>
      <c r="C98" s="1378">
        <v>295.00162</v>
      </c>
      <c r="D98" s="1378">
        <v>294.78093999999999</v>
      </c>
      <c r="E98" s="1378">
        <v>265.83354000000003</v>
      </c>
      <c r="F98" s="1378">
        <v>305.57871</v>
      </c>
      <c r="G98" s="1378">
        <v>326.88461000000001</v>
      </c>
      <c r="H98" s="1378">
        <v>256.77836000000002</v>
      </c>
      <c r="I98" s="1394"/>
      <c r="J98" s="1378"/>
      <c r="K98" s="1378"/>
      <c r="L98" s="1378"/>
      <c r="M98" s="1378"/>
      <c r="N98" s="1378"/>
      <c r="O98" s="1326" t="str">
        <f>IF(N98="","",SUM(C98:N98))</f>
        <v/>
      </c>
      <c r="P98" s="1327">
        <f>SUM(C98:N98)</f>
        <v>1744.85778</v>
      </c>
      <c r="T98" s="1376"/>
      <c r="U98" s="1376"/>
      <c r="V98" s="1376"/>
    </row>
    <row r="99" spans="1:22" s="1375" customFormat="1" ht="13.5" customHeight="1">
      <c r="A99" s="1320" t="s">
        <v>1782</v>
      </c>
      <c r="B99" s="1377" t="s">
        <v>1825</v>
      </c>
      <c r="C99" s="1378">
        <v>203.44588999999999</v>
      </c>
      <c r="D99" s="1378">
        <v>240.00036</v>
      </c>
      <c r="E99" s="1378">
        <v>195.37547000000001</v>
      </c>
      <c r="F99" s="1378">
        <v>260.96427</v>
      </c>
      <c r="G99" s="1378">
        <v>259.95934999999997</v>
      </c>
      <c r="H99" s="1378">
        <v>220.52974</v>
      </c>
      <c r="I99" s="1394">
        <v>126.91661000000001</v>
      </c>
      <c r="J99" s="1378">
        <v>212.05037999999999</v>
      </c>
      <c r="K99" s="1378">
        <v>177.91031000000001</v>
      </c>
      <c r="L99" s="1378">
        <v>214.93055000000001</v>
      </c>
      <c r="M99" s="1378">
        <v>211.53475</v>
      </c>
      <c r="N99" s="1378">
        <v>184.28521000000001</v>
      </c>
      <c r="O99" s="1326">
        <f>IF(N99="","",SUM(C99:N99))</f>
        <v>2507.9028899999994</v>
      </c>
      <c r="P99" s="1327">
        <f>SUM(C99:INDEX(C99:N99,$T$1))</f>
        <v>1380.2750799999999</v>
      </c>
      <c r="T99" s="1376"/>
      <c r="U99" s="1376"/>
      <c r="V99" s="1376"/>
    </row>
    <row r="100" spans="1:22" s="1375" customFormat="1" ht="13.5" customHeight="1">
      <c r="A100" s="1330" t="s">
        <v>1782</v>
      </c>
      <c r="B100" s="1383" t="s">
        <v>1849</v>
      </c>
      <c r="C100" s="1378">
        <v>195.23652999999999</v>
      </c>
      <c r="D100" s="1378">
        <v>206.83096</v>
      </c>
      <c r="E100" s="1378">
        <v>166.48479</v>
      </c>
      <c r="F100" s="1378">
        <v>192.80179000000001</v>
      </c>
      <c r="G100" s="1378">
        <v>230.70599000000001</v>
      </c>
      <c r="H100" s="1378">
        <v>187.44853000000001</v>
      </c>
      <c r="I100" s="1394"/>
      <c r="J100" s="1378"/>
      <c r="K100" s="1378"/>
      <c r="L100" s="1378"/>
      <c r="M100" s="1378"/>
      <c r="N100" s="1378"/>
      <c r="O100" s="1326" t="str">
        <f>IF(N100="","",SUM(C100:N100))</f>
        <v/>
      </c>
      <c r="P100" s="1327">
        <f>SUM(C100:N100)</f>
        <v>1179.5085899999999</v>
      </c>
      <c r="T100" s="1376"/>
      <c r="U100" s="1376"/>
      <c r="V100" s="1376"/>
    </row>
    <row r="101" spans="1:22" s="1375" customFormat="1" ht="13.5" customHeight="1">
      <c r="A101" s="1372" t="s">
        <v>1826</v>
      </c>
      <c r="B101" s="1373"/>
      <c r="C101" s="1373"/>
      <c r="D101" s="1373"/>
      <c r="E101" s="1373"/>
      <c r="F101" s="1373"/>
      <c r="G101" s="1373"/>
      <c r="H101" s="1373"/>
      <c r="I101" s="1373"/>
      <c r="J101" s="1373"/>
      <c r="K101" s="1373"/>
      <c r="L101" s="1373"/>
      <c r="M101" s="1373"/>
      <c r="N101" s="1373"/>
      <c r="O101" s="1373"/>
      <c r="P101" s="1374"/>
      <c r="T101" s="1376"/>
      <c r="U101" s="1376"/>
      <c r="V101" s="1376"/>
    </row>
    <row r="102" spans="1:22" s="1375" customFormat="1" ht="13.5" customHeight="1">
      <c r="A102" s="1320" t="s">
        <v>93</v>
      </c>
      <c r="B102" s="1377" t="s">
        <v>92</v>
      </c>
      <c r="C102" s="1378">
        <v>206.17189999999999</v>
      </c>
      <c r="D102" s="1378">
        <v>536.18119999999999</v>
      </c>
      <c r="E102" s="1378">
        <v>216.61179999999999</v>
      </c>
      <c r="F102" s="1378">
        <v>499.64170000000001</v>
      </c>
      <c r="G102" s="1378">
        <v>374.8673</v>
      </c>
      <c r="H102" s="1379">
        <v>214.47389999999999</v>
      </c>
      <c r="I102" s="1378">
        <v>514.51289999999995</v>
      </c>
      <c r="J102" s="1378">
        <v>516.19479999999999</v>
      </c>
      <c r="K102" s="1378">
        <v>362.02120000000002</v>
      </c>
      <c r="L102" s="1378">
        <v>527.14679999999998</v>
      </c>
      <c r="M102" s="1378">
        <v>507.64389999999997</v>
      </c>
      <c r="N102" s="1378">
        <v>299.34710000000001</v>
      </c>
      <c r="O102" s="1326">
        <f>IF(N102="","",SUM(C102:N102))</f>
        <v>4774.8144999999995</v>
      </c>
      <c r="P102" s="1327">
        <f>SUM(C102:INDEX(C102:N102,$T$1))</f>
        <v>2047.9477999999999</v>
      </c>
      <c r="T102" s="1376"/>
      <c r="U102" s="1376"/>
      <c r="V102" s="1376"/>
    </row>
    <row r="103" spans="1:22" s="1375" customFormat="1" ht="13.5" customHeight="1">
      <c r="A103" s="1328" t="s">
        <v>93</v>
      </c>
      <c r="B103" s="1383" t="s">
        <v>92</v>
      </c>
      <c r="C103" s="1378">
        <v>351.59469999999999</v>
      </c>
      <c r="D103" s="1378">
        <v>372.76510000000002</v>
      </c>
      <c r="E103" s="1378">
        <v>445.40159999999997</v>
      </c>
      <c r="F103" s="1378">
        <v>426.95429999999999</v>
      </c>
      <c r="G103" s="1378">
        <v>375.20190000000002</v>
      </c>
      <c r="H103" s="1379">
        <v>376.44380000000001</v>
      </c>
      <c r="I103" s="1378"/>
      <c r="J103" s="1378"/>
      <c r="K103" s="1378"/>
      <c r="L103" s="1378"/>
      <c r="M103" s="1378"/>
      <c r="N103" s="1378"/>
      <c r="O103" s="1326" t="str">
        <f>IF(N103="","",SUM(C103:N103))</f>
        <v/>
      </c>
      <c r="P103" s="1327">
        <f>SUM(C103:N103)</f>
        <v>2348.3613999999998</v>
      </c>
      <c r="T103" s="1376"/>
      <c r="U103" s="1376"/>
      <c r="V103" s="1376"/>
    </row>
    <row r="104" spans="1:22" s="1375" customFormat="1" ht="13.5" customHeight="1">
      <c r="A104" s="1320" t="s">
        <v>1782</v>
      </c>
      <c r="B104" s="1377" t="s">
        <v>92</v>
      </c>
      <c r="C104" s="1378">
        <v>157.79900000000001</v>
      </c>
      <c r="D104" s="1378">
        <v>460.92329999999998</v>
      </c>
      <c r="E104" s="1378">
        <v>178.2928</v>
      </c>
      <c r="F104" s="1378">
        <v>434.80360000000002</v>
      </c>
      <c r="G104" s="1378">
        <v>323.18700000000001</v>
      </c>
      <c r="H104" s="1379">
        <v>156.79490000000001</v>
      </c>
      <c r="I104" s="1378">
        <v>448.7276</v>
      </c>
      <c r="J104" s="1378">
        <v>450.185</v>
      </c>
      <c r="K104" s="1378">
        <v>299.49369999999999</v>
      </c>
      <c r="L104" s="1378">
        <v>470.48099999999999</v>
      </c>
      <c r="M104" s="1378">
        <v>439.89609999999999</v>
      </c>
      <c r="N104" s="1378">
        <v>239.06700000000001</v>
      </c>
      <c r="O104" s="1326">
        <f>IF(N104="","",SUM(C104:N104))</f>
        <v>4059.6509999999998</v>
      </c>
      <c r="P104" s="1327">
        <f>SUM(C104:INDEX(C104:N104,$T$1))</f>
        <v>1711.8006000000003</v>
      </c>
      <c r="T104" s="1376"/>
      <c r="U104" s="1376"/>
      <c r="V104" s="1376"/>
    </row>
    <row r="105" spans="1:22" s="1375" customFormat="1" ht="13.5" customHeight="1">
      <c r="A105" s="1330" t="s">
        <v>1782</v>
      </c>
      <c r="B105" s="1383" t="s">
        <v>92</v>
      </c>
      <c r="C105" s="1378">
        <v>298.34030000000001</v>
      </c>
      <c r="D105" s="1378">
        <v>321.68740000000003</v>
      </c>
      <c r="E105" s="1378">
        <v>396.35610000000003</v>
      </c>
      <c r="F105" s="1378">
        <v>358.83760000000001</v>
      </c>
      <c r="G105" s="1378">
        <v>323.38209999999998</v>
      </c>
      <c r="H105" s="1379">
        <v>309.74540000000002</v>
      </c>
      <c r="I105" s="1378"/>
      <c r="J105" s="1378"/>
      <c r="K105" s="1378"/>
      <c r="L105" s="1378"/>
      <c r="M105" s="1378"/>
      <c r="N105" s="1378"/>
      <c r="O105" s="1326" t="str">
        <f>IF(N105="","",SUM(C105:N105))</f>
        <v/>
      </c>
      <c r="P105" s="1327">
        <f>SUM(C105:N105)</f>
        <v>2008.3489000000002</v>
      </c>
      <c r="T105" s="1376"/>
      <c r="U105" s="1376"/>
      <c r="V105" s="1376"/>
    </row>
    <row r="106" spans="1:22" s="1375" customFormat="1" ht="13.5" customHeight="1">
      <c r="A106" s="1395" t="s">
        <v>1827</v>
      </c>
      <c r="B106" s="1396"/>
      <c r="C106" s="1396"/>
      <c r="D106" s="1396"/>
      <c r="E106" s="1396"/>
      <c r="F106" s="1396"/>
      <c r="G106" s="1396"/>
      <c r="H106" s="1396"/>
      <c r="I106" s="1396"/>
      <c r="J106" s="1396"/>
      <c r="K106" s="1396"/>
      <c r="L106" s="1396"/>
      <c r="M106" s="1396"/>
      <c r="N106" s="1396"/>
      <c r="O106" s="1396"/>
      <c r="P106" s="1397"/>
      <c r="T106" s="1376"/>
      <c r="U106" s="1376"/>
      <c r="V106" s="1376"/>
    </row>
    <row r="107" spans="1:22" s="1375" customFormat="1" ht="13.5" customHeight="1">
      <c r="A107" s="1320" t="s">
        <v>93</v>
      </c>
      <c r="B107" s="1377" t="s">
        <v>92</v>
      </c>
      <c r="C107" s="1378">
        <v>163.07589999999999</v>
      </c>
      <c r="D107" s="1378">
        <v>494.2355</v>
      </c>
      <c r="E107" s="1378">
        <v>170.90100000000001</v>
      </c>
      <c r="F107" s="1378">
        <v>457.24130000000002</v>
      </c>
      <c r="G107" s="1378">
        <v>325.351</v>
      </c>
      <c r="H107" s="1379">
        <v>174.8758</v>
      </c>
      <c r="I107" s="1378">
        <v>466.53440000000001</v>
      </c>
      <c r="J107" s="1378">
        <v>471.12619999999998</v>
      </c>
      <c r="K107" s="1378">
        <v>322.1585</v>
      </c>
      <c r="L107" s="1378">
        <v>476.41550000000001</v>
      </c>
      <c r="M107" s="1378">
        <v>465.49650000000003</v>
      </c>
      <c r="N107" s="1378">
        <v>255.82060000000001</v>
      </c>
      <c r="O107" s="1326">
        <f>IF(N107="","",SUM(C107:N107))</f>
        <v>4243.2322000000004</v>
      </c>
      <c r="P107" s="1327">
        <f>SUM(C107:INDEX(C107:N107,$T$1))</f>
        <v>1785.6805000000002</v>
      </c>
      <c r="T107" s="1376"/>
      <c r="U107" s="1376"/>
      <c r="V107" s="1376"/>
    </row>
    <row r="108" spans="1:22" s="1375" customFormat="1" ht="13.5" customHeight="1">
      <c r="A108" s="1328" t="s">
        <v>93</v>
      </c>
      <c r="B108" s="1383" t="s">
        <v>92</v>
      </c>
      <c r="C108" s="1378">
        <v>309.40960000000001</v>
      </c>
      <c r="D108" s="1378">
        <v>333.226</v>
      </c>
      <c r="E108" s="1378">
        <v>399.58440000000002</v>
      </c>
      <c r="F108" s="1378">
        <v>379.15300000000002</v>
      </c>
      <c r="G108" s="1378">
        <v>332.40730000000002</v>
      </c>
      <c r="H108" s="1379">
        <v>331.69659999999999</v>
      </c>
      <c r="I108" s="1378"/>
      <c r="J108" s="1378"/>
      <c r="K108" s="1378"/>
      <c r="L108" s="1378"/>
      <c r="M108" s="1378"/>
      <c r="N108" s="1378"/>
      <c r="O108" s="1326" t="str">
        <f>IF(N108="","",SUM(C108:N108))</f>
        <v/>
      </c>
      <c r="P108" s="1327">
        <f>SUM(C108:N108)</f>
        <v>2085.4769000000001</v>
      </c>
      <c r="T108" s="1376"/>
      <c r="U108" s="1376"/>
      <c r="V108" s="1376"/>
    </row>
    <row r="109" spans="1:22" s="1375" customFormat="1" ht="13.5" customHeight="1">
      <c r="A109" s="1320" t="s">
        <v>1782</v>
      </c>
      <c r="B109" s="1377" t="s">
        <v>92</v>
      </c>
      <c r="C109" s="1378">
        <v>136.08500000000001</v>
      </c>
      <c r="D109" s="1378">
        <v>437.82740000000001</v>
      </c>
      <c r="E109" s="1378">
        <v>153.4616</v>
      </c>
      <c r="F109" s="1378">
        <v>415.07780000000002</v>
      </c>
      <c r="G109" s="1378">
        <v>298.65620000000001</v>
      </c>
      <c r="H109" s="1379">
        <v>136.0437</v>
      </c>
      <c r="I109" s="1378">
        <v>424.8913</v>
      </c>
      <c r="J109" s="1378">
        <v>427.11849999999998</v>
      </c>
      <c r="K109" s="1378">
        <v>280.315</v>
      </c>
      <c r="L109" s="1378">
        <v>443.60759999999999</v>
      </c>
      <c r="M109" s="1378">
        <v>418.57260000000002</v>
      </c>
      <c r="N109" s="1378">
        <v>214.5411</v>
      </c>
      <c r="O109" s="1326">
        <f>IF(N109="","",SUM(C109:N109))</f>
        <v>3786.1977999999999</v>
      </c>
      <c r="P109" s="1327">
        <f>SUM(C109:INDEX(C109:N109,$T$1))</f>
        <v>1577.1517000000001</v>
      </c>
      <c r="T109" s="1376"/>
      <c r="U109" s="1376"/>
      <c r="V109" s="1376"/>
    </row>
    <row r="110" spans="1:22" s="1375" customFormat="1" ht="13.5" customHeight="1">
      <c r="A110" s="1330" t="s">
        <v>1782</v>
      </c>
      <c r="B110" s="1383" t="s">
        <v>92</v>
      </c>
      <c r="C110" s="1378">
        <v>275.94159999999999</v>
      </c>
      <c r="D110" s="1378">
        <v>301.67739999999998</v>
      </c>
      <c r="E110" s="1378">
        <v>373.12520000000001</v>
      </c>
      <c r="F110" s="1378">
        <v>333.27730000000003</v>
      </c>
      <c r="G110" s="1378">
        <v>300.27890000000002</v>
      </c>
      <c r="H110" s="1379">
        <v>283.2568</v>
      </c>
      <c r="I110" s="1378"/>
      <c r="J110" s="1378"/>
      <c r="K110" s="1378"/>
      <c r="L110" s="1378"/>
      <c r="M110" s="1378"/>
      <c r="N110" s="1378"/>
      <c r="O110" s="1326" t="str">
        <f>IF(N110="","",SUM(C110:N110))</f>
        <v/>
      </c>
      <c r="P110" s="1327">
        <f>SUM(C110:N110)</f>
        <v>1867.5571999999997</v>
      </c>
      <c r="T110" s="1376"/>
      <c r="U110" s="1376"/>
      <c r="V110" s="1376"/>
    </row>
    <row r="111" spans="1:22" s="1375" customFormat="1" ht="13.5" customHeight="1">
      <c r="A111" s="1372" t="s">
        <v>1828</v>
      </c>
      <c r="B111" s="1373"/>
      <c r="C111" s="1373"/>
      <c r="D111" s="1373"/>
      <c r="E111" s="1373"/>
      <c r="F111" s="1373"/>
      <c r="G111" s="1373"/>
      <c r="H111" s="1373"/>
      <c r="I111" s="1373"/>
      <c r="J111" s="1373"/>
      <c r="K111" s="1373"/>
      <c r="L111" s="1373"/>
      <c r="M111" s="1373"/>
      <c r="N111" s="1373"/>
      <c r="O111" s="1373"/>
      <c r="P111" s="1374"/>
      <c r="T111" s="1376"/>
      <c r="U111" s="1376"/>
      <c r="V111" s="1376"/>
    </row>
    <row r="112" spans="1:22" s="1375" customFormat="1" ht="13.5" customHeight="1">
      <c r="A112" s="1320" t="s">
        <v>93</v>
      </c>
      <c r="B112" s="1377" t="s">
        <v>92</v>
      </c>
      <c r="C112" s="1378">
        <v>229.13460000000001</v>
      </c>
      <c r="D112" s="1378">
        <v>233.74</v>
      </c>
      <c r="E112" s="1378">
        <v>265.0573</v>
      </c>
      <c r="F112" s="1378">
        <v>290.44009999999997</v>
      </c>
      <c r="G112" s="1378">
        <v>238.27199999999999</v>
      </c>
      <c r="H112" s="1379">
        <v>245.5146</v>
      </c>
      <c r="I112" s="1378">
        <v>325.57619999999997</v>
      </c>
      <c r="J112" s="1378">
        <v>220.7021</v>
      </c>
      <c r="K112" s="1378">
        <v>227.56540000000001</v>
      </c>
      <c r="L112" s="1378">
        <v>259.71300000000002</v>
      </c>
      <c r="M112" s="1378">
        <v>233.09200000000001</v>
      </c>
      <c r="N112" s="1378">
        <v>218.23230000000001</v>
      </c>
      <c r="O112" s="1326">
        <f>IF(N112="","",SUM(C112:N112))</f>
        <v>2987.0396000000005</v>
      </c>
      <c r="P112" s="1327">
        <f>SUM(C112:INDEX(C112:N112,$T$1))</f>
        <v>1502.1586</v>
      </c>
      <c r="T112" s="1376"/>
      <c r="U112" s="1376"/>
      <c r="V112" s="1376"/>
    </row>
    <row r="113" spans="1:22" s="1375" customFormat="1" ht="13.5" customHeight="1">
      <c r="A113" s="1328" t="s">
        <v>93</v>
      </c>
      <c r="B113" s="1383" t="s">
        <v>92</v>
      </c>
      <c r="C113" s="1378">
        <v>243.53469999999999</v>
      </c>
      <c r="D113" s="1378">
        <v>244.20179999999999</v>
      </c>
      <c r="E113" s="1378">
        <v>246.6403</v>
      </c>
      <c r="F113" s="1378">
        <v>283.57760000000002</v>
      </c>
      <c r="G113" s="1378">
        <v>325.90129999999999</v>
      </c>
      <c r="H113" s="1379">
        <v>284.74520000000001</v>
      </c>
      <c r="I113" s="1378"/>
      <c r="J113" s="1378"/>
      <c r="K113" s="1378"/>
      <c r="L113" s="1378"/>
      <c r="M113" s="1378"/>
      <c r="N113" s="1378"/>
      <c r="O113" s="1326" t="str">
        <f>IF(N113="","",SUM(C113:N113))</f>
        <v/>
      </c>
      <c r="P113" s="1327">
        <f>SUM(C113:N113)</f>
        <v>1628.6009000000001</v>
      </c>
      <c r="T113" s="1376"/>
      <c r="U113" s="1376"/>
      <c r="V113" s="1376"/>
    </row>
    <row r="114" spans="1:22" s="1375" customFormat="1" ht="13.5" customHeight="1">
      <c r="A114" s="1320" t="s">
        <v>1782</v>
      </c>
      <c r="B114" s="1377" t="s">
        <v>92</v>
      </c>
      <c r="C114" s="1378">
        <v>214.95330000000001</v>
      </c>
      <c r="D114" s="1378">
        <v>222.9478</v>
      </c>
      <c r="E114" s="1378">
        <v>251.7433</v>
      </c>
      <c r="F114" s="1378">
        <v>270.8295</v>
      </c>
      <c r="G114" s="1378">
        <v>218.6944</v>
      </c>
      <c r="H114" s="1379">
        <v>233.11519999999999</v>
      </c>
      <c r="I114" s="1378">
        <v>304.09010000000001</v>
      </c>
      <c r="J114" s="1378">
        <v>203.94810000000001</v>
      </c>
      <c r="K114" s="1378">
        <v>208.97040000000001</v>
      </c>
      <c r="L114" s="1378">
        <v>236.8905</v>
      </c>
      <c r="M114" s="1378">
        <v>218.7561</v>
      </c>
      <c r="N114" s="1378">
        <v>203.08410000000001</v>
      </c>
      <c r="O114" s="1326">
        <f>IF(N114="","",SUM(C114:N114))</f>
        <v>2788.0228000000002</v>
      </c>
      <c r="P114" s="1327">
        <f>SUM(C114:INDEX(C114:N114,$T$1))</f>
        <v>1412.2835</v>
      </c>
      <c r="T114" s="1376"/>
      <c r="U114" s="1376"/>
      <c r="V114" s="1376"/>
    </row>
    <row r="115" spans="1:22" s="1375" customFormat="1" ht="13.5" customHeight="1">
      <c r="A115" s="1330" t="s">
        <v>1782</v>
      </c>
      <c r="B115" s="1383" t="s">
        <v>92</v>
      </c>
      <c r="C115" s="1378">
        <v>229.60059999999999</v>
      </c>
      <c r="D115" s="1378">
        <v>233.84370000000001</v>
      </c>
      <c r="E115" s="1378">
        <v>231.07419999999999</v>
      </c>
      <c r="F115" s="1378">
        <v>272.3202</v>
      </c>
      <c r="G115" s="1378">
        <v>307.93220000000002</v>
      </c>
      <c r="H115" s="1379">
        <v>267.50970000000001</v>
      </c>
      <c r="I115" s="1378"/>
      <c r="J115" s="1378"/>
      <c r="K115" s="1378"/>
      <c r="L115" s="1378"/>
      <c r="M115" s="1378"/>
      <c r="N115" s="1378"/>
      <c r="O115" s="1326" t="str">
        <f>IF(N115="","",SUM(C115:N115))</f>
        <v/>
      </c>
      <c r="P115" s="1327">
        <f>SUM(C115:N115)</f>
        <v>1542.2806</v>
      </c>
      <c r="T115" s="1376"/>
      <c r="U115" s="1376"/>
      <c r="V115" s="1376"/>
    </row>
    <row r="116" spans="1:22" s="1375" customFormat="1" ht="13.5" customHeight="1">
      <c r="A116" s="1372" t="s">
        <v>1829</v>
      </c>
      <c r="B116" s="1373"/>
      <c r="C116" s="1373"/>
      <c r="D116" s="1373"/>
      <c r="E116" s="1373"/>
      <c r="F116" s="1373"/>
      <c r="G116" s="1373"/>
      <c r="H116" s="1373"/>
      <c r="I116" s="1373"/>
      <c r="J116" s="1373"/>
      <c r="K116" s="1373"/>
      <c r="L116" s="1373"/>
      <c r="M116" s="1373"/>
      <c r="N116" s="1373"/>
      <c r="O116" s="1373"/>
      <c r="P116" s="1374"/>
      <c r="T116" s="1376"/>
      <c r="U116" s="1376"/>
      <c r="V116" s="1376"/>
    </row>
    <row r="117" spans="1:22" s="1375" customFormat="1" ht="13.5" customHeight="1">
      <c r="A117" s="1320" t="s">
        <v>93</v>
      </c>
      <c r="B117" s="1377" t="s">
        <v>92</v>
      </c>
      <c r="C117" s="1378">
        <v>249.5521</v>
      </c>
      <c r="D117" s="1378">
        <v>259.65280000000001</v>
      </c>
      <c r="E117" s="1378">
        <v>246.89240000000001</v>
      </c>
      <c r="F117" s="1378">
        <v>304.14769999999999</v>
      </c>
      <c r="G117" s="1378">
        <v>328.35320000000002</v>
      </c>
      <c r="H117" s="1379">
        <v>280.28829999999999</v>
      </c>
      <c r="I117" s="1378">
        <v>298.39609999999999</v>
      </c>
      <c r="J117" s="1378">
        <v>253.48410000000001</v>
      </c>
      <c r="K117" s="1378">
        <v>229.27080000000001</v>
      </c>
      <c r="L117" s="1378">
        <v>259.40989999999999</v>
      </c>
      <c r="M117" s="1378">
        <v>231.01329999999999</v>
      </c>
      <c r="N117" s="1378">
        <v>212.24119999999999</v>
      </c>
      <c r="O117" s="1326">
        <f>IF(N117="","",SUM(C117:N117))</f>
        <v>3152.7018999999996</v>
      </c>
      <c r="P117" s="1327">
        <f>SUM(C117:INDEX(C117:N117,$T$1))</f>
        <v>1668.8864999999998</v>
      </c>
      <c r="T117" s="1376"/>
      <c r="U117" s="1376"/>
      <c r="V117" s="1376"/>
    </row>
    <row r="118" spans="1:22" s="1375" customFormat="1" ht="13.5" customHeight="1">
      <c r="A118" s="1328" t="s">
        <v>93</v>
      </c>
      <c r="B118" s="1383" t="s">
        <v>92</v>
      </c>
      <c r="C118" s="1378">
        <v>265.42309999999998</v>
      </c>
      <c r="D118" s="1378">
        <v>234.8323</v>
      </c>
      <c r="E118" s="1378">
        <v>268.60820000000001</v>
      </c>
      <c r="F118" s="1378">
        <v>306.21190000000001</v>
      </c>
      <c r="G118" s="1378">
        <v>284.12830000000002</v>
      </c>
      <c r="H118" s="1379">
        <v>281.36509999999998</v>
      </c>
      <c r="I118" s="1378"/>
      <c r="J118" s="1378"/>
      <c r="K118" s="1378"/>
      <c r="L118" s="1378"/>
      <c r="M118" s="1378"/>
      <c r="N118" s="1378"/>
      <c r="O118" s="1326" t="str">
        <f>IF(N118="","",SUM(C118:N118))</f>
        <v/>
      </c>
      <c r="P118" s="1327">
        <f>SUM(C118:N118)</f>
        <v>1640.5689</v>
      </c>
      <c r="T118" s="1376"/>
      <c r="U118" s="1376"/>
      <c r="V118" s="1376"/>
    </row>
    <row r="119" spans="1:22" s="1375" customFormat="1" ht="13.5" customHeight="1">
      <c r="A119" s="1320" t="s">
        <v>1782</v>
      </c>
      <c r="B119" s="1377" t="s">
        <v>92</v>
      </c>
      <c r="C119" s="1378">
        <v>214.31540000000001</v>
      </c>
      <c r="D119" s="1378">
        <v>220.36089999999999</v>
      </c>
      <c r="E119" s="1378">
        <v>210.03219999999999</v>
      </c>
      <c r="F119" s="1378">
        <v>270.34140000000002</v>
      </c>
      <c r="G119" s="1378">
        <v>292.29570000000001</v>
      </c>
      <c r="H119" s="1379">
        <v>247.10300000000001</v>
      </c>
      <c r="I119" s="1378">
        <v>260.75009999999997</v>
      </c>
      <c r="J119" s="1378">
        <v>217.38380000000001</v>
      </c>
      <c r="K119" s="1378">
        <v>194.79069999999999</v>
      </c>
      <c r="L119" s="1378">
        <v>223.77260000000001</v>
      </c>
      <c r="M119" s="1378">
        <v>198.81389999999999</v>
      </c>
      <c r="N119" s="1378">
        <v>178.77670000000001</v>
      </c>
      <c r="O119" s="1326">
        <f>IF(N119="","",SUM(C119:N119))</f>
        <v>2728.7364000000002</v>
      </c>
      <c r="P119" s="1327">
        <f>SUM(C119:INDEX(C119:N119,$T$1))</f>
        <v>1454.4486000000002</v>
      </c>
      <c r="T119" s="1376"/>
      <c r="U119" s="1376"/>
      <c r="V119" s="1376"/>
    </row>
    <row r="120" spans="1:22" s="1375" customFormat="1" ht="13.5" customHeight="1">
      <c r="A120" s="1330" t="s">
        <v>1782</v>
      </c>
      <c r="B120" s="1383" t="s">
        <v>92</v>
      </c>
      <c r="C120" s="1378">
        <v>228.06559999999999</v>
      </c>
      <c r="D120" s="1378">
        <v>193.77369999999999</v>
      </c>
      <c r="E120" s="1378">
        <v>230.8552</v>
      </c>
      <c r="F120" s="1378">
        <v>266.77019999999999</v>
      </c>
      <c r="G120" s="1378">
        <v>244.92</v>
      </c>
      <c r="H120" s="1379">
        <v>248.3785</v>
      </c>
      <c r="I120" s="1378"/>
      <c r="J120" s="1378"/>
      <c r="K120" s="1378"/>
      <c r="L120" s="1378"/>
      <c r="M120" s="1378"/>
      <c r="N120" s="1378"/>
      <c r="O120" s="1326" t="str">
        <f>IF(N120="","",SUM(C120:N120))</f>
        <v/>
      </c>
      <c r="P120" s="1327">
        <f>SUM(C120:N120)</f>
        <v>1412.7632000000001</v>
      </c>
      <c r="T120" s="1376"/>
      <c r="U120" s="1376"/>
      <c r="V120" s="1376"/>
    </row>
    <row r="121" spans="1:22" s="1375" customFormat="1" ht="13.5" customHeight="1">
      <c r="A121" s="1395" t="s">
        <v>1830</v>
      </c>
      <c r="B121" s="1396"/>
      <c r="C121" s="1396"/>
      <c r="D121" s="1396"/>
      <c r="E121" s="1396"/>
      <c r="F121" s="1396"/>
      <c r="G121" s="1396"/>
      <c r="H121" s="1396"/>
      <c r="I121" s="1396"/>
      <c r="J121" s="1396"/>
      <c r="K121" s="1396"/>
      <c r="L121" s="1396"/>
      <c r="M121" s="1396"/>
      <c r="N121" s="1396"/>
      <c r="O121" s="1396"/>
      <c r="P121" s="1397"/>
      <c r="T121" s="1376"/>
      <c r="U121" s="1376"/>
      <c r="V121" s="1376"/>
    </row>
    <row r="122" spans="1:22" s="1375" customFormat="1" ht="13.5" customHeight="1">
      <c r="A122" s="1320" t="s">
        <v>93</v>
      </c>
      <c r="B122" s="1377" t="s">
        <v>92</v>
      </c>
      <c r="C122" s="1378">
        <v>84.741100000000003</v>
      </c>
      <c r="D122" s="1378">
        <v>99.516900000000007</v>
      </c>
      <c r="E122" s="1378">
        <v>91.123199999999997</v>
      </c>
      <c r="F122" s="1378">
        <v>96.828999999999994</v>
      </c>
      <c r="G122" s="1378">
        <v>95.668000000000006</v>
      </c>
      <c r="H122" s="1379">
        <v>96.451999999999998</v>
      </c>
      <c r="I122" s="1378">
        <v>100.02930000000001</v>
      </c>
      <c r="J122" s="1378">
        <v>87.293899999999994</v>
      </c>
      <c r="K122" s="1378">
        <v>90.760199999999998</v>
      </c>
      <c r="L122" s="1378">
        <v>94.331599999999995</v>
      </c>
      <c r="M122" s="1378">
        <v>82.359700000000004</v>
      </c>
      <c r="N122" s="1379">
        <v>88.4636</v>
      </c>
      <c r="O122" s="1326">
        <f>IF(N122="","",SUM(C122:N122))</f>
        <v>1107.5685000000001</v>
      </c>
      <c r="P122" s="1327">
        <f>SUM(C122:INDEX(C122:N122,$T$1))</f>
        <v>564.3302000000001</v>
      </c>
      <c r="T122" s="1376"/>
      <c r="U122" s="1376"/>
      <c r="V122" s="1376"/>
    </row>
    <row r="123" spans="1:22" s="1375" customFormat="1" ht="13.5" customHeight="1">
      <c r="A123" s="1328" t="s">
        <v>93</v>
      </c>
      <c r="B123" s="1383" t="s">
        <v>92</v>
      </c>
      <c r="C123" s="1378">
        <v>94.272499999999994</v>
      </c>
      <c r="D123" s="1378">
        <v>88.910200000000003</v>
      </c>
      <c r="E123" s="1378">
        <v>89.9893</v>
      </c>
      <c r="F123" s="1378">
        <v>101.3472</v>
      </c>
      <c r="G123" s="1378">
        <v>81.9923</v>
      </c>
      <c r="H123" s="1379">
        <v>103.28279999999999</v>
      </c>
      <c r="I123" s="1378"/>
      <c r="J123" s="1378"/>
      <c r="K123" s="1378"/>
      <c r="L123" s="1378"/>
      <c r="M123" s="1378"/>
      <c r="N123" s="1379"/>
      <c r="O123" s="1326" t="str">
        <f>IF(N123="","",SUM(C123:N123))</f>
        <v/>
      </c>
      <c r="P123" s="1327">
        <f>SUM(C123:N123)</f>
        <v>559.79430000000002</v>
      </c>
      <c r="T123" s="1376"/>
      <c r="U123" s="1376"/>
      <c r="V123" s="1376"/>
    </row>
    <row r="124" spans="1:22" s="1375" customFormat="1" ht="13.5" customHeight="1">
      <c r="A124" s="1320" t="s">
        <v>1782</v>
      </c>
      <c r="B124" s="1377" t="s">
        <v>92</v>
      </c>
      <c r="C124" s="1378">
        <v>68.992099999999994</v>
      </c>
      <c r="D124" s="1398">
        <v>82.916799999999995</v>
      </c>
      <c r="E124" s="1347">
        <v>74.978300000000004</v>
      </c>
      <c r="F124" s="1347">
        <v>81.091899999999995</v>
      </c>
      <c r="G124" s="1347">
        <v>78.820499999999996</v>
      </c>
      <c r="H124" s="1348">
        <v>80.520600000000002</v>
      </c>
      <c r="I124" s="1347">
        <v>82.591099999999997</v>
      </c>
      <c r="J124" s="1347">
        <v>70.803399999999996</v>
      </c>
      <c r="K124" s="1347">
        <v>76.320800000000006</v>
      </c>
      <c r="L124" s="1347">
        <v>77.5929</v>
      </c>
      <c r="M124" s="1347">
        <v>67.373999999999995</v>
      </c>
      <c r="N124" s="1348">
        <v>72.674999999999997</v>
      </c>
      <c r="O124" s="1326">
        <f>IF(N124="","",SUM(C124:N124))</f>
        <v>914.67739999999992</v>
      </c>
      <c r="P124" s="1327">
        <f>SUM(C124:INDEX(C124:N124,$T$1))</f>
        <v>467.3202</v>
      </c>
      <c r="T124" s="1376"/>
      <c r="U124" s="1376"/>
      <c r="V124" s="1376"/>
    </row>
    <row r="125" spans="1:22" s="1375" customFormat="1" ht="13.5" customHeight="1">
      <c r="A125" s="1330" t="s">
        <v>1782</v>
      </c>
      <c r="B125" s="1383" t="s">
        <v>92</v>
      </c>
      <c r="C125" s="1378">
        <v>77.2256</v>
      </c>
      <c r="D125" s="1398">
        <v>72.891300000000001</v>
      </c>
      <c r="E125" s="1347">
        <v>73.774100000000004</v>
      </c>
      <c r="F125" s="1347">
        <v>83.536699999999996</v>
      </c>
      <c r="G125" s="1347">
        <v>64.955399999999997</v>
      </c>
      <c r="H125" s="1348">
        <v>89.170100000000005</v>
      </c>
      <c r="I125" s="1347"/>
      <c r="J125" s="1347"/>
      <c r="K125" s="1347"/>
      <c r="L125" s="1347"/>
      <c r="M125" s="1347"/>
      <c r="N125" s="1348"/>
      <c r="O125" s="1326" t="str">
        <f>IF(N125="","",SUM(C125:N125))</f>
        <v/>
      </c>
      <c r="P125" s="1327">
        <f>SUM(C125:N125)</f>
        <v>461.55319999999995</v>
      </c>
      <c r="T125" s="1376"/>
      <c r="U125" s="1376"/>
      <c r="V125" s="1376"/>
    </row>
    <row r="126" spans="1:22" s="1375" customFormat="1" ht="13.5" customHeight="1">
      <c r="A126" s="1372" t="s">
        <v>1831</v>
      </c>
      <c r="B126" s="1373"/>
      <c r="C126" s="1373"/>
      <c r="D126" s="1373"/>
      <c r="E126" s="1373"/>
      <c r="F126" s="1373"/>
      <c r="G126" s="1373"/>
      <c r="H126" s="1373"/>
      <c r="I126" s="1373"/>
      <c r="J126" s="1373"/>
      <c r="K126" s="1373"/>
      <c r="L126" s="1373"/>
      <c r="M126" s="1373"/>
      <c r="N126" s="1373"/>
      <c r="O126" s="1373"/>
      <c r="P126" s="1374"/>
      <c r="T126" s="1376"/>
      <c r="U126" s="1376"/>
      <c r="V126" s="1376"/>
    </row>
    <row r="127" spans="1:22" s="1375" customFormat="1" ht="13.5" customHeight="1">
      <c r="A127" s="1320" t="s">
        <v>93</v>
      </c>
      <c r="B127" s="1377" t="s">
        <v>92</v>
      </c>
      <c r="C127" s="1378">
        <v>16.161200000000001</v>
      </c>
      <c r="D127" s="1378">
        <v>18.8262</v>
      </c>
      <c r="E127" s="1378">
        <v>16.007100000000001</v>
      </c>
      <c r="F127" s="1378">
        <v>14.589499999999999</v>
      </c>
      <c r="G127" s="1378">
        <v>15.097099999999999</v>
      </c>
      <c r="H127" s="1379">
        <v>11.6081</v>
      </c>
      <c r="I127" s="1378">
        <v>14.2186</v>
      </c>
      <c r="J127" s="1378">
        <v>13.8287</v>
      </c>
      <c r="K127" s="1378">
        <v>12.315300000000001</v>
      </c>
      <c r="L127" s="1378">
        <v>12.9519</v>
      </c>
      <c r="M127" s="1378">
        <v>12.611000000000001</v>
      </c>
      <c r="N127" s="1378">
        <v>11.9186</v>
      </c>
      <c r="O127" s="1326">
        <f>IF(N127="","",SUM(C127:N127))</f>
        <v>170.13329999999996</v>
      </c>
      <c r="P127" s="1327">
        <f>SUM(C127:INDEX(C127:N127,$T$1))</f>
        <v>92.289199999999994</v>
      </c>
      <c r="T127" s="1376"/>
      <c r="U127" s="1376"/>
      <c r="V127" s="1376"/>
    </row>
    <row r="128" spans="1:22" s="1375" customFormat="1" ht="13.5" customHeight="1">
      <c r="A128" s="1328" t="s">
        <v>93</v>
      </c>
      <c r="B128" s="1383" t="s">
        <v>92</v>
      </c>
      <c r="C128" s="1378">
        <v>15.3804</v>
      </c>
      <c r="D128" s="1378">
        <v>19.708300000000001</v>
      </c>
      <c r="E128" s="1378">
        <v>15.8665</v>
      </c>
      <c r="F128" s="1378">
        <v>15.110099999999999</v>
      </c>
      <c r="G128" s="1378">
        <v>16.561</v>
      </c>
      <c r="H128" s="1379">
        <v>15.2218</v>
      </c>
      <c r="I128" s="1378"/>
      <c r="J128" s="1378"/>
      <c r="K128" s="1378"/>
      <c r="L128" s="1378"/>
      <c r="M128" s="1378"/>
      <c r="N128" s="1378"/>
      <c r="O128" s="1326" t="str">
        <f>IF(N128="","",SUM(C128:N128))</f>
        <v/>
      </c>
      <c r="P128" s="1327">
        <f>SUM(C128:N128)</f>
        <v>97.848100000000017</v>
      </c>
      <c r="T128" s="1376"/>
      <c r="U128" s="1376"/>
      <c r="V128" s="1376"/>
    </row>
    <row r="129" spans="1:22" s="1375" customFormat="1" ht="13.5" customHeight="1">
      <c r="A129" s="1320" t="s">
        <v>1782</v>
      </c>
      <c r="B129" s="1377" t="s">
        <v>92</v>
      </c>
      <c r="C129" s="1378">
        <v>8.0862999999999996</v>
      </c>
      <c r="D129" s="1378">
        <v>7.9012000000000002</v>
      </c>
      <c r="E129" s="1378">
        <v>8.6245999999999992</v>
      </c>
      <c r="F129" s="1378">
        <v>7.3628999999999998</v>
      </c>
      <c r="G129" s="1378">
        <v>8.1059999999999999</v>
      </c>
      <c r="H129" s="1379">
        <v>5.4890999999999996</v>
      </c>
      <c r="I129" s="1378">
        <v>7.5510000000000002</v>
      </c>
      <c r="J129" s="1378">
        <v>7.6441999999999997</v>
      </c>
      <c r="K129" s="1378">
        <v>5.3205999999999998</v>
      </c>
      <c r="L129" s="1378">
        <v>6.4768999999999997</v>
      </c>
      <c r="M129" s="1378">
        <v>7.2286999999999999</v>
      </c>
      <c r="N129" s="1378">
        <v>7.1052</v>
      </c>
      <c r="O129" s="1326">
        <f>IF(N129="","",SUM(C129:N129))</f>
        <v>86.896699999999996</v>
      </c>
      <c r="P129" s="1327">
        <f>SUM(C129:INDEX(C129:N129,$T$1))</f>
        <v>45.570099999999996</v>
      </c>
      <c r="T129" s="1376"/>
      <c r="U129" s="1376"/>
      <c r="V129" s="1376"/>
    </row>
    <row r="130" spans="1:22" s="1375" customFormat="1" ht="13.5" customHeight="1">
      <c r="A130" s="1358" t="s">
        <v>1782</v>
      </c>
      <c r="B130" s="1399" t="s">
        <v>92</v>
      </c>
      <c r="C130" s="1400">
        <v>6.6882000000000001</v>
      </c>
      <c r="D130" s="1400">
        <v>6.1786000000000003</v>
      </c>
      <c r="E130" s="1400">
        <v>6.8612000000000002</v>
      </c>
      <c r="F130" s="1400">
        <v>6.3678999999999997</v>
      </c>
      <c r="G130" s="1400">
        <v>6.34</v>
      </c>
      <c r="H130" s="1401">
        <v>7.1140999999999996</v>
      </c>
      <c r="I130" s="1400"/>
      <c r="J130" s="1400"/>
      <c r="K130" s="1400"/>
      <c r="L130" s="1400"/>
      <c r="M130" s="1400"/>
      <c r="N130" s="1400"/>
      <c r="O130" s="1363" t="str">
        <f>IF(N130="","",SUM(C130:N130))</f>
        <v/>
      </c>
      <c r="P130" s="1364">
        <f>SUM(C130:N130)</f>
        <v>39.550000000000004</v>
      </c>
      <c r="T130" s="1376"/>
      <c r="U130" s="1376"/>
      <c r="V130" s="1376"/>
    </row>
    <row r="131" spans="1:22" s="1403" customFormat="1" ht="9" customHeight="1">
      <c r="A131" s="1402" t="s">
        <v>1832</v>
      </c>
      <c r="P131" s="1404"/>
      <c r="T131" s="1405"/>
      <c r="U131" s="1405"/>
      <c r="V131" s="1405"/>
    </row>
    <row r="132" spans="1:22" s="1403" customFormat="1" ht="9" customHeight="1">
      <c r="A132" s="1402" t="s">
        <v>1850</v>
      </c>
      <c r="P132" s="1404"/>
      <c r="T132" s="1405"/>
      <c r="U132" s="1405"/>
      <c r="V132" s="1405"/>
    </row>
    <row r="133" spans="1:22" s="1403" customFormat="1" ht="9" customHeight="1">
      <c r="A133" s="1402" t="s">
        <v>1834</v>
      </c>
      <c r="P133" s="1404"/>
      <c r="T133" s="1405"/>
      <c r="U133" s="1405"/>
      <c r="V133" s="1405"/>
    </row>
    <row r="134" spans="1:22" s="1403" customFormat="1" ht="9" customHeight="1">
      <c r="A134" s="1402" t="s">
        <v>1835</v>
      </c>
      <c r="B134" s="1406"/>
      <c r="O134" s="1407"/>
      <c r="P134" s="1404"/>
      <c r="T134" s="1405"/>
      <c r="U134" s="1405"/>
      <c r="V134" s="1405"/>
    </row>
    <row r="135" spans="1:22" s="1403" customFormat="1" ht="9" customHeight="1">
      <c r="A135" s="1402" t="s">
        <v>1836</v>
      </c>
      <c r="B135" s="1406"/>
      <c r="O135" s="1406"/>
      <c r="P135" s="1404"/>
      <c r="T135" s="1405"/>
      <c r="U135" s="1405"/>
      <c r="V135" s="1405"/>
    </row>
    <row r="136" spans="1:22" s="1403" customFormat="1" ht="9" customHeight="1">
      <c r="A136" s="1402" t="s">
        <v>1851</v>
      </c>
      <c r="P136" s="1404"/>
      <c r="T136" s="1405"/>
      <c r="U136" s="1405"/>
      <c r="V136" s="1405"/>
    </row>
    <row r="137" spans="1:22" s="1403" customFormat="1" ht="9" customHeight="1">
      <c r="A137" s="1402" t="s">
        <v>91</v>
      </c>
      <c r="P137" s="1404"/>
      <c r="T137" s="1405"/>
      <c r="U137" s="1405"/>
      <c r="V137" s="1405"/>
    </row>
    <row r="138" spans="1:22">
      <c r="A138" s="130" t="s">
        <v>9</v>
      </c>
    </row>
  </sheetData>
  <mergeCells count="2">
    <mergeCell ref="A3:A4"/>
    <mergeCell ref="B3:B4"/>
  </mergeCells>
  <hyperlinks>
    <hyperlink ref="A138"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r:id="rId1"/>
  <headerFooter alignWithMargins="0">
    <oddFooter>&amp;R
&amp;A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6"/>
  <sheetViews>
    <sheetView showGridLines="0" zoomScale="145" zoomScaleNormal="145" workbookViewId="0"/>
  </sheetViews>
  <sheetFormatPr baseColWidth="10" defaultColWidth="11.42578125" defaultRowHeight="16.5"/>
  <cols>
    <col min="1" max="1" width="20.5703125" style="2368" customWidth="1"/>
    <col min="2" max="17" width="5.85546875" style="2317" customWidth="1"/>
    <col min="18" max="18" width="5.28515625" style="2317" customWidth="1"/>
    <col min="19" max="16384" width="11.42578125" style="2317"/>
  </cols>
  <sheetData>
    <row r="1" spans="1:144" s="2307" customFormat="1" ht="15" customHeight="1">
      <c r="A1" s="2305" t="s">
        <v>2329</v>
      </c>
      <c r="B1" s="2306"/>
      <c r="C1" s="2306"/>
      <c r="D1" s="2306"/>
      <c r="E1" s="2306"/>
      <c r="F1" s="2306"/>
      <c r="G1" s="2306"/>
      <c r="H1" s="2306"/>
      <c r="I1" s="2306"/>
      <c r="J1" s="2306"/>
      <c r="K1" s="2306"/>
      <c r="L1" s="2306"/>
      <c r="M1" s="2306"/>
      <c r="N1" s="2306"/>
      <c r="O1" s="2306"/>
      <c r="P1" s="2306"/>
      <c r="Q1" s="2306"/>
    </row>
    <row r="2" spans="1:144" s="2309" customFormat="1" ht="15" customHeight="1">
      <c r="A2" s="2308" t="s">
        <v>2244</v>
      </c>
      <c r="B2" s="2308"/>
      <c r="C2" s="2308"/>
      <c r="D2" s="2308"/>
      <c r="E2" s="2308"/>
      <c r="F2" s="2308"/>
      <c r="G2" s="2308"/>
      <c r="H2" s="2308"/>
      <c r="I2" s="2308"/>
      <c r="J2" s="2308"/>
      <c r="K2" s="2308"/>
      <c r="L2" s="2308"/>
      <c r="M2" s="2308"/>
      <c r="N2" s="2308"/>
      <c r="O2" s="2308"/>
      <c r="P2" s="2308"/>
      <c r="Q2" s="2308"/>
    </row>
    <row r="3" spans="1:144" s="2310" customFormat="1" ht="15" customHeight="1">
      <c r="A3" s="2308" t="s">
        <v>2330</v>
      </c>
      <c r="B3" s="2308"/>
      <c r="C3" s="2308"/>
      <c r="D3" s="2308"/>
      <c r="E3" s="2308"/>
      <c r="F3" s="2308"/>
      <c r="G3" s="2308"/>
      <c r="H3" s="2308"/>
      <c r="I3" s="2308"/>
      <c r="J3" s="2308"/>
      <c r="K3" s="2308"/>
      <c r="L3" s="2308"/>
      <c r="M3" s="2308"/>
      <c r="N3" s="2308"/>
      <c r="O3" s="2308"/>
      <c r="P3" s="2308"/>
      <c r="Q3" s="2308"/>
    </row>
    <row r="4" spans="1:144" s="2318" customFormat="1" ht="15" customHeight="1">
      <c r="A4" s="2621" t="s">
        <v>2331</v>
      </c>
      <c r="B4" s="2624" t="s">
        <v>2201</v>
      </c>
      <c r="C4" s="2311" t="s">
        <v>194</v>
      </c>
      <c r="D4" s="2312"/>
      <c r="E4" s="2313" t="s">
        <v>1609</v>
      </c>
      <c r="F4" s="2313" t="s">
        <v>1610</v>
      </c>
      <c r="G4" s="2313" t="s">
        <v>1611</v>
      </c>
      <c r="H4" s="2313" t="s">
        <v>1612</v>
      </c>
      <c r="I4" s="2313" t="s">
        <v>2202</v>
      </c>
      <c r="J4" s="2311" t="s">
        <v>194</v>
      </c>
      <c r="K4" s="2314"/>
      <c r="L4" s="2315" t="s">
        <v>1609</v>
      </c>
      <c r="M4" s="2315" t="s">
        <v>1610</v>
      </c>
      <c r="N4" s="2315" t="s">
        <v>1611</v>
      </c>
      <c r="O4" s="2315" t="s">
        <v>1612</v>
      </c>
      <c r="P4" s="2316" t="s">
        <v>2202</v>
      </c>
      <c r="Q4" s="2624" t="s">
        <v>2204</v>
      </c>
      <c r="R4" s="2317"/>
      <c r="S4" s="2317"/>
      <c r="T4" s="2317"/>
      <c r="U4" s="2317"/>
      <c r="V4" s="2317"/>
      <c r="W4" s="2317"/>
      <c r="X4" s="2317"/>
      <c r="Y4" s="2317"/>
      <c r="Z4" s="2317"/>
      <c r="AA4" s="2317"/>
      <c r="AB4" s="2317"/>
      <c r="AC4" s="2317"/>
      <c r="AD4" s="2317"/>
      <c r="AE4" s="2317"/>
      <c r="AF4" s="2317"/>
      <c r="AG4" s="2317"/>
      <c r="AH4" s="2317"/>
      <c r="AI4" s="2317"/>
      <c r="AJ4" s="2317"/>
      <c r="AK4" s="2317"/>
      <c r="AL4" s="2317"/>
      <c r="AM4" s="2317"/>
      <c r="AN4" s="2317"/>
      <c r="AO4" s="2317"/>
      <c r="AP4" s="2317"/>
      <c r="AQ4" s="2317"/>
      <c r="AR4" s="2317"/>
      <c r="AS4" s="2317"/>
      <c r="AT4" s="2317"/>
      <c r="AU4" s="2317"/>
      <c r="AV4" s="2317"/>
      <c r="AW4" s="2317"/>
      <c r="AX4" s="2317"/>
      <c r="AY4" s="2317"/>
      <c r="AZ4" s="2317"/>
      <c r="BA4" s="2317"/>
      <c r="BB4" s="2317"/>
      <c r="BC4" s="2317"/>
      <c r="BD4" s="2317"/>
      <c r="BE4" s="2317"/>
      <c r="BF4" s="2317"/>
      <c r="BG4" s="2317"/>
      <c r="BH4" s="2317"/>
      <c r="BI4" s="2317"/>
      <c r="BJ4" s="2317"/>
      <c r="BK4" s="2317"/>
      <c r="BL4" s="2317"/>
      <c r="BM4" s="2317"/>
      <c r="BN4" s="2317"/>
      <c r="BO4" s="2317"/>
      <c r="BP4" s="2317"/>
      <c r="BQ4" s="2317"/>
      <c r="BR4" s="2317"/>
      <c r="BS4" s="2317"/>
      <c r="BT4" s="2317"/>
      <c r="BU4" s="2317"/>
      <c r="BV4" s="2317"/>
      <c r="BW4" s="2317"/>
      <c r="BX4" s="2317"/>
      <c r="BY4" s="2317"/>
      <c r="BZ4" s="2317"/>
      <c r="CA4" s="2317"/>
      <c r="CB4" s="2317"/>
      <c r="CC4" s="2317"/>
      <c r="CD4" s="2317"/>
      <c r="CE4" s="2317"/>
      <c r="CF4" s="2317"/>
      <c r="CG4" s="2317"/>
      <c r="CH4" s="2317"/>
      <c r="CI4" s="2317"/>
      <c r="CJ4" s="2317"/>
      <c r="CK4" s="2317"/>
      <c r="CL4" s="2317"/>
      <c r="CM4" s="2317"/>
      <c r="CN4" s="2317"/>
      <c r="CO4" s="2317"/>
      <c r="CP4" s="2317"/>
      <c r="CQ4" s="2317"/>
      <c r="CR4" s="2317"/>
      <c r="CS4" s="2317"/>
      <c r="CT4" s="2317"/>
      <c r="CU4" s="2317"/>
      <c r="CV4" s="2317"/>
      <c r="CW4" s="2317"/>
      <c r="CX4" s="2317"/>
      <c r="CY4" s="2317"/>
      <c r="CZ4" s="2317"/>
      <c r="DA4" s="2317"/>
      <c r="DB4" s="2317"/>
      <c r="DC4" s="2317"/>
      <c r="DD4" s="2317"/>
      <c r="DE4" s="2317"/>
      <c r="DF4" s="2317"/>
      <c r="DG4" s="2317"/>
      <c r="DH4" s="2317"/>
      <c r="DI4" s="2317"/>
      <c r="DJ4" s="2317"/>
      <c r="DK4" s="2317"/>
      <c r="DL4" s="2317"/>
      <c r="DM4" s="2317"/>
      <c r="DN4" s="2317"/>
      <c r="DO4" s="2317"/>
      <c r="DP4" s="2317"/>
      <c r="DQ4" s="2317"/>
      <c r="DR4" s="2317"/>
      <c r="DS4" s="2317"/>
      <c r="DT4" s="2317"/>
      <c r="DU4" s="2317"/>
      <c r="DV4" s="2317"/>
      <c r="DW4" s="2317"/>
      <c r="DX4" s="2317"/>
      <c r="DY4" s="2317"/>
      <c r="DZ4" s="2317"/>
      <c r="EA4" s="2317"/>
      <c r="EB4" s="2317"/>
      <c r="EC4" s="2317"/>
      <c r="ED4" s="2317"/>
      <c r="EE4" s="2317"/>
      <c r="EF4" s="2317"/>
      <c r="EG4" s="2317"/>
      <c r="EH4" s="2317"/>
      <c r="EI4" s="2317"/>
      <c r="EJ4" s="2317"/>
      <c r="EK4" s="2317"/>
      <c r="EL4" s="2317"/>
      <c r="EM4" s="2317"/>
      <c r="EN4" s="2317"/>
    </row>
    <row r="5" spans="1:144" s="2318" customFormat="1" ht="11.1" customHeight="1">
      <c r="A5" s="2622"/>
      <c r="B5" s="2625"/>
      <c r="C5" s="2319">
        <v>2023</v>
      </c>
      <c r="D5" s="2319">
        <v>2024</v>
      </c>
      <c r="E5" s="2320">
        <v>2024</v>
      </c>
      <c r="F5" s="2321"/>
      <c r="G5" s="2321"/>
      <c r="H5" s="2321"/>
      <c r="I5" s="2322"/>
      <c r="J5" s="2323">
        <v>2022</v>
      </c>
      <c r="K5" s="2323">
        <v>2023</v>
      </c>
      <c r="L5" s="2320">
        <v>2024</v>
      </c>
      <c r="M5" s="2324"/>
      <c r="N5" s="2322"/>
      <c r="O5" s="2322"/>
      <c r="P5" s="2322"/>
      <c r="Q5" s="2625"/>
      <c r="R5" s="2317"/>
      <c r="S5" s="2317"/>
      <c r="T5" s="2317"/>
      <c r="U5" s="2317"/>
      <c r="V5" s="2317"/>
      <c r="W5" s="2317"/>
      <c r="X5" s="2317"/>
      <c r="Y5" s="2317"/>
      <c r="Z5" s="2317"/>
      <c r="AA5" s="2317"/>
      <c r="AB5" s="2317"/>
      <c r="AC5" s="2317"/>
      <c r="AD5" s="2317"/>
      <c r="AE5" s="2317"/>
      <c r="AF5" s="2317"/>
      <c r="AG5" s="2317"/>
      <c r="AH5" s="2317"/>
      <c r="AI5" s="2317"/>
      <c r="AJ5" s="2317"/>
      <c r="AK5" s="2317"/>
      <c r="AL5" s="2317"/>
      <c r="AM5" s="2317"/>
      <c r="AN5" s="2317"/>
      <c r="AO5" s="2317"/>
      <c r="AP5" s="2317"/>
      <c r="AQ5" s="2317"/>
      <c r="AR5" s="2317"/>
      <c r="AS5" s="2317"/>
      <c r="AT5" s="2317"/>
      <c r="AU5" s="2317"/>
      <c r="AV5" s="2317"/>
      <c r="AW5" s="2317"/>
      <c r="AX5" s="2317"/>
      <c r="AY5" s="2317"/>
      <c r="AZ5" s="2317"/>
      <c r="BA5" s="2317"/>
      <c r="BB5" s="2317"/>
      <c r="BC5" s="2317"/>
      <c r="BD5" s="2317"/>
      <c r="BE5" s="2317"/>
      <c r="BF5" s="2317"/>
      <c r="BG5" s="2317"/>
      <c r="BH5" s="2317"/>
      <c r="BI5" s="2317"/>
      <c r="BJ5" s="2317"/>
      <c r="BK5" s="2317"/>
      <c r="BL5" s="2317"/>
      <c r="BM5" s="2317"/>
      <c r="BN5" s="2317"/>
      <c r="BO5" s="2317"/>
      <c r="BP5" s="2317"/>
      <c r="BQ5" s="2317"/>
      <c r="BR5" s="2317"/>
      <c r="BS5" s="2317"/>
      <c r="BT5" s="2317"/>
      <c r="BU5" s="2317"/>
      <c r="BV5" s="2317"/>
      <c r="BW5" s="2317"/>
      <c r="BX5" s="2317"/>
      <c r="BY5" s="2317"/>
      <c r="BZ5" s="2317"/>
      <c r="CA5" s="2317"/>
      <c r="CB5" s="2317"/>
      <c r="CC5" s="2317"/>
      <c r="CD5" s="2317"/>
      <c r="CE5" s="2317"/>
      <c r="CF5" s="2317"/>
      <c r="CG5" s="2317"/>
      <c r="CH5" s="2317"/>
      <c r="CI5" s="2317"/>
      <c r="CJ5" s="2317"/>
      <c r="CK5" s="2317"/>
      <c r="CL5" s="2317"/>
      <c r="CM5" s="2317"/>
      <c r="CN5" s="2317"/>
      <c r="CO5" s="2317"/>
      <c r="CP5" s="2317"/>
      <c r="CQ5" s="2317"/>
      <c r="CR5" s="2317"/>
      <c r="CS5" s="2317"/>
      <c r="CT5" s="2317"/>
      <c r="CU5" s="2317"/>
      <c r="CV5" s="2317"/>
      <c r="CW5" s="2317"/>
      <c r="CX5" s="2317"/>
      <c r="CY5" s="2317"/>
      <c r="CZ5" s="2317"/>
      <c r="DA5" s="2317"/>
      <c r="DB5" s="2317"/>
      <c r="DC5" s="2317"/>
      <c r="DD5" s="2317"/>
      <c r="DE5" s="2317"/>
      <c r="DF5" s="2317"/>
      <c r="DG5" s="2317"/>
      <c r="DH5" s="2317"/>
      <c r="DI5" s="2317"/>
      <c r="DJ5" s="2317"/>
      <c r="DK5" s="2317"/>
      <c r="DL5" s="2317"/>
      <c r="DM5" s="2317"/>
      <c r="DN5" s="2317"/>
      <c r="DO5" s="2317"/>
      <c r="DP5" s="2317"/>
      <c r="DQ5" s="2317"/>
      <c r="DR5" s="2317"/>
      <c r="DS5" s="2317"/>
      <c r="DT5" s="2317"/>
      <c r="DU5" s="2317"/>
      <c r="DV5" s="2317"/>
      <c r="DW5" s="2317"/>
      <c r="DX5" s="2317"/>
      <c r="DY5" s="2317"/>
      <c r="DZ5" s="2317"/>
      <c r="EA5" s="2317"/>
      <c r="EB5" s="2317"/>
      <c r="EC5" s="2317"/>
      <c r="ED5" s="2317"/>
      <c r="EE5" s="2317"/>
      <c r="EF5" s="2317"/>
      <c r="EG5" s="2317"/>
      <c r="EH5" s="2317"/>
      <c r="EI5" s="2317"/>
      <c r="EJ5" s="2317"/>
      <c r="EK5" s="2317"/>
      <c r="EL5" s="2317"/>
      <c r="EM5" s="2317"/>
      <c r="EN5" s="2317"/>
    </row>
    <row r="6" spans="1:144" s="2318" customFormat="1" ht="12.75" customHeight="1">
      <c r="A6" s="2623"/>
      <c r="B6" s="2626"/>
      <c r="C6" s="2325" t="s">
        <v>2244</v>
      </c>
      <c r="D6" s="2326"/>
      <c r="E6" s="2326"/>
      <c r="F6" s="2326"/>
      <c r="G6" s="2326"/>
      <c r="H6" s="2326"/>
      <c r="I6" s="2326"/>
      <c r="J6" s="2320" t="s">
        <v>2332</v>
      </c>
      <c r="K6" s="2327"/>
      <c r="L6" s="2327"/>
      <c r="M6" s="2327"/>
      <c r="N6" s="2327"/>
      <c r="O6" s="2327"/>
      <c r="P6" s="2328"/>
      <c r="Q6" s="2626"/>
      <c r="R6" s="2317"/>
      <c r="S6" s="2317"/>
      <c r="T6" s="2317"/>
      <c r="U6" s="2317"/>
      <c r="V6" s="2317"/>
      <c r="W6" s="2317"/>
      <c r="X6" s="2317"/>
      <c r="Y6" s="2317"/>
      <c r="Z6" s="2317"/>
      <c r="AA6" s="2317"/>
      <c r="AB6" s="2317"/>
      <c r="AC6" s="2317"/>
      <c r="AD6" s="2317"/>
      <c r="AE6" s="2317"/>
      <c r="AF6" s="2317"/>
      <c r="AG6" s="2317"/>
      <c r="AH6" s="2317"/>
      <c r="AI6" s="2317"/>
      <c r="AJ6" s="2317"/>
      <c r="AK6" s="2317"/>
      <c r="AL6" s="2317"/>
      <c r="AM6" s="2317"/>
      <c r="AN6" s="2317"/>
      <c r="AO6" s="2317"/>
      <c r="AP6" s="2317"/>
      <c r="AQ6" s="2317"/>
      <c r="AR6" s="2317"/>
      <c r="AS6" s="2317"/>
      <c r="AT6" s="2317"/>
      <c r="AU6" s="2317"/>
      <c r="AV6" s="2317"/>
      <c r="AW6" s="2317"/>
      <c r="AX6" s="2317"/>
      <c r="AY6" s="2317"/>
      <c r="AZ6" s="2317"/>
      <c r="BA6" s="2317"/>
      <c r="BB6" s="2317"/>
      <c r="BC6" s="2317"/>
      <c r="BD6" s="2317"/>
      <c r="BE6" s="2317"/>
      <c r="BF6" s="2317"/>
      <c r="BG6" s="2317"/>
      <c r="BH6" s="2317"/>
      <c r="BI6" s="2317"/>
      <c r="BJ6" s="2317"/>
      <c r="BK6" s="2317"/>
      <c r="BL6" s="2317"/>
      <c r="BM6" s="2317"/>
      <c r="BN6" s="2317"/>
      <c r="BO6" s="2317"/>
      <c r="BP6" s="2317"/>
      <c r="BQ6" s="2317"/>
      <c r="BR6" s="2317"/>
      <c r="BS6" s="2317"/>
      <c r="BT6" s="2317"/>
      <c r="BU6" s="2317"/>
      <c r="BV6" s="2317"/>
      <c r="BW6" s="2317"/>
      <c r="BX6" s="2317"/>
      <c r="BY6" s="2317"/>
      <c r="BZ6" s="2317"/>
      <c r="CA6" s="2317"/>
      <c r="CB6" s="2317"/>
      <c r="CC6" s="2317"/>
      <c r="CD6" s="2317"/>
      <c r="CE6" s="2317"/>
      <c r="CF6" s="2317"/>
      <c r="CG6" s="2317"/>
      <c r="CH6" s="2317"/>
      <c r="CI6" s="2317"/>
      <c r="CJ6" s="2317"/>
      <c r="CK6" s="2317"/>
      <c r="CL6" s="2317"/>
      <c r="CM6" s="2317"/>
      <c r="CN6" s="2317"/>
      <c r="CO6" s="2317"/>
      <c r="CP6" s="2317"/>
      <c r="CQ6" s="2317"/>
      <c r="CR6" s="2317"/>
      <c r="CS6" s="2317"/>
      <c r="CT6" s="2317"/>
      <c r="CU6" s="2317"/>
      <c r="CV6" s="2317"/>
      <c r="CW6" s="2317"/>
      <c r="CX6" s="2317"/>
      <c r="CY6" s="2317"/>
      <c r="CZ6" s="2317"/>
      <c r="DA6" s="2317"/>
      <c r="DB6" s="2317"/>
      <c r="DC6" s="2317"/>
      <c r="DD6" s="2317"/>
      <c r="DE6" s="2317"/>
      <c r="DF6" s="2317"/>
      <c r="DG6" s="2317"/>
      <c r="DH6" s="2317"/>
      <c r="DI6" s="2317"/>
      <c r="DJ6" s="2317"/>
      <c r="DK6" s="2317"/>
      <c r="DL6" s="2317"/>
      <c r="DM6" s="2317"/>
      <c r="DN6" s="2317"/>
      <c r="DO6" s="2317"/>
      <c r="DP6" s="2317"/>
      <c r="DQ6" s="2317"/>
      <c r="DR6" s="2317"/>
      <c r="DS6" s="2317"/>
      <c r="DT6" s="2317"/>
      <c r="DU6" s="2317"/>
      <c r="DV6" s="2317"/>
      <c r="DW6" s="2317"/>
      <c r="DX6" s="2317"/>
      <c r="DY6" s="2317"/>
      <c r="DZ6" s="2317"/>
      <c r="EA6" s="2317"/>
      <c r="EB6" s="2317"/>
      <c r="EC6" s="2317"/>
      <c r="ED6" s="2317"/>
      <c r="EE6" s="2317"/>
      <c r="EF6" s="2317"/>
      <c r="EG6" s="2317"/>
      <c r="EH6" s="2317"/>
      <c r="EI6" s="2317"/>
      <c r="EJ6" s="2317"/>
      <c r="EK6" s="2317"/>
      <c r="EL6" s="2317"/>
      <c r="EM6" s="2317"/>
      <c r="EN6" s="2317"/>
    </row>
    <row r="7" spans="1:144" s="2318" customFormat="1" ht="11.1" customHeight="1">
      <c r="A7" s="2329" t="s">
        <v>2333</v>
      </c>
      <c r="B7" s="2330">
        <v>1000</v>
      </c>
      <c r="C7" s="2331">
        <v>111.3</v>
      </c>
      <c r="D7" s="2332">
        <v>106</v>
      </c>
      <c r="E7" s="2333">
        <v>104.8</v>
      </c>
      <c r="F7" s="2332">
        <v>105.6</v>
      </c>
      <c r="G7" s="2334">
        <v>106.8</v>
      </c>
      <c r="H7" s="2334">
        <v>108.2</v>
      </c>
      <c r="I7" s="2334">
        <v>108.8</v>
      </c>
      <c r="J7" s="2335">
        <v>6.2022900763358848</v>
      </c>
      <c r="K7" s="2336">
        <v>-4.7619047619047592</v>
      </c>
      <c r="L7" s="2337">
        <v>-1.3182674199623392</v>
      </c>
      <c r="M7" s="2338">
        <v>-1.7674418604651265</v>
      </c>
      <c r="N7" s="2338">
        <v>0.37593984962404647</v>
      </c>
      <c r="O7" s="2338">
        <v>2.8517110266159591</v>
      </c>
      <c r="P7" s="2339">
        <v>2.9328287606433321</v>
      </c>
      <c r="Q7" s="2340">
        <v>0.55452865064692958</v>
      </c>
      <c r="R7" s="2317"/>
      <c r="S7" s="2317" t="s">
        <v>2334</v>
      </c>
      <c r="T7" s="2317"/>
      <c r="U7" s="2317"/>
      <c r="V7" s="2317"/>
      <c r="W7" s="2317"/>
      <c r="X7" s="2317"/>
      <c r="Y7" s="2317"/>
      <c r="Z7" s="2317"/>
      <c r="AA7" s="2317"/>
      <c r="AB7" s="2317"/>
      <c r="AC7" s="2317"/>
      <c r="AD7" s="2317"/>
      <c r="AE7" s="2317"/>
      <c r="AF7" s="2317"/>
      <c r="AG7" s="2317"/>
      <c r="AH7" s="2317"/>
      <c r="AI7" s="2317"/>
      <c r="AJ7" s="2317"/>
      <c r="AK7" s="2317"/>
      <c r="AL7" s="2317"/>
      <c r="AM7" s="2317"/>
      <c r="AN7" s="2317"/>
      <c r="AO7" s="2317"/>
      <c r="AP7" s="2317"/>
      <c r="AQ7" s="2317"/>
      <c r="AR7" s="2317"/>
      <c r="AS7" s="2317"/>
      <c r="AT7" s="2317"/>
      <c r="AU7" s="2317"/>
      <c r="AV7" s="2317"/>
      <c r="AW7" s="2317"/>
      <c r="AX7" s="2317"/>
      <c r="AY7" s="2317"/>
      <c r="AZ7" s="2317"/>
      <c r="BA7" s="2317"/>
      <c r="BB7" s="2317"/>
      <c r="BC7" s="2317"/>
      <c r="BD7" s="2317"/>
      <c r="BE7" s="2317"/>
      <c r="BF7" s="2317"/>
      <c r="BG7" s="2317"/>
      <c r="BH7" s="2317"/>
      <c r="BI7" s="2317"/>
      <c r="BJ7" s="2317"/>
      <c r="BK7" s="2317"/>
      <c r="BL7" s="2317"/>
      <c r="BM7" s="2317"/>
      <c r="BN7" s="2317"/>
      <c r="BO7" s="2317"/>
      <c r="BP7" s="2317"/>
      <c r="BQ7" s="2317"/>
      <c r="BR7" s="2317"/>
      <c r="BS7" s="2317"/>
      <c r="BT7" s="2317"/>
      <c r="BU7" s="2317"/>
      <c r="BV7" s="2317"/>
      <c r="BW7" s="2317"/>
      <c r="BX7" s="2317"/>
      <c r="BY7" s="2317"/>
      <c r="BZ7" s="2317"/>
      <c r="CA7" s="2317"/>
      <c r="CB7" s="2317"/>
      <c r="CC7" s="2317"/>
      <c r="CD7" s="2317"/>
      <c r="CE7" s="2317"/>
      <c r="CF7" s="2317"/>
      <c r="CG7" s="2317"/>
      <c r="CH7" s="2317"/>
      <c r="CI7" s="2317"/>
      <c r="CJ7" s="2317"/>
      <c r="CK7" s="2317"/>
      <c r="CL7" s="2317"/>
      <c r="CM7" s="2317"/>
      <c r="CN7" s="2317"/>
      <c r="CO7" s="2317"/>
      <c r="CP7" s="2317"/>
      <c r="CQ7" s="2317"/>
      <c r="CR7" s="2317"/>
      <c r="CS7" s="2317"/>
      <c r="CT7" s="2317"/>
      <c r="CU7" s="2317"/>
      <c r="CV7" s="2317"/>
      <c r="CW7" s="2317"/>
      <c r="CX7" s="2317"/>
      <c r="CY7" s="2317"/>
      <c r="CZ7" s="2317"/>
      <c r="DA7" s="2317"/>
      <c r="DB7" s="2317"/>
      <c r="DC7" s="2317"/>
      <c r="DD7" s="2317"/>
      <c r="DE7" s="2317"/>
      <c r="DF7" s="2317"/>
      <c r="DG7" s="2317"/>
      <c r="DH7" s="2317"/>
      <c r="DI7" s="2317"/>
      <c r="DJ7" s="2317"/>
      <c r="DK7" s="2317"/>
      <c r="DL7" s="2317"/>
      <c r="DM7" s="2317"/>
      <c r="DN7" s="2317"/>
      <c r="DO7" s="2317"/>
      <c r="DP7" s="2317"/>
      <c r="DQ7" s="2317"/>
      <c r="DR7" s="2317"/>
      <c r="DS7" s="2317"/>
      <c r="DT7" s="2317"/>
      <c r="DU7" s="2317"/>
      <c r="DV7" s="2317"/>
      <c r="DW7" s="2317"/>
      <c r="DX7" s="2317"/>
      <c r="DY7" s="2317"/>
      <c r="DZ7" s="2317"/>
      <c r="EA7" s="2317"/>
      <c r="EB7" s="2317"/>
      <c r="EC7" s="2317"/>
      <c r="ED7" s="2317"/>
      <c r="EE7" s="2317"/>
      <c r="EF7" s="2317"/>
      <c r="EG7" s="2317"/>
      <c r="EH7" s="2317"/>
      <c r="EI7" s="2317"/>
      <c r="EJ7" s="2317"/>
      <c r="EK7" s="2317"/>
      <c r="EL7" s="2317"/>
      <c r="EM7" s="2317"/>
      <c r="EN7" s="2317"/>
    </row>
    <row r="8" spans="1:144" s="2318" customFormat="1" ht="9.75" customHeight="1">
      <c r="A8" s="2329" t="s">
        <v>2335</v>
      </c>
      <c r="B8" s="2330">
        <v>746.11</v>
      </c>
      <c r="C8" s="2331">
        <v>107.1</v>
      </c>
      <c r="D8" s="2332">
        <v>103.2</v>
      </c>
      <c r="E8" s="2333">
        <v>102.2</v>
      </c>
      <c r="F8" s="2332">
        <v>103.3</v>
      </c>
      <c r="G8" s="2332">
        <v>104.9</v>
      </c>
      <c r="H8" s="2332">
        <v>106.4</v>
      </c>
      <c r="I8" s="2332">
        <v>107</v>
      </c>
      <c r="J8" s="2335">
        <v>1.4204545454545467</v>
      </c>
      <c r="K8" s="2336">
        <v>-3.6414565826330403</v>
      </c>
      <c r="L8" s="2337">
        <v>1.3888888888888857</v>
      </c>
      <c r="M8" s="2338">
        <v>9.689922480620794E-2</v>
      </c>
      <c r="N8" s="2338">
        <v>2.742409402546528</v>
      </c>
      <c r="O8" s="2338">
        <v>5.4509415262636196</v>
      </c>
      <c r="P8" s="2341">
        <v>5.8358061325420465</v>
      </c>
      <c r="Q8" s="2340">
        <v>0.56390977443608392</v>
      </c>
      <c r="R8" s="2317"/>
      <c r="S8" s="2317" t="s">
        <v>2334</v>
      </c>
      <c r="T8" s="2317"/>
      <c r="U8" s="2317"/>
      <c r="V8" s="2317"/>
      <c r="W8" s="2317"/>
      <c r="X8" s="2317"/>
      <c r="Y8" s="2317"/>
      <c r="Z8" s="2317"/>
      <c r="AA8" s="2317"/>
      <c r="AB8" s="2317"/>
      <c r="AC8" s="2317"/>
      <c r="AD8" s="2317"/>
      <c r="AE8" s="2317"/>
      <c r="AF8" s="2317"/>
      <c r="AG8" s="2317"/>
      <c r="AH8" s="2317"/>
      <c r="AI8" s="2317"/>
      <c r="AJ8" s="2317"/>
      <c r="AK8" s="2317"/>
      <c r="AL8" s="2317"/>
      <c r="AM8" s="2317"/>
      <c r="AN8" s="2317"/>
      <c r="AO8" s="2317"/>
      <c r="AP8" s="2317"/>
      <c r="AQ8" s="2317"/>
      <c r="AR8" s="2317"/>
      <c r="AS8" s="2317"/>
      <c r="AT8" s="2317"/>
      <c r="AU8" s="2317"/>
      <c r="AV8" s="2317"/>
      <c r="AW8" s="2317"/>
      <c r="AX8" s="2317"/>
      <c r="AY8" s="2317"/>
      <c r="AZ8" s="2317"/>
      <c r="BA8" s="2317"/>
      <c r="BB8" s="2317"/>
      <c r="BC8" s="2317"/>
      <c r="BD8" s="2317"/>
      <c r="BE8" s="2317"/>
      <c r="BF8" s="2317"/>
      <c r="BG8" s="2317"/>
      <c r="BH8" s="2317"/>
      <c r="BI8" s="2317"/>
      <c r="BJ8" s="2317"/>
      <c r="BK8" s="2317"/>
      <c r="BL8" s="2317"/>
      <c r="BM8" s="2317"/>
      <c r="BN8" s="2317"/>
      <c r="BO8" s="2317"/>
      <c r="BP8" s="2317"/>
      <c r="BQ8" s="2317"/>
      <c r="BR8" s="2317"/>
      <c r="BS8" s="2317"/>
      <c r="BT8" s="2317"/>
      <c r="BU8" s="2317"/>
      <c r="BV8" s="2317"/>
      <c r="BW8" s="2317"/>
      <c r="BX8" s="2317"/>
      <c r="BY8" s="2317"/>
      <c r="BZ8" s="2317"/>
      <c r="CA8" s="2317"/>
      <c r="CB8" s="2317"/>
      <c r="CC8" s="2317"/>
      <c r="CD8" s="2317"/>
      <c r="CE8" s="2317"/>
      <c r="CF8" s="2317"/>
      <c r="CG8" s="2317"/>
      <c r="CH8" s="2317"/>
      <c r="CI8" s="2317"/>
      <c r="CJ8" s="2317"/>
      <c r="CK8" s="2317"/>
      <c r="CL8" s="2317"/>
      <c r="CM8" s="2317"/>
      <c r="CN8" s="2317"/>
      <c r="CO8" s="2317"/>
      <c r="CP8" s="2317"/>
      <c r="CQ8" s="2317"/>
      <c r="CR8" s="2317"/>
      <c r="CS8" s="2317"/>
      <c r="CT8" s="2317"/>
      <c r="CU8" s="2317"/>
      <c r="CV8" s="2317"/>
      <c r="CW8" s="2317"/>
      <c r="CX8" s="2317"/>
      <c r="CY8" s="2317"/>
      <c r="CZ8" s="2317"/>
      <c r="DA8" s="2317"/>
      <c r="DB8" s="2317"/>
      <c r="DC8" s="2317"/>
      <c r="DD8" s="2317"/>
      <c r="DE8" s="2317"/>
      <c r="DF8" s="2317"/>
      <c r="DG8" s="2317"/>
      <c r="DH8" s="2317"/>
      <c r="DI8" s="2317"/>
      <c r="DJ8" s="2317"/>
      <c r="DK8" s="2317"/>
      <c r="DL8" s="2317"/>
      <c r="DM8" s="2317"/>
      <c r="DN8" s="2317"/>
      <c r="DO8" s="2317"/>
      <c r="DP8" s="2317"/>
      <c r="DQ8" s="2317"/>
      <c r="DR8" s="2317"/>
      <c r="DS8" s="2317"/>
      <c r="DT8" s="2317"/>
      <c r="DU8" s="2317"/>
      <c r="DV8" s="2317"/>
      <c r="DW8" s="2317"/>
      <c r="DX8" s="2317"/>
      <c r="DY8" s="2317"/>
      <c r="DZ8" s="2317"/>
      <c r="EA8" s="2317"/>
      <c r="EB8" s="2317"/>
      <c r="EC8" s="2317"/>
      <c r="ED8" s="2317"/>
      <c r="EE8" s="2317"/>
      <c r="EF8" s="2317"/>
      <c r="EG8" s="2317"/>
      <c r="EH8" s="2317"/>
      <c r="EI8" s="2317"/>
      <c r="EJ8" s="2317"/>
      <c r="EK8" s="2317"/>
      <c r="EL8" s="2317"/>
      <c r="EM8" s="2317"/>
      <c r="EN8" s="2317"/>
    </row>
    <row r="9" spans="1:144" s="2318" customFormat="1" ht="9.75" customHeight="1">
      <c r="A9" s="2329" t="s">
        <v>2336</v>
      </c>
      <c r="B9" s="2330">
        <v>29.44</v>
      </c>
      <c r="C9" s="2331">
        <v>143.1</v>
      </c>
      <c r="D9" s="2332">
        <v>129.6</v>
      </c>
      <c r="E9" s="2333">
        <v>119.6</v>
      </c>
      <c r="F9" s="2332">
        <v>124.9</v>
      </c>
      <c r="G9" s="2332">
        <v>131.6</v>
      </c>
      <c r="H9" s="2332">
        <v>130.19999999999999</v>
      </c>
      <c r="I9" s="2332">
        <v>131.6</v>
      </c>
      <c r="J9" s="2335">
        <v>10.587326120556398</v>
      </c>
      <c r="K9" s="2336">
        <v>-9.4339622641509351</v>
      </c>
      <c r="L9" s="2337">
        <v>-12.44509516837482</v>
      </c>
      <c r="M9" s="2338">
        <v>-11.039886039886042</v>
      </c>
      <c r="N9" s="2338">
        <v>-7.5193253689388797</v>
      </c>
      <c r="O9" s="2338">
        <v>-7.0663811563169219</v>
      </c>
      <c r="P9" s="2341">
        <v>-4.7067342505430929</v>
      </c>
      <c r="Q9" s="2340">
        <v>1.0752688172043037</v>
      </c>
      <c r="R9" s="2317"/>
      <c r="S9" s="2317" t="s">
        <v>2334</v>
      </c>
      <c r="T9" s="2317"/>
      <c r="U9" s="2317"/>
      <c r="V9" s="2317"/>
      <c r="W9" s="2317"/>
      <c r="X9" s="2317"/>
      <c r="Y9" s="2317"/>
      <c r="Z9" s="2317"/>
      <c r="AA9" s="2317"/>
      <c r="AB9" s="2317"/>
      <c r="AC9" s="2317"/>
      <c r="AD9" s="2317"/>
      <c r="AE9" s="2317"/>
      <c r="AF9" s="2317"/>
      <c r="AG9" s="2317"/>
      <c r="AH9" s="2317"/>
      <c r="AI9" s="2317"/>
      <c r="AJ9" s="2317"/>
      <c r="AK9" s="2317"/>
      <c r="AL9" s="2317"/>
      <c r="AM9" s="2317"/>
      <c r="AN9" s="2317"/>
      <c r="AO9" s="2317"/>
      <c r="AP9" s="2317"/>
      <c r="AQ9" s="2317"/>
      <c r="AR9" s="2317"/>
      <c r="AS9" s="2317"/>
      <c r="AT9" s="2317"/>
      <c r="AU9" s="2317"/>
      <c r="AV9" s="2317"/>
      <c r="AW9" s="2317"/>
      <c r="AX9" s="2317"/>
      <c r="AY9" s="2317"/>
      <c r="AZ9" s="2317"/>
      <c r="BA9" s="2317"/>
      <c r="BB9" s="2317"/>
      <c r="BC9" s="2317"/>
      <c r="BD9" s="2317"/>
      <c r="BE9" s="2317"/>
      <c r="BF9" s="2317"/>
      <c r="BG9" s="2317"/>
      <c r="BH9" s="2317"/>
      <c r="BI9" s="2317"/>
      <c r="BJ9" s="2317"/>
      <c r="BK9" s="2317"/>
      <c r="BL9" s="2317"/>
      <c r="BM9" s="2317"/>
      <c r="BN9" s="2317"/>
      <c r="BO9" s="2317"/>
      <c r="BP9" s="2317"/>
      <c r="BQ9" s="2317"/>
      <c r="BR9" s="2317"/>
      <c r="BS9" s="2317"/>
      <c r="BT9" s="2317"/>
      <c r="BU9" s="2317"/>
      <c r="BV9" s="2317"/>
      <c r="BW9" s="2317"/>
      <c r="BX9" s="2317"/>
      <c r="BY9" s="2317"/>
      <c r="BZ9" s="2317"/>
      <c r="CA9" s="2317"/>
      <c r="CB9" s="2317"/>
      <c r="CC9" s="2317"/>
      <c r="CD9" s="2317"/>
      <c r="CE9" s="2317"/>
      <c r="CF9" s="2317"/>
      <c r="CG9" s="2317"/>
      <c r="CH9" s="2317"/>
      <c r="CI9" s="2317"/>
      <c r="CJ9" s="2317"/>
      <c r="CK9" s="2317"/>
      <c r="CL9" s="2317"/>
      <c r="CM9" s="2317"/>
      <c r="CN9" s="2317"/>
      <c r="CO9" s="2317"/>
      <c r="CP9" s="2317"/>
      <c r="CQ9" s="2317"/>
      <c r="CR9" s="2317"/>
      <c r="CS9" s="2317"/>
      <c r="CT9" s="2317"/>
      <c r="CU9" s="2317"/>
      <c r="CV9" s="2317"/>
      <c r="CW9" s="2317"/>
      <c r="CX9" s="2317"/>
      <c r="CY9" s="2317"/>
      <c r="CZ9" s="2317"/>
      <c r="DA9" s="2317"/>
      <c r="DB9" s="2317"/>
      <c r="DC9" s="2317"/>
      <c r="DD9" s="2317"/>
      <c r="DE9" s="2317"/>
      <c r="DF9" s="2317"/>
      <c r="DG9" s="2317"/>
      <c r="DH9" s="2317"/>
      <c r="DI9" s="2317"/>
      <c r="DJ9" s="2317"/>
      <c r="DK9" s="2317"/>
      <c r="DL9" s="2317"/>
      <c r="DM9" s="2317"/>
      <c r="DN9" s="2317"/>
      <c r="DO9" s="2317"/>
      <c r="DP9" s="2317"/>
      <c r="DQ9" s="2317"/>
      <c r="DR9" s="2317"/>
      <c r="DS9" s="2317"/>
      <c r="DT9" s="2317"/>
      <c r="DU9" s="2317"/>
      <c r="DV9" s="2317"/>
      <c r="DW9" s="2317"/>
      <c r="DX9" s="2317"/>
      <c r="DY9" s="2317"/>
      <c r="DZ9" s="2317"/>
      <c r="EA9" s="2317"/>
      <c r="EB9" s="2317"/>
      <c r="EC9" s="2317"/>
      <c r="ED9" s="2317"/>
      <c r="EE9" s="2317"/>
      <c r="EF9" s="2317"/>
      <c r="EG9" s="2317"/>
      <c r="EH9" s="2317"/>
      <c r="EI9" s="2317"/>
      <c r="EJ9" s="2317"/>
      <c r="EK9" s="2317"/>
      <c r="EL9" s="2317"/>
      <c r="EM9" s="2317"/>
      <c r="EN9" s="2317"/>
    </row>
    <row r="10" spans="1:144" s="2318" customFormat="1" ht="9.75" customHeight="1">
      <c r="A10" s="2329" t="s">
        <v>2337</v>
      </c>
      <c r="B10" s="2330">
        <v>5.19</v>
      </c>
      <c r="C10" s="2331">
        <v>104.5</v>
      </c>
      <c r="D10" s="2332" t="s">
        <v>114</v>
      </c>
      <c r="E10" s="2333" t="s">
        <v>114</v>
      </c>
      <c r="F10" s="2332" t="s">
        <v>114</v>
      </c>
      <c r="G10" s="2332" t="s">
        <v>114</v>
      </c>
      <c r="H10" s="2332" t="s">
        <v>114</v>
      </c>
      <c r="I10" s="2332" t="s">
        <v>114</v>
      </c>
      <c r="J10" s="2335">
        <v>4.7094188376753436</v>
      </c>
      <c r="K10" s="2336" t="s">
        <v>114</v>
      </c>
      <c r="L10" s="2335" t="s">
        <v>114</v>
      </c>
      <c r="M10" s="2338" t="s">
        <v>114</v>
      </c>
      <c r="N10" s="2338" t="s">
        <v>114</v>
      </c>
      <c r="O10" s="2342" t="s">
        <v>114</v>
      </c>
      <c r="P10" s="2341" t="s">
        <v>114</v>
      </c>
      <c r="Q10" s="2340" t="s">
        <v>114</v>
      </c>
      <c r="R10" s="2317"/>
      <c r="S10" s="2317"/>
      <c r="T10" s="2317"/>
      <c r="U10" s="2317"/>
      <c r="V10" s="2317"/>
      <c r="W10" s="2317"/>
      <c r="X10" s="2317"/>
      <c r="Y10" s="2317"/>
      <c r="Z10" s="2317"/>
      <c r="AA10" s="2317"/>
      <c r="AB10" s="2317"/>
      <c r="AC10" s="2317"/>
      <c r="AD10" s="2317"/>
      <c r="AE10" s="2317"/>
      <c r="AF10" s="2317"/>
      <c r="AG10" s="2317"/>
      <c r="AH10" s="2317"/>
      <c r="AI10" s="2317"/>
      <c r="AJ10" s="2317"/>
      <c r="AK10" s="2317"/>
      <c r="AL10" s="2317"/>
      <c r="AM10" s="2317"/>
      <c r="AN10" s="2317"/>
      <c r="AO10" s="2317"/>
      <c r="AP10" s="2317"/>
      <c r="AQ10" s="2317"/>
      <c r="AR10" s="2317"/>
      <c r="AS10" s="2317"/>
      <c r="AT10" s="2317"/>
      <c r="AU10" s="2317"/>
      <c r="AV10" s="2317"/>
      <c r="AW10" s="2317"/>
      <c r="AX10" s="2317"/>
      <c r="AY10" s="2317"/>
      <c r="AZ10" s="2317"/>
      <c r="BA10" s="2317"/>
      <c r="BB10" s="2317"/>
      <c r="BC10" s="2317"/>
      <c r="BD10" s="2317"/>
      <c r="BE10" s="2317"/>
      <c r="BF10" s="2317"/>
      <c r="BG10" s="2317"/>
      <c r="BH10" s="2317"/>
      <c r="BI10" s="2317"/>
      <c r="BJ10" s="2317"/>
      <c r="BK10" s="2317"/>
      <c r="BL10" s="2317"/>
      <c r="BM10" s="2317"/>
      <c r="BN10" s="2317"/>
      <c r="BO10" s="2317"/>
      <c r="BP10" s="2317"/>
      <c r="BQ10" s="2317"/>
      <c r="BR10" s="2317"/>
      <c r="BS10" s="2317"/>
      <c r="BT10" s="2317"/>
      <c r="BU10" s="2317"/>
      <c r="BV10" s="2317"/>
      <c r="BW10" s="2317"/>
      <c r="BX10" s="2317"/>
      <c r="BY10" s="2317"/>
      <c r="BZ10" s="2317"/>
      <c r="CA10" s="2317"/>
      <c r="CB10" s="2317"/>
      <c r="CC10" s="2317"/>
      <c r="CD10" s="2317"/>
      <c r="CE10" s="2317"/>
      <c r="CF10" s="2317"/>
      <c r="CG10" s="2317"/>
      <c r="CH10" s="2317"/>
      <c r="CI10" s="2317"/>
      <c r="CJ10" s="2317"/>
      <c r="CK10" s="2317"/>
      <c r="CL10" s="2317"/>
      <c r="CM10" s="2317"/>
      <c r="CN10" s="2317"/>
      <c r="CO10" s="2317"/>
      <c r="CP10" s="2317"/>
      <c r="CQ10" s="2317"/>
      <c r="CR10" s="2317"/>
      <c r="CS10" s="2317"/>
      <c r="CT10" s="2317"/>
      <c r="CU10" s="2317"/>
      <c r="CV10" s="2317"/>
      <c r="CW10" s="2317"/>
      <c r="CX10" s="2317"/>
      <c r="CY10" s="2317"/>
      <c r="CZ10" s="2317"/>
      <c r="DA10" s="2317"/>
      <c r="DB10" s="2317"/>
      <c r="DC10" s="2317"/>
      <c r="DD10" s="2317"/>
      <c r="DE10" s="2317"/>
      <c r="DF10" s="2317"/>
      <c r="DG10" s="2317"/>
      <c r="DH10" s="2317"/>
      <c r="DI10" s="2317"/>
      <c r="DJ10" s="2317"/>
      <c r="DK10" s="2317"/>
      <c r="DL10" s="2317"/>
      <c r="DM10" s="2317"/>
      <c r="DN10" s="2317"/>
      <c r="DO10" s="2317"/>
      <c r="DP10" s="2317"/>
      <c r="DQ10" s="2317"/>
      <c r="DR10" s="2317"/>
      <c r="DS10" s="2317"/>
      <c r="DT10" s="2317"/>
      <c r="DU10" s="2317"/>
      <c r="DV10" s="2317"/>
      <c r="DW10" s="2317"/>
      <c r="DX10" s="2317"/>
      <c r="DY10" s="2317"/>
      <c r="DZ10" s="2317"/>
      <c r="EA10" s="2317"/>
      <c r="EB10" s="2317"/>
      <c r="EC10" s="2317"/>
      <c r="ED10" s="2317"/>
      <c r="EE10" s="2317"/>
      <c r="EF10" s="2317"/>
      <c r="EG10" s="2317"/>
      <c r="EH10" s="2317"/>
      <c r="EI10" s="2317"/>
      <c r="EJ10" s="2317"/>
      <c r="EK10" s="2317"/>
      <c r="EL10" s="2317"/>
      <c r="EM10" s="2317"/>
      <c r="EN10" s="2317"/>
    </row>
    <row r="11" spans="1:144" s="2318" customFormat="1" ht="9.75" customHeight="1">
      <c r="A11" s="2329" t="s">
        <v>2338</v>
      </c>
      <c r="B11" s="2330">
        <v>7.61</v>
      </c>
      <c r="C11" s="2331">
        <v>148.9</v>
      </c>
      <c r="D11" s="2332">
        <v>140</v>
      </c>
      <c r="E11" s="2333">
        <v>139</v>
      </c>
      <c r="F11" s="2332">
        <v>138.6</v>
      </c>
      <c r="G11" s="2332">
        <v>143.69999999999999</v>
      </c>
      <c r="H11" s="2332">
        <v>138.1</v>
      </c>
      <c r="I11" s="2332">
        <v>138.80000000000001</v>
      </c>
      <c r="J11" s="2335">
        <v>11.954887218045116</v>
      </c>
      <c r="K11" s="2336">
        <v>-5.9771658831430585</v>
      </c>
      <c r="L11" s="2337">
        <v>3.8863976083707001</v>
      </c>
      <c r="M11" s="2338">
        <v>-3.8167938931297698</v>
      </c>
      <c r="N11" s="2338">
        <v>-2.7081922816520034</v>
      </c>
      <c r="O11" s="2338">
        <v>-6.1820652173912976</v>
      </c>
      <c r="P11" s="2341">
        <v>-5.6424201223657207</v>
      </c>
      <c r="Q11" s="2340">
        <v>0.50687907313542269</v>
      </c>
      <c r="R11" s="2317"/>
      <c r="S11" s="2317" t="s">
        <v>2334</v>
      </c>
      <c r="T11" s="2317"/>
      <c r="U11" s="2317"/>
      <c r="V11" s="2317"/>
      <c r="W11" s="2317"/>
      <c r="X11" s="2317"/>
      <c r="Y11" s="2317"/>
      <c r="Z11" s="2317"/>
      <c r="AA11" s="2317"/>
      <c r="AB11" s="2317"/>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7"/>
      <c r="BT11" s="2317"/>
      <c r="BU11" s="2317"/>
      <c r="BV11" s="2317"/>
      <c r="BW11" s="2317"/>
      <c r="BX11" s="2317"/>
      <c r="BY11" s="2317"/>
      <c r="BZ11" s="2317"/>
      <c r="CA11" s="2317"/>
      <c r="CB11" s="2317"/>
      <c r="CC11" s="2317"/>
      <c r="CD11" s="2317"/>
      <c r="CE11" s="2317"/>
      <c r="CF11" s="2317"/>
      <c r="CG11" s="2317"/>
      <c r="CH11" s="2317"/>
      <c r="CI11" s="2317"/>
      <c r="CJ11" s="2317"/>
      <c r="CK11" s="2317"/>
      <c r="CL11" s="2317"/>
      <c r="CM11" s="2317"/>
      <c r="CN11" s="2317"/>
      <c r="CO11" s="2317"/>
      <c r="CP11" s="2317"/>
      <c r="CQ11" s="2317"/>
      <c r="CR11" s="2317"/>
      <c r="CS11" s="2317"/>
      <c r="CT11" s="2317"/>
      <c r="CU11" s="2317"/>
      <c r="CV11" s="2317"/>
      <c r="CW11" s="2317"/>
      <c r="CX11" s="2317"/>
      <c r="CY11" s="2317"/>
      <c r="CZ11" s="2317"/>
      <c r="DA11" s="2317"/>
      <c r="DB11" s="2317"/>
      <c r="DC11" s="2317"/>
      <c r="DD11" s="2317"/>
      <c r="DE11" s="2317"/>
      <c r="DF11" s="2317"/>
      <c r="DG11" s="2317"/>
      <c r="DH11" s="2317"/>
      <c r="DI11" s="2317"/>
      <c r="DJ11" s="2317"/>
      <c r="DK11" s="2317"/>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row>
    <row r="12" spans="1:144" s="2318" customFormat="1" ht="9.75" customHeight="1">
      <c r="A12" s="2329" t="s">
        <v>2339</v>
      </c>
      <c r="B12" s="2330">
        <v>16.64</v>
      </c>
      <c r="C12" s="2331">
        <v>152.5</v>
      </c>
      <c r="D12" s="2332">
        <v>138.30000000000001</v>
      </c>
      <c r="E12" s="2333">
        <v>128.80000000000001</v>
      </c>
      <c r="F12" s="2332">
        <v>131.69999999999999</v>
      </c>
      <c r="G12" s="2332">
        <v>138.9</v>
      </c>
      <c r="H12" s="2332">
        <v>139</v>
      </c>
      <c r="I12" s="2332">
        <v>140.1</v>
      </c>
      <c r="J12" s="2335">
        <v>11.395178962746527</v>
      </c>
      <c r="K12" s="2336">
        <v>-9.3114754098360493</v>
      </c>
      <c r="L12" s="2337">
        <v>-13.090418353576226</v>
      </c>
      <c r="M12" s="2338">
        <v>-12.316910785619172</v>
      </c>
      <c r="N12" s="2338">
        <v>-9.0373280943025378</v>
      </c>
      <c r="O12" s="2338">
        <v>-6.5232010759919206</v>
      </c>
      <c r="P12" s="2341">
        <v>-3.9094650205761354</v>
      </c>
      <c r="Q12" s="2340">
        <v>0.79136690647480634</v>
      </c>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7"/>
      <c r="BT12" s="2317"/>
      <c r="BU12" s="2317"/>
      <c r="BV12" s="2317"/>
      <c r="BW12" s="2317"/>
      <c r="BX12" s="2317"/>
      <c r="BY12" s="2317"/>
      <c r="BZ12" s="2317"/>
      <c r="CA12" s="2317"/>
      <c r="CB12" s="2317"/>
      <c r="CC12" s="2317"/>
      <c r="CD12" s="2317"/>
      <c r="CE12" s="2317"/>
      <c r="CF12" s="2317"/>
      <c r="CG12" s="2317"/>
      <c r="CH12" s="2317"/>
      <c r="CI12" s="2317"/>
      <c r="CJ12" s="2317"/>
      <c r="CK12" s="2317"/>
      <c r="CL12" s="2317"/>
      <c r="CM12" s="2317"/>
      <c r="CN12" s="2317"/>
      <c r="CO12" s="2317"/>
      <c r="CP12" s="2317"/>
      <c r="CQ12" s="2317"/>
      <c r="CR12" s="2317"/>
      <c r="CS12" s="2317"/>
      <c r="CT12" s="2317"/>
      <c r="CU12" s="2317"/>
      <c r="CV12" s="2317"/>
      <c r="CW12" s="2317"/>
      <c r="CX12" s="2317"/>
      <c r="CY12" s="2317"/>
      <c r="CZ12" s="2317"/>
      <c r="DA12" s="2317"/>
      <c r="DB12" s="2317"/>
      <c r="DC12" s="2317"/>
      <c r="DD12" s="2317"/>
      <c r="DE12" s="2317"/>
      <c r="DF12" s="2317"/>
      <c r="DG12" s="2317"/>
      <c r="DH12" s="2317"/>
      <c r="DI12" s="2317"/>
      <c r="DJ12" s="2317"/>
      <c r="DK12" s="2317"/>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row>
    <row r="13" spans="1:144" s="2318" customFormat="1" ht="9.75" customHeight="1">
      <c r="A13" s="2329" t="s">
        <v>2340</v>
      </c>
      <c r="B13" s="2330">
        <v>62.03</v>
      </c>
      <c r="C13" s="2331">
        <v>133.5</v>
      </c>
      <c r="D13" s="2332">
        <v>123.9</v>
      </c>
      <c r="E13" s="2333">
        <v>121.5</v>
      </c>
      <c r="F13" s="2332">
        <v>128.4</v>
      </c>
      <c r="G13" s="2332">
        <v>130.80000000000001</v>
      </c>
      <c r="H13" s="2332">
        <v>129.4</v>
      </c>
      <c r="I13" s="2332">
        <v>128.30000000000001</v>
      </c>
      <c r="J13" s="2335">
        <v>14.297945205479451</v>
      </c>
      <c r="K13" s="2336">
        <v>-7.1910112359550453</v>
      </c>
      <c r="L13" s="2337">
        <v>-5.078125</v>
      </c>
      <c r="M13" s="2338">
        <v>-0.38789759503491439</v>
      </c>
      <c r="N13" s="2338">
        <v>2.1875000000000142</v>
      </c>
      <c r="O13" s="2338">
        <v>3.6028823058446733</v>
      </c>
      <c r="P13" s="2341">
        <v>2.9695024077046668</v>
      </c>
      <c r="Q13" s="2340">
        <v>-0.85007727975269631</v>
      </c>
      <c r="R13" s="2317"/>
      <c r="S13" s="2317"/>
      <c r="T13" s="2317"/>
      <c r="U13" s="2317"/>
      <c r="V13" s="2317"/>
      <c r="W13" s="2317"/>
      <c r="X13" s="2317"/>
      <c r="Y13" s="2317"/>
      <c r="Z13" s="2317"/>
      <c r="AA13" s="2317"/>
      <c r="AB13" s="2317"/>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7"/>
      <c r="BT13" s="2317"/>
      <c r="BU13" s="2317"/>
      <c r="BV13" s="2317"/>
      <c r="BW13" s="2317"/>
      <c r="BX13" s="2317"/>
      <c r="BY13" s="2317"/>
      <c r="BZ13" s="2317"/>
      <c r="CA13" s="2317"/>
      <c r="CB13" s="2317"/>
      <c r="CC13" s="2317"/>
      <c r="CD13" s="2317"/>
      <c r="CE13" s="2317"/>
      <c r="CF13" s="2317"/>
      <c r="CG13" s="2317"/>
      <c r="CH13" s="2317"/>
      <c r="CI13" s="2317"/>
      <c r="CJ13" s="2317"/>
      <c r="CK13" s="2317"/>
      <c r="CL13" s="2317"/>
      <c r="CM13" s="2317"/>
      <c r="CN13" s="2317"/>
      <c r="CO13" s="2317"/>
      <c r="CP13" s="2317"/>
      <c r="CQ13" s="2317"/>
      <c r="CR13" s="2317"/>
      <c r="CS13" s="2317"/>
      <c r="CT13" s="2317"/>
      <c r="CU13" s="2317"/>
      <c r="CV13" s="2317"/>
      <c r="CW13" s="2317"/>
      <c r="CX13" s="2317"/>
      <c r="CY13" s="2317"/>
      <c r="CZ13" s="2317"/>
      <c r="DA13" s="2317"/>
      <c r="DB13" s="2317"/>
      <c r="DC13" s="2317"/>
      <c r="DD13" s="2317"/>
      <c r="DE13" s="2317"/>
      <c r="DF13" s="2317"/>
      <c r="DG13" s="2317"/>
      <c r="DH13" s="2317"/>
      <c r="DI13" s="2317"/>
      <c r="DJ13" s="2317"/>
      <c r="DK13" s="2317"/>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row>
    <row r="14" spans="1:144" s="2318" customFormat="1" ht="9.75" customHeight="1">
      <c r="A14" s="2329" t="s">
        <v>2341</v>
      </c>
      <c r="B14" s="2330">
        <v>11.76</v>
      </c>
      <c r="C14" s="2331">
        <v>127.9</v>
      </c>
      <c r="D14" s="2332">
        <v>121.1</v>
      </c>
      <c r="E14" s="2333">
        <v>128.6</v>
      </c>
      <c r="F14" s="2332">
        <v>118.4</v>
      </c>
      <c r="G14" s="2332">
        <v>118.1</v>
      </c>
      <c r="H14" s="2332">
        <v>122</v>
      </c>
      <c r="I14" s="2332">
        <v>121.3</v>
      </c>
      <c r="J14" s="2335">
        <v>9.4097519247219736</v>
      </c>
      <c r="K14" s="2336">
        <v>-5.3166536356528553</v>
      </c>
      <c r="L14" s="2337">
        <v>7.6150627615062803</v>
      </c>
      <c r="M14" s="2338">
        <v>-3.3469387755101963</v>
      </c>
      <c r="N14" s="2338">
        <v>-6.2698412698412653</v>
      </c>
      <c r="O14" s="2338">
        <v>8.2034454470885976E-2</v>
      </c>
      <c r="P14" s="2341">
        <v>-1.5422077922077904</v>
      </c>
      <c r="Q14" s="2340">
        <v>-0.57377049180328754</v>
      </c>
      <c r="R14" s="2317"/>
      <c r="S14" s="2317"/>
      <c r="T14" s="2317"/>
      <c r="U14" s="2317"/>
      <c r="V14" s="2317"/>
      <c r="W14" s="2317"/>
      <c r="X14" s="2317"/>
      <c r="Y14" s="2317"/>
      <c r="Z14" s="2317"/>
      <c r="AA14" s="2317"/>
      <c r="AB14" s="2317"/>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7"/>
      <c r="BT14" s="2317"/>
      <c r="BU14" s="2317"/>
      <c r="BV14" s="2317"/>
      <c r="BW14" s="2317"/>
      <c r="BX14" s="2317"/>
      <c r="BY14" s="2317"/>
      <c r="BZ14" s="2317"/>
      <c r="CA14" s="2317"/>
      <c r="CB14" s="2317"/>
      <c r="CC14" s="2317"/>
      <c r="CD14" s="2317"/>
      <c r="CE14" s="2317"/>
      <c r="CF14" s="2317"/>
      <c r="CG14" s="2317"/>
      <c r="CH14" s="2317"/>
      <c r="CI14" s="2317"/>
      <c r="CJ14" s="2317"/>
      <c r="CK14" s="2317"/>
      <c r="CL14" s="2317"/>
      <c r="CM14" s="2317"/>
      <c r="CN14" s="2317"/>
      <c r="CO14" s="2317"/>
      <c r="CP14" s="2317"/>
      <c r="CQ14" s="2317"/>
      <c r="CR14" s="2317"/>
      <c r="CS14" s="2317"/>
      <c r="CT14" s="2317"/>
      <c r="CU14" s="2317"/>
      <c r="CV14" s="2317"/>
      <c r="CW14" s="2317"/>
      <c r="CX14" s="2317"/>
      <c r="CY14" s="2317"/>
      <c r="CZ14" s="2317"/>
      <c r="DA14" s="2317"/>
      <c r="DB14" s="2317"/>
      <c r="DC14" s="2317"/>
      <c r="DD14" s="2317"/>
      <c r="DE14" s="2317"/>
      <c r="DF14" s="2317"/>
      <c r="DG14" s="2317"/>
      <c r="DH14" s="2317"/>
      <c r="DI14" s="2317"/>
      <c r="DJ14" s="2317"/>
      <c r="DK14" s="2317"/>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row>
    <row r="15" spans="1:144" s="2318" customFormat="1" ht="9.75" customHeight="1">
      <c r="A15" s="2329" t="s">
        <v>2342</v>
      </c>
      <c r="B15" s="2330">
        <v>31.35</v>
      </c>
      <c r="C15" s="2331">
        <v>133.30000000000001</v>
      </c>
      <c r="D15" s="2332">
        <v>122.4</v>
      </c>
      <c r="E15" s="2333">
        <v>120.2</v>
      </c>
      <c r="F15" s="2332">
        <v>129.69999999999999</v>
      </c>
      <c r="G15" s="2332">
        <v>128.9</v>
      </c>
      <c r="H15" s="2332">
        <v>129.4</v>
      </c>
      <c r="I15" s="2332">
        <v>128.19999999999999</v>
      </c>
      <c r="J15" s="2335">
        <v>16.520979020979027</v>
      </c>
      <c r="K15" s="2336">
        <v>-8.1770442610652765</v>
      </c>
      <c r="L15" s="2337">
        <v>-9.0771558245083099</v>
      </c>
      <c r="M15" s="2338">
        <v>-0.91673032849504921</v>
      </c>
      <c r="N15" s="2338">
        <v>1.3364779874213752</v>
      </c>
      <c r="O15" s="2338">
        <v>2.8616852146263909</v>
      </c>
      <c r="P15" s="2341">
        <v>4.6530612244897895</v>
      </c>
      <c r="Q15" s="2340">
        <v>-0.92735703245750756</v>
      </c>
      <c r="R15" s="2317"/>
      <c r="S15" s="2317"/>
      <c r="T15" s="2317"/>
      <c r="U15" s="2317"/>
      <c r="V15" s="2317"/>
      <c r="W15" s="2317"/>
      <c r="X15" s="2317"/>
      <c r="Y15" s="2317"/>
      <c r="Z15" s="2317"/>
      <c r="AA15" s="2317"/>
      <c r="AB15" s="2317"/>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7"/>
      <c r="BT15" s="2317"/>
      <c r="BU15" s="2317"/>
      <c r="BV15" s="2317"/>
      <c r="BW15" s="2317"/>
      <c r="BX15" s="2317"/>
      <c r="BY15" s="2317"/>
      <c r="BZ15" s="2317"/>
      <c r="CA15" s="2317"/>
      <c r="CB15" s="2317"/>
      <c r="CC15" s="2317"/>
      <c r="CD15" s="2317"/>
      <c r="CE15" s="2317"/>
      <c r="CF15" s="2317"/>
      <c r="CG15" s="2317"/>
      <c r="CH15" s="2317"/>
      <c r="CI15" s="2317"/>
      <c r="CJ15" s="2317"/>
      <c r="CK15" s="2317"/>
      <c r="CL15" s="2317"/>
      <c r="CM15" s="2317"/>
      <c r="CN15" s="2317"/>
      <c r="CO15" s="2317"/>
      <c r="CP15" s="2317"/>
      <c r="CQ15" s="2317"/>
      <c r="CR15" s="2317"/>
      <c r="CS15" s="2317"/>
      <c r="CT15" s="2317"/>
      <c r="CU15" s="2317"/>
      <c r="CV15" s="2317"/>
      <c r="CW15" s="2317"/>
      <c r="CX15" s="2317"/>
      <c r="CY15" s="2317"/>
      <c r="CZ15" s="2317"/>
      <c r="DA15" s="2317"/>
      <c r="DB15" s="2317"/>
      <c r="DC15" s="2317"/>
      <c r="DD15" s="2317"/>
      <c r="DE15" s="2317"/>
      <c r="DF15" s="2317"/>
      <c r="DG15" s="2317"/>
      <c r="DH15" s="2317"/>
      <c r="DI15" s="2317"/>
      <c r="DJ15" s="2317"/>
      <c r="DK15" s="2317"/>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row>
    <row r="16" spans="1:144" s="2318" customFormat="1" ht="9.75" customHeight="1">
      <c r="A16" s="2329" t="s">
        <v>2343</v>
      </c>
      <c r="B16" s="2330">
        <v>18.920000000000002</v>
      </c>
      <c r="C16" s="2331">
        <v>137.4</v>
      </c>
      <c r="D16" s="2332">
        <v>127.9</v>
      </c>
      <c r="E16" s="2333">
        <v>119.2</v>
      </c>
      <c r="F16" s="2332">
        <v>132.4</v>
      </c>
      <c r="G16" s="2332">
        <v>141.80000000000001</v>
      </c>
      <c r="H16" s="2332">
        <v>134.1</v>
      </c>
      <c r="I16" s="2332">
        <v>132.9</v>
      </c>
      <c r="J16" s="2335">
        <v>13.930348258706474</v>
      </c>
      <c r="K16" s="2336">
        <v>-6.9141193595342116</v>
      </c>
      <c r="L16" s="2337">
        <v>-5.696202531645568</v>
      </c>
      <c r="M16" s="2338">
        <v>2.1604938271605079</v>
      </c>
      <c r="N16" s="2338">
        <v>8.5758039816232952</v>
      </c>
      <c r="O16" s="2338">
        <v>7.1942446043165518</v>
      </c>
      <c r="P16" s="2341">
        <v>3.183229813664596</v>
      </c>
      <c r="Q16" s="2340">
        <v>-0.894854586129739</v>
      </c>
      <c r="R16" s="2317"/>
      <c r="S16" s="2317" t="s">
        <v>2334</v>
      </c>
      <c r="T16" s="2317"/>
      <c r="U16" s="2317"/>
      <c r="V16" s="2317"/>
      <c r="W16" s="2317"/>
      <c r="X16" s="2317"/>
      <c r="Y16" s="2317"/>
      <c r="Z16" s="2317"/>
      <c r="AA16" s="2317"/>
      <c r="AB16" s="2317"/>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7"/>
      <c r="BT16" s="2317"/>
      <c r="BU16" s="2317"/>
      <c r="BV16" s="2317"/>
      <c r="BW16" s="2317"/>
      <c r="BX16" s="2317"/>
      <c r="BY16" s="2317"/>
      <c r="BZ16" s="2317"/>
      <c r="CA16" s="2317"/>
      <c r="CB16" s="2317"/>
      <c r="CC16" s="2317"/>
      <c r="CD16" s="2317"/>
      <c r="CE16" s="2317"/>
      <c r="CF16" s="2317"/>
      <c r="CG16" s="2317"/>
      <c r="CH16" s="2317"/>
      <c r="CI16" s="2317"/>
      <c r="CJ16" s="2317"/>
      <c r="CK16" s="2317"/>
      <c r="CL16" s="2317"/>
      <c r="CM16" s="2317"/>
      <c r="CN16" s="2317"/>
      <c r="CO16" s="2317"/>
      <c r="CP16" s="2317"/>
      <c r="CQ16" s="2317"/>
      <c r="CR16" s="2317"/>
      <c r="CS16" s="2317"/>
      <c r="CT16" s="2317"/>
      <c r="CU16" s="2317"/>
      <c r="CV16" s="2317"/>
      <c r="CW16" s="2317"/>
      <c r="CX16" s="2317"/>
      <c r="CY16" s="2317"/>
      <c r="CZ16" s="2317"/>
      <c r="DA16" s="2317"/>
      <c r="DB16" s="2317"/>
      <c r="DC16" s="2317"/>
      <c r="DD16" s="2317"/>
      <c r="DE16" s="2317"/>
      <c r="DF16" s="2317"/>
      <c r="DG16" s="2317"/>
      <c r="DH16" s="2317"/>
      <c r="DI16" s="2317"/>
      <c r="DJ16" s="2317"/>
      <c r="DK16" s="2317"/>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row>
    <row r="17" spans="1:144" s="2318" customFormat="1" ht="9.75" customHeight="1">
      <c r="A17" s="2329" t="s">
        <v>2344</v>
      </c>
      <c r="B17" s="2330">
        <v>483.96</v>
      </c>
      <c r="C17" s="2331">
        <v>106.5</v>
      </c>
      <c r="D17" s="2332">
        <v>103.1</v>
      </c>
      <c r="E17" s="2333">
        <v>102.5</v>
      </c>
      <c r="F17" s="2332">
        <v>103.1</v>
      </c>
      <c r="G17" s="2332">
        <v>104.7</v>
      </c>
      <c r="H17" s="2332">
        <v>106.6</v>
      </c>
      <c r="I17" s="2332">
        <v>107.4</v>
      </c>
      <c r="J17" s="2335">
        <v>-0.83798882681564635</v>
      </c>
      <c r="K17" s="2336">
        <v>-3.192488262910814</v>
      </c>
      <c r="L17" s="2337">
        <v>3.1187122736418473</v>
      </c>
      <c r="M17" s="2338">
        <v>1.1776251226692835</v>
      </c>
      <c r="N17" s="2338">
        <v>4.0755467196819097</v>
      </c>
      <c r="O17" s="2338">
        <v>7.1356783919597859</v>
      </c>
      <c r="P17" s="2341">
        <v>7.5075075075075119</v>
      </c>
      <c r="Q17" s="2340">
        <v>0.7504690431519947</v>
      </c>
      <c r="R17" s="2317"/>
      <c r="S17" s="2317"/>
      <c r="T17" s="2317"/>
      <c r="U17" s="2317"/>
      <c r="V17" s="2317"/>
      <c r="W17" s="2317"/>
      <c r="X17" s="2317"/>
      <c r="Y17" s="2317"/>
      <c r="Z17" s="2317"/>
      <c r="AA17" s="2317"/>
      <c r="AB17" s="2317" t="s">
        <v>2334</v>
      </c>
      <c r="AC17" s="2317"/>
      <c r="AD17" s="2317" t="s">
        <v>2334</v>
      </c>
      <c r="AE17" s="2317"/>
      <c r="AF17" s="2317"/>
      <c r="AG17" s="2317"/>
      <c r="AH17" s="2317" t="s">
        <v>2334</v>
      </c>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7"/>
      <c r="BT17" s="2317"/>
      <c r="BU17" s="2317"/>
      <c r="BV17" s="2317"/>
      <c r="BW17" s="2317"/>
      <c r="BX17" s="2317"/>
      <c r="BY17" s="2317"/>
      <c r="BZ17" s="2317"/>
      <c r="CA17" s="2317"/>
      <c r="CB17" s="2317"/>
      <c r="CC17" s="2317"/>
      <c r="CD17" s="2317"/>
      <c r="CE17" s="2317"/>
      <c r="CF17" s="2317"/>
      <c r="CG17" s="2317"/>
      <c r="CH17" s="2317"/>
      <c r="CI17" s="2317"/>
      <c r="CJ17" s="2317"/>
      <c r="CK17" s="2317"/>
      <c r="CL17" s="2317"/>
      <c r="CM17" s="2317"/>
      <c r="CN17" s="2317"/>
      <c r="CO17" s="2317"/>
      <c r="CP17" s="2317"/>
      <c r="CQ17" s="2317"/>
      <c r="CR17" s="2317"/>
      <c r="CS17" s="2317"/>
      <c r="CT17" s="2317"/>
      <c r="CU17" s="2317"/>
      <c r="CV17" s="2317"/>
      <c r="CW17" s="2317"/>
      <c r="CX17" s="2317"/>
      <c r="CY17" s="2317"/>
      <c r="CZ17" s="2317"/>
      <c r="DA17" s="2317"/>
      <c r="DB17" s="2317"/>
      <c r="DC17" s="2317"/>
      <c r="DD17" s="2317"/>
      <c r="DE17" s="2317"/>
      <c r="DF17" s="2317"/>
      <c r="DG17" s="2317"/>
      <c r="DH17" s="2317"/>
      <c r="DI17" s="2317"/>
      <c r="DJ17" s="2317"/>
      <c r="DK17" s="2317"/>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row>
    <row r="18" spans="1:144" s="2318" customFormat="1" ht="9.75" customHeight="1">
      <c r="A18" s="2329" t="s">
        <v>2345</v>
      </c>
      <c r="B18" s="2330">
        <v>215.19</v>
      </c>
      <c r="C18" s="2331">
        <v>101.6</v>
      </c>
      <c r="D18" s="2332">
        <v>100.2</v>
      </c>
      <c r="E18" s="2333">
        <v>99.7</v>
      </c>
      <c r="F18" s="2332">
        <v>99.8</v>
      </c>
      <c r="G18" s="2332">
        <v>102.1</v>
      </c>
      <c r="H18" s="2332">
        <v>103.3</v>
      </c>
      <c r="I18" s="2332">
        <v>104.3</v>
      </c>
      <c r="J18" s="2335">
        <v>-0.48971596474045498</v>
      </c>
      <c r="K18" s="2336">
        <v>-1.3779527559054969</v>
      </c>
      <c r="L18" s="2337">
        <v>5.168776371308013</v>
      </c>
      <c r="M18" s="2338">
        <v>3.2057911065149938</v>
      </c>
      <c r="N18" s="2338">
        <v>7.0230607966456944</v>
      </c>
      <c r="O18" s="2338">
        <v>8.3945435466946492</v>
      </c>
      <c r="P18" s="2341">
        <v>7.6367389060887376</v>
      </c>
      <c r="Q18" s="2340">
        <v>0.96805421103580613</v>
      </c>
      <c r="R18" s="2317"/>
      <c r="S18" s="2317" t="s">
        <v>2334</v>
      </c>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317"/>
      <c r="AS18" s="2317"/>
      <c r="AT18" s="2317"/>
      <c r="AU18" s="2317"/>
      <c r="AV18" s="2317"/>
      <c r="AW18" s="2317"/>
      <c r="AX18" s="2317"/>
      <c r="AY18" s="2317"/>
      <c r="AZ18" s="2317"/>
      <c r="BA18" s="2317"/>
      <c r="BB18" s="2317"/>
      <c r="BC18" s="2317"/>
      <c r="BD18" s="2317"/>
      <c r="BE18" s="2317"/>
      <c r="BF18" s="2317"/>
      <c r="BG18" s="2317"/>
      <c r="BH18" s="2317"/>
      <c r="BI18" s="2317"/>
      <c r="BJ18" s="2317"/>
      <c r="BK18" s="2317"/>
      <c r="BL18" s="2317"/>
      <c r="BM18" s="2317"/>
      <c r="BN18" s="2317"/>
      <c r="BO18" s="2317"/>
      <c r="BP18" s="2317"/>
      <c r="BQ18" s="2317"/>
      <c r="BR18" s="2317"/>
      <c r="BS18" s="2317"/>
      <c r="BT18" s="2317"/>
      <c r="BU18" s="2317"/>
      <c r="BV18" s="2317"/>
      <c r="BW18" s="2317"/>
      <c r="BX18" s="2317"/>
      <c r="BY18" s="2317"/>
      <c r="BZ18" s="2317"/>
      <c r="CA18" s="2317"/>
      <c r="CB18" s="2317"/>
      <c r="CC18" s="2317"/>
      <c r="CD18" s="2317"/>
      <c r="CE18" s="2317"/>
      <c r="CF18" s="2317"/>
      <c r="CG18" s="2317"/>
      <c r="CH18" s="2317"/>
      <c r="CI18" s="2317"/>
      <c r="CJ18" s="2317"/>
      <c r="CK18" s="2317"/>
      <c r="CL18" s="2317"/>
      <c r="CM18" s="2317"/>
      <c r="CN18" s="2317"/>
      <c r="CO18" s="2317"/>
      <c r="CP18" s="2317"/>
      <c r="CQ18" s="2317"/>
      <c r="CR18" s="2317"/>
      <c r="CS18" s="2317"/>
      <c r="CT18" s="2317"/>
      <c r="CU18" s="2317"/>
      <c r="CV18" s="2317"/>
      <c r="CW18" s="2317"/>
      <c r="CX18" s="2317"/>
      <c r="CY18" s="2317"/>
      <c r="CZ18" s="2317"/>
      <c r="DA18" s="2317"/>
      <c r="DB18" s="2317"/>
      <c r="DC18" s="2317"/>
      <c r="DD18" s="2317"/>
      <c r="DE18" s="2317"/>
      <c r="DF18" s="2317"/>
      <c r="DG18" s="2317"/>
      <c r="DH18" s="2317"/>
      <c r="DI18" s="2317"/>
      <c r="DJ18" s="2317"/>
      <c r="DK18" s="2317"/>
      <c r="DL18" s="2317"/>
      <c r="DM18" s="2317"/>
      <c r="DN18" s="2317"/>
      <c r="DO18" s="2317"/>
      <c r="DP18" s="2317"/>
      <c r="DQ18" s="2317"/>
      <c r="DR18" s="2317"/>
      <c r="DS18" s="2317"/>
      <c r="DT18" s="2317"/>
      <c r="DU18" s="2317"/>
      <c r="DV18" s="2317"/>
      <c r="DW18" s="2317"/>
      <c r="DX18" s="2317"/>
      <c r="DY18" s="2317"/>
      <c r="DZ18" s="2317"/>
      <c r="EA18" s="2317"/>
      <c r="EB18" s="2317"/>
      <c r="EC18" s="2317"/>
      <c r="ED18" s="2317"/>
      <c r="EE18" s="2317"/>
      <c r="EF18" s="2317"/>
      <c r="EG18" s="2317"/>
      <c r="EH18" s="2317"/>
      <c r="EI18" s="2317"/>
      <c r="EJ18" s="2317"/>
      <c r="EK18" s="2317"/>
      <c r="EL18" s="2317"/>
      <c r="EM18" s="2317"/>
      <c r="EN18" s="2317"/>
    </row>
    <row r="19" spans="1:144" s="2318" customFormat="1" ht="9.75" customHeight="1">
      <c r="A19" s="2329" t="s">
        <v>2346</v>
      </c>
      <c r="B19" s="2330">
        <v>106.7</v>
      </c>
      <c r="C19" s="2331">
        <v>105.1</v>
      </c>
      <c r="D19" s="2332">
        <v>103</v>
      </c>
      <c r="E19" s="2333">
        <v>102.2</v>
      </c>
      <c r="F19" s="2332">
        <v>102.7</v>
      </c>
      <c r="G19" s="2332">
        <v>104.1</v>
      </c>
      <c r="H19" s="2332">
        <v>105</v>
      </c>
      <c r="I19" s="2332">
        <v>106</v>
      </c>
      <c r="J19" s="2335">
        <v>0.86372360844528373</v>
      </c>
      <c r="K19" s="2336">
        <v>-1.9980970504281572</v>
      </c>
      <c r="L19" s="2337">
        <v>5.3608247422680364</v>
      </c>
      <c r="M19" s="2338">
        <v>1.3820335636722518</v>
      </c>
      <c r="N19" s="2338">
        <v>3.7886340977068613</v>
      </c>
      <c r="O19" s="2338">
        <v>7.1428571428571388</v>
      </c>
      <c r="P19" s="2341">
        <v>4.3307086614173329</v>
      </c>
      <c r="Q19" s="2340">
        <v>0.952380952380949</v>
      </c>
      <c r="R19" s="2317"/>
      <c r="S19" s="2317" t="s">
        <v>2334</v>
      </c>
      <c r="T19" s="2317"/>
      <c r="U19" s="2317"/>
      <c r="V19" s="2317"/>
      <c r="W19" s="2317"/>
      <c r="X19" s="2317"/>
      <c r="Y19" s="2317"/>
      <c r="Z19" s="2317"/>
      <c r="AA19" s="2317"/>
      <c r="AB19" s="2317"/>
      <c r="AC19" s="2317"/>
      <c r="AD19" s="2317"/>
      <c r="AE19" s="2317"/>
      <c r="AF19" s="2317"/>
      <c r="AG19" s="2317"/>
      <c r="AH19" s="2317"/>
      <c r="AI19" s="2317"/>
      <c r="AJ19" s="2317"/>
      <c r="AK19" s="2317"/>
      <c r="AL19" s="2317"/>
      <c r="AM19" s="2317"/>
      <c r="AN19" s="2317"/>
      <c r="AO19" s="2317"/>
      <c r="AP19" s="2317"/>
      <c r="AQ19" s="2317"/>
      <c r="AR19" s="2317"/>
      <c r="AS19" s="2317"/>
      <c r="AT19" s="2317"/>
      <c r="AU19" s="2317"/>
      <c r="AV19" s="2317"/>
      <c r="AW19" s="2317"/>
      <c r="AX19" s="2317"/>
      <c r="AY19" s="2317"/>
      <c r="AZ19" s="2317"/>
      <c r="BA19" s="2317"/>
      <c r="BB19" s="2317"/>
      <c r="BC19" s="2317"/>
      <c r="BD19" s="2317"/>
      <c r="BE19" s="2317"/>
      <c r="BF19" s="2317"/>
      <c r="BG19" s="2317"/>
      <c r="BH19" s="2317"/>
      <c r="BI19" s="2317"/>
      <c r="BJ19" s="2317"/>
      <c r="BK19" s="2317"/>
      <c r="BL19" s="2317"/>
      <c r="BM19" s="2317"/>
      <c r="BN19" s="2317"/>
      <c r="BO19" s="2317"/>
      <c r="BP19" s="2317"/>
      <c r="BQ19" s="2317"/>
      <c r="BR19" s="2317"/>
      <c r="BS19" s="2317"/>
      <c r="BT19" s="2317"/>
      <c r="BU19" s="2317"/>
      <c r="BV19" s="2317"/>
      <c r="BW19" s="2317"/>
      <c r="BX19" s="2317"/>
      <c r="BY19" s="2317"/>
      <c r="BZ19" s="2317"/>
      <c r="CA19" s="2317"/>
      <c r="CB19" s="2317"/>
      <c r="CC19" s="2317"/>
      <c r="CD19" s="2317"/>
      <c r="CE19" s="2317"/>
      <c r="CF19" s="2317"/>
      <c r="CG19" s="2317"/>
      <c r="CH19" s="2317"/>
      <c r="CI19" s="2317"/>
      <c r="CJ19" s="2317"/>
      <c r="CK19" s="2317"/>
      <c r="CL19" s="2317"/>
      <c r="CM19" s="2317"/>
      <c r="CN19" s="2317"/>
      <c r="CO19" s="2317"/>
      <c r="CP19" s="2317"/>
      <c r="CQ19" s="2317"/>
      <c r="CR19" s="2317"/>
      <c r="CS19" s="2317"/>
      <c r="CT19" s="2317"/>
      <c r="CU19" s="2317"/>
      <c r="CV19" s="2317"/>
      <c r="CW19" s="2317"/>
      <c r="CX19" s="2317"/>
      <c r="CY19" s="2317"/>
      <c r="CZ19" s="2317"/>
      <c r="DA19" s="2317"/>
      <c r="DB19" s="2317"/>
      <c r="DC19" s="2317"/>
      <c r="DD19" s="2317"/>
      <c r="DE19" s="2317"/>
      <c r="DF19" s="2317"/>
      <c r="DG19" s="2317"/>
      <c r="DH19" s="2317"/>
      <c r="DI19" s="2317"/>
      <c r="DJ19" s="2317"/>
      <c r="DK19" s="2317"/>
      <c r="DL19" s="2317"/>
      <c r="DM19" s="2317"/>
      <c r="DN19" s="2317"/>
      <c r="DO19" s="2317"/>
      <c r="DP19" s="2317"/>
      <c r="DQ19" s="2317"/>
      <c r="DR19" s="2317"/>
      <c r="DS19" s="2317"/>
      <c r="DT19" s="2317"/>
      <c r="DU19" s="2317"/>
      <c r="DV19" s="2317"/>
      <c r="DW19" s="2317"/>
      <c r="DX19" s="2317"/>
      <c r="DY19" s="2317"/>
      <c r="DZ19" s="2317"/>
      <c r="EA19" s="2317"/>
      <c r="EB19" s="2317"/>
      <c r="EC19" s="2317"/>
      <c r="ED19" s="2317"/>
      <c r="EE19" s="2317"/>
      <c r="EF19" s="2317"/>
      <c r="EG19" s="2317"/>
      <c r="EH19" s="2317"/>
      <c r="EI19" s="2317"/>
      <c r="EJ19" s="2317"/>
      <c r="EK19" s="2317"/>
      <c r="EL19" s="2317"/>
      <c r="EM19" s="2317"/>
      <c r="EN19" s="2317"/>
    </row>
    <row r="20" spans="1:144" s="2318" customFormat="1" ht="9.75" customHeight="1">
      <c r="A20" s="2329" t="s">
        <v>2347</v>
      </c>
      <c r="B20" s="2330">
        <v>37.369999999999997</v>
      </c>
      <c r="C20" s="2331">
        <v>93.2</v>
      </c>
      <c r="D20" s="2332">
        <v>85.8</v>
      </c>
      <c r="E20" s="2333">
        <v>78.599999999999994</v>
      </c>
      <c r="F20" s="2332">
        <v>79.099999999999994</v>
      </c>
      <c r="G20" s="2332">
        <v>88.5</v>
      </c>
      <c r="H20" s="2332">
        <v>90.2</v>
      </c>
      <c r="I20" s="2332">
        <v>93.5</v>
      </c>
      <c r="J20" s="2335">
        <v>-0.95642933049946066</v>
      </c>
      <c r="K20" s="2336">
        <v>-7.9399141630901369</v>
      </c>
      <c r="L20" s="2337">
        <v>-9.9656357388316223</v>
      </c>
      <c r="M20" s="2338">
        <v>-12.789415656008828</v>
      </c>
      <c r="N20" s="2338">
        <v>1.8411967779056368</v>
      </c>
      <c r="O20" s="2338">
        <v>3.2036613272311172</v>
      </c>
      <c r="P20" s="2341">
        <v>7.3478760045924361</v>
      </c>
      <c r="Q20" s="2340">
        <v>3.6585365853658516</v>
      </c>
      <c r="R20" s="2317"/>
      <c r="S20" s="2317" t="s">
        <v>2334</v>
      </c>
      <c r="T20" s="2317"/>
      <c r="U20" s="2317"/>
      <c r="V20" s="2317"/>
      <c r="W20" s="2317"/>
      <c r="X20" s="2317"/>
      <c r="Y20" s="2317"/>
      <c r="Z20" s="2317"/>
      <c r="AA20" s="2317"/>
      <c r="AB20" s="2317"/>
      <c r="AC20" s="2317"/>
      <c r="AD20" s="2317"/>
      <c r="AE20" s="2317"/>
      <c r="AF20" s="2317"/>
      <c r="AG20" s="2317"/>
      <c r="AH20" s="2317"/>
      <c r="AI20" s="2317"/>
      <c r="AJ20" s="2317"/>
      <c r="AK20" s="2317"/>
      <c r="AL20" s="2317"/>
      <c r="AM20" s="2317"/>
      <c r="AN20" s="2317"/>
      <c r="AO20" s="2317"/>
      <c r="AP20" s="2317"/>
      <c r="AQ20" s="2317"/>
      <c r="AR20" s="2317"/>
      <c r="AS20" s="2317"/>
      <c r="AT20" s="2317"/>
      <c r="AU20" s="2317"/>
      <c r="AV20" s="2317"/>
      <c r="AW20" s="2317"/>
      <c r="AX20" s="2317"/>
      <c r="AY20" s="2317"/>
      <c r="AZ20" s="2317"/>
      <c r="BA20" s="2317"/>
      <c r="BB20" s="2317"/>
      <c r="BC20" s="2317"/>
      <c r="BD20" s="2317"/>
      <c r="BE20" s="2317"/>
      <c r="BF20" s="2317"/>
      <c r="BG20" s="2317"/>
      <c r="BH20" s="2317"/>
      <c r="BI20" s="2317"/>
      <c r="BJ20" s="2317"/>
      <c r="BK20" s="2317"/>
      <c r="BL20" s="2317"/>
      <c r="BM20" s="2317"/>
      <c r="BN20" s="2317"/>
      <c r="BO20" s="2317"/>
      <c r="BP20" s="2317"/>
      <c r="BQ20" s="2317"/>
      <c r="BR20" s="2317"/>
      <c r="BS20" s="2317"/>
      <c r="BT20" s="2317"/>
      <c r="BU20" s="2317"/>
      <c r="BV20" s="2317"/>
      <c r="BW20" s="2317"/>
      <c r="BX20" s="2317"/>
      <c r="BY20" s="2317"/>
      <c r="BZ20" s="2317"/>
      <c r="CA20" s="2317"/>
      <c r="CB20" s="2317"/>
      <c r="CC20" s="2317"/>
      <c r="CD20" s="2317"/>
      <c r="CE20" s="2317"/>
      <c r="CF20" s="2317"/>
      <c r="CG20" s="2317"/>
      <c r="CH20" s="2317"/>
      <c r="CI20" s="2317"/>
      <c r="CJ20" s="2317"/>
      <c r="CK20" s="2317"/>
      <c r="CL20" s="2317"/>
      <c r="CM20" s="2317"/>
      <c r="CN20" s="2317"/>
      <c r="CO20" s="2317"/>
      <c r="CP20" s="2317"/>
      <c r="CQ20" s="2317"/>
      <c r="CR20" s="2317"/>
      <c r="CS20" s="2317"/>
      <c r="CT20" s="2317"/>
      <c r="CU20" s="2317"/>
      <c r="CV20" s="2317"/>
      <c r="CW20" s="2317"/>
      <c r="CX20" s="2317"/>
      <c r="CY20" s="2317"/>
      <c r="CZ20" s="2317"/>
      <c r="DA20" s="2317"/>
      <c r="DB20" s="2317"/>
      <c r="DC20" s="2317"/>
      <c r="DD20" s="2317"/>
      <c r="DE20" s="2317"/>
      <c r="DF20" s="2317"/>
      <c r="DG20" s="2317"/>
      <c r="DH20" s="2317"/>
      <c r="DI20" s="2317"/>
      <c r="DJ20" s="2317"/>
      <c r="DK20" s="2317"/>
      <c r="DL20" s="2317"/>
      <c r="DM20" s="2317"/>
      <c r="DN20" s="2317"/>
      <c r="DO20" s="2317"/>
      <c r="DP20" s="2317"/>
      <c r="DQ20" s="2317"/>
      <c r="DR20" s="2317"/>
      <c r="DS20" s="2317"/>
      <c r="DT20" s="2317"/>
      <c r="DU20" s="2317"/>
      <c r="DV20" s="2317"/>
      <c r="DW20" s="2317"/>
      <c r="DX20" s="2317"/>
      <c r="DY20" s="2317"/>
      <c r="DZ20" s="2317"/>
      <c r="EA20" s="2317"/>
      <c r="EB20" s="2317"/>
      <c r="EC20" s="2317"/>
      <c r="ED20" s="2317"/>
      <c r="EE20" s="2317"/>
      <c r="EF20" s="2317"/>
      <c r="EG20" s="2317"/>
      <c r="EH20" s="2317"/>
      <c r="EI20" s="2317"/>
      <c r="EJ20" s="2317"/>
      <c r="EK20" s="2317"/>
      <c r="EL20" s="2317"/>
      <c r="EM20" s="2317"/>
      <c r="EN20" s="2317"/>
    </row>
    <row r="21" spans="1:144" s="2318" customFormat="1" ht="9.75" customHeight="1">
      <c r="A21" s="2329" t="s">
        <v>2348</v>
      </c>
      <c r="B21" s="2330">
        <v>71.12</v>
      </c>
      <c r="C21" s="2331">
        <v>100.9</v>
      </c>
      <c r="D21" s="2332">
        <v>103.4</v>
      </c>
      <c r="E21" s="2333">
        <v>106.9</v>
      </c>
      <c r="F21" s="2332">
        <v>106.4</v>
      </c>
      <c r="G21" s="2332">
        <v>106.2</v>
      </c>
      <c r="H21" s="2332">
        <v>107.8</v>
      </c>
      <c r="I21" s="2332">
        <v>107.4</v>
      </c>
      <c r="J21" s="2335">
        <v>-2.3233301064859546</v>
      </c>
      <c r="K21" s="2336">
        <v>2.4777006937561907</v>
      </c>
      <c r="L21" s="2337">
        <v>12.054507337526204</v>
      </c>
      <c r="M21" s="2338">
        <v>14.531754574811615</v>
      </c>
      <c r="N21" s="2338">
        <v>14.935064935064929</v>
      </c>
      <c r="O21" s="2338">
        <v>12.997903563941279</v>
      </c>
      <c r="P21" s="2341">
        <v>13.052631578947384</v>
      </c>
      <c r="Q21" s="2340">
        <v>-0.37105751391464992</v>
      </c>
      <c r="R21" s="2317"/>
      <c r="S21" s="2317"/>
      <c r="T21" s="2317"/>
      <c r="U21" s="2317"/>
      <c r="V21" s="2317"/>
      <c r="W21" s="2317"/>
      <c r="X21" s="2317"/>
      <c r="Y21" s="2317"/>
      <c r="Z21" s="2317"/>
      <c r="AA21" s="2317"/>
      <c r="AB21" s="2317"/>
      <c r="AC21" s="2317"/>
      <c r="AD21" s="2317"/>
      <c r="AE21" s="2317"/>
      <c r="AF21" s="2317"/>
      <c r="AG21" s="2317"/>
      <c r="AH21" s="2317"/>
      <c r="AI21" s="2317"/>
      <c r="AJ21" s="2317"/>
      <c r="AK21" s="2317"/>
      <c r="AL21" s="2317"/>
      <c r="AM21" s="2317"/>
      <c r="AN21" s="2317"/>
      <c r="AO21" s="2317"/>
      <c r="AP21" s="2317"/>
      <c r="AQ21" s="2317"/>
      <c r="AR21" s="2317"/>
      <c r="AS21" s="2317"/>
      <c r="AT21" s="2317"/>
      <c r="AU21" s="2317"/>
      <c r="AV21" s="2317"/>
      <c r="AW21" s="2317"/>
      <c r="AX21" s="2317"/>
      <c r="AY21" s="2317"/>
      <c r="AZ21" s="2317"/>
      <c r="BA21" s="2317"/>
      <c r="BB21" s="2317"/>
      <c r="BC21" s="2317"/>
      <c r="BD21" s="2317"/>
      <c r="BE21" s="2317"/>
      <c r="BF21" s="2317"/>
      <c r="BG21" s="2317"/>
      <c r="BH21" s="2317"/>
      <c r="BI21" s="2317"/>
      <c r="BJ21" s="2317"/>
      <c r="BK21" s="2317"/>
      <c r="BL21" s="2317"/>
      <c r="BM21" s="2317"/>
      <c r="BN21" s="2317"/>
      <c r="BO21" s="2317"/>
      <c r="BP21" s="2317"/>
      <c r="BQ21" s="2317"/>
      <c r="BR21" s="2317"/>
      <c r="BS21" s="2317"/>
      <c r="BT21" s="2317"/>
      <c r="BU21" s="2317"/>
      <c r="BV21" s="2317"/>
      <c r="BW21" s="2317"/>
      <c r="BX21" s="2317"/>
      <c r="BY21" s="2317"/>
      <c r="BZ21" s="2317"/>
      <c r="CA21" s="2317"/>
      <c r="CB21" s="2317"/>
      <c r="CC21" s="2317"/>
      <c r="CD21" s="2317"/>
      <c r="CE21" s="2317"/>
      <c r="CF21" s="2317"/>
      <c r="CG21" s="2317"/>
      <c r="CH21" s="2317"/>
      <c r="CI21" s="2317"/>
      <c r="CJ21" s="2317"/>
      <c r="CK21" s="2317"/>
      <c r="CL21" s="2317"/>
      <c r="CM21" s="2317"/>
      <c r="CN21" s="2317"/>
      <c r="CO21" s="2317"/>
      <c r="CP21" s="2317"/>
      <c r="CQ21" s="2317"/>
      <c r="CR21" s="2317"/>
      <c r="CS21" s="2317"/>
      <c r="CT21" s="2317"/>
      <c r="CU21" s="2317"/>
      <c r="CV21" s="2317"/>
      <c r="CW21" s="2317"/>
      <c r="CX21" s="2317"/>
      <c r="CY21" s="2317"/>
      <c r="CZ21" s="2317"/>
      <c r="DA21" s="2317"/>
      <c r="DB21" s="2317"/>
      <c r="DC21" s="2317"/>
      <c r="DD21" s="2317"/>
      <c r="DE21" s="2317"/>
      <c r="DF21" s="2317"/>
      <c r="DG21" s="2317"/>
      <c r="DH21" s="2317"/>
      <c r="DI21" s="2317"/>
      <c r="DJ21" s="2317"/>
      <c r="DK21" s="2317"/>
      <c r="DL21" s="2317"/>
      <c r="DM21" s="2317"/>
      <c r="DN21" s="2317"/>
      <c r="DO21" s="2317"/>
      <c r="DP21" s="2317"/>
      <c r="DQ21" s="2317"/>
      <c r="DR21" s="2317"/>
      <c r="DS21" s="2317"/>
      <c r="DT21" s="2317"/>
      <c r="DU21" s="2317"/>
      <c r="DV21" s="2317"/>
      <c r="DW21" s="2317"/>
      <c r="DX21" s="2317"/>
      <c r="DY21" s="2317"/>
      <c r="DZ21" s="2317"/>
      <c r="EA21" s="2317"/>
      <c r="EB21" s="2317"/>
      <c r="EC21" s="2317"/>
      <c r="ED21" s="2317"/>
      <c r="EE21" s="2317"/>
      <c r="EF21" s="2317"/>
      <c r="EG21" s="2317"/>
      <c r="EH21" s="2317"/>
      <c r="EI21" s="2317"/>
      <c r="EJ21" s="2317"/>
      <c r="EK21" s="2317"/>
      <c r="EL21" s="2317"/>
      <c r="EM21" s="2317"/>
      <c r="EN21" s="2317"/>
    </row>
    <row r="22" spans="1:144" s="2318" customFormat="1" ht="9.75" customHeight="1">
      <c r="A22" s="2329" t="s">
        <v>2349</v>
      </c>
      <c r="B22" s="2330">
        <v>268.77</v>
      </c>
      <c r="C22" s="2331">
        <v>110.4</v>
      </c>
      <c r="D22" s="2332">
        <v>105.5</v>
      </c>
      <c r="E22" s="2333">
        <v>104.8</v>
      </c>
      <c r="F22" s="2332">
        <v>105.6</v>
      </c>
      <c r="G22" s="2332">
        <v>106.7</v>
      </c>
      <c r="H22" s="2332">
        <v>109.3</v>
      </c>
      <c r="I22" s="2332">
        <v>109.9</v>
      </c>
      <c r="J22" s="2335">
        <v>-1.0752688172042895</v>
      </c>
      <c r="K22" s="2336">
        <v>-4.4384057971014528</v>
      </c>
      <c r="L22" s="2337">
        <v>1.7475728155339851</v>
      </c>
      <c r="M22" s="2338">
        <v>-0.37735849056603854</v>
      </c>
      <c r="N22" s="2338">
        <v>1.715919923736891</v>
      </c>
      <c r="O22" s="2338">
        <v>6.3229571984435751</v>
      </c>
      <c r="P22" s="2341">
        <v>7.4291300097751929</v>
      </c>
      <c r="Q22" s="2340">
        <v>0.54894784995427415</v>
      </c>
      <c r="R22" s="2317"/>
      <c r="S22" s="2317" t="s">
        <v>2334</v>
      </c>
      <c r="T22" s="2317"/>
      <c r="U22" s="2317"/>
      <c r="V22" s="2317"/>
      <c r="W22" s="2317"/>
      <c r="X22" s="2317"/>
      <c r="Y22" s="2317"/>
      <c r="Z22" s="2317"/>
      <c r="AA22" s="2317"/>
      <c r="AB22" s="2317"/>
      <c r="AC22" s="2317"/>
      <c r="AD22" s="2317"/>
      <c r="AE22" s="2317"/>
      <c r="AF22" s="2317"/>
      <c r="AG22" s="2317"/>
      <c r="AH22" s="2317"/>
      <c r="AI22" s="2317"/>
      <c r="AJ22" s="2317"/>
      <c r="AK22" s="2317"/>
      <c r="AL22" s="2317"/>
      <c r="AM22" s="2317"/>
      <c r="AN22" s="2317"/>
      <c r="AO22" s="2317"/>
      <c r="AP22" s="2317"/>
      <c r="AQ22" s="2317"/>
      <c r="AR22" s="2317"/>
      <c r="AS22" s="2317"/>
      <c r="AT22" s="2317"/>
      <c r="AU22" s="2317"/>
      <c r="AV22" s="2317"/>
      <c r="AW22" s="2317"/>
      <c r="AX22" s="2317"/>
      <c r="AY22" s="2317"/>
      <c r="AZ22" s="2317"/>
      <c r="BA22" s="2317"/>
      <c r="BB22" s="2317"/>
      <c r="BC22" s="2317"/>
      <c r="BD22" s="2317"/>
      <c r="BE22" s="2317"/>
      <c r="BF22" s="2317"/>
      <c r="BG22" s="2317"/>
      <c r="BH22" s="2317"/>
      <c r="BI22" s="2317"/>
      <c r="BJ22" s="2317"/>
      <c r="BK22" s="2317"/>
      <c r="BL22" s="2317"/>
      <c r="BM22" s="2317"/>
      <c r="BN22" s="2317"/>
      <c r="BO22" s="2317"/>
      <c r="BP22" s="2317"/>
      <c r="BQ22" s="2317"/>
      <c r="BR22" s="2317"/>
      <c r="BS22" s="2317"/>
      <c r="BT22" s="2317"/>
      <c r="BU22" s="2317"/>
      <c r="BV22" s="2317"/>
      <c r="BW22" s="2317"/>
      <c r="BX22" s="2317"/>
      <c r="BY22" s="2317"/>
      <c r="BZ22" s="2317"/>
      <c r="CA22" s="2317"/>
      <c r="CB22" s="2317"/>
      <c r="CC22" s="2317"/>
      <c r="CD22" s="2317"/>
      <c r="CE22" s="2317"/>
      <c r="CF22" s="2317"/>
      <c r="CG22" s="2317"/>
      <c r="CH22" s="2317"/>
      <c r="CI22" s="2317"/>
      <c r="CJ22" s="2317"/>
      <c r="CK22" s="2317"/>
      <c r="CL22" s="2317"/>
      <c r="CM22" s="2317"/>
      <c r="CN22" s="2317"/>
      <c r="CO22" s="2317"/>
      <c r="CP22" s="2317"/>
      <c r="CQ22" s="2317"/>
      <c r="CR22" s="2317"/>
      <c r="CS22" s="2317"/>
      <c r="CT22" s="2317"/>
      <c r="CU22" s="2317"/>
      <c r="CV22" s="2317"/>
      <c r="CW22" s="2317"/>
      <c r="CX22" s="2317"/>
      <c r="CY22" s="2317"/>
      <c r="CZ22" s="2317"/>
      <c r="DA22" s="2317"/>
      <c r="DB22" s="2317"/>
      <c r="DC22" s="2317"/>
      <c r="DD22" s="2317"/>
      <c r="DE22" s="2317"/>
      <c r="DF22" s="2317"/>
      <c r="DG22" s="2317"/>
      <c r="DH22" s="2317"/>
      <c r="DI22" s="2317"/>
      <c r="DJ22" s="2317"/>
      <c r="DK22" s="2317"/>
      <c r="DL22" s="2317"/>
      <c r="DM22" s="2317"/>
      <c r="DN22" s="2317"/>
      <c r="DO22" s="2317"/>
      <c r="DP22" s="2317"/>
      <c r="DQ22" s="2317"/>
      <c r="DR22" s="2317"/>
      <c r="DS22" s="2317"/>
      <c r="DT22" s="2317"/>
      <c r="DU22" s="2317"/>
      <c r="DV22" s="2317"/>
      <c r="DW22" s="2317"/>
      <c r="DX22" s="2317"/>
      <c r="DY22" s="2317"/>
      <c r="DZ22" s="2317"/>
      <c r="EA22" s="2317"/>
      <c r="EB22" s="2317"/>
      <c r="EC22" s="2317"/>
      <c r="ED22" s="2317"/>
      <c r="EE22" s="2317"/>
      <c r="EF22" s="2317"/>
      <c r="EG22" s="2317"/>
      <c r="EH22" s="2317"/>
      <c r="EI22" s="2317"/>
      <c r="EJ22" s="2317"/>
      <c r="EK22" s="2317"/>
      <c r="EL22" s="2317"/>
      <c r="EM22" s="2317"/>
      <c r="EN22" s="2317"/>
    </row>
    <row r="23" spans="1:144" s="2318" customFormat="1" ht="9.75" customHeight="1">
      <c r="A23" s="2329" t="s">
        <v>2346</v>
      </c>
      <c r="B23" s="2330">
        <v>125.3</v>
      </c>
      <c r="C23" s="2331">
        <v>112.7</v>
      </c>
      <c r="D23" s="2332">
        <v>106.4</v>
      </c>
      <c r="E23" s="2333">
        <v>104.2</v>
      </c>
      <c r="F23" s="2332">
        <v>104.6</v>
      </c>
      <c r="G23" s="2332">
        <v>107.2</v>
      </c>
      <c r="H23" s="2332">
        <v>110.9</v>
      </c>
      <c r="I23" s="2332">
        <v>112.1</v>
      </c>
      <c r="J23" s="2335">
        <v>0.80500894454382887</v>
      </c>
      <c r="K23" s="2336">
        <v>-5.5900621118012452</v>
      </c>
      <c r="L23" s="2337">
        <v>3.5785288270377862</v>
      </c>
      <c r="M23" s="2338">
        <v>-4.7358834244080157</v>
      </c>
      <c r="N23" s="2338">
        <v>-0.92421441774492052</v>
      </c>
      <c r="O23" s="2338">
        <v>2.1178637200736716</v>
      </c>
      <c r="P23" s="2341">
        <v>3.2228360957642792</v>
      </c>
      <c r="Q23" s="2340">
        <v>1.0820559062218109</v>
      </c>
      <c r="R23" s="2317"/>
      <c r="S23" s="2317" t="s">
        <v>2334</v>
      </c>
      <c r="T23" s="2317"/>
      <c r="U23" s="2317"/>
      <c r="V23" s="2317"/>
      <c r="W23" s="2317"/>
      <c r="X23" s="2317"/>
      <c r="Y23" s="2317"/>
      <c r="Z23" s="2317"/>
      <c r="AA23" s="2317"/>
      <c r="AB23" s="2317"/>
      <c r="AC23" s="2317"/>
      <c r="AD23" s="2317"/>
      <c r="AE23" s="2317"/>
      <c r="AF23" s="2317"/>
      <c r="AG23" s="2317"/>
      <c r="AH23" s="2317"/>
      <c r="AI23" s="2317"/>
      <c r="AJ23" s="2317"/>
      <c r="AK23" s="2317"/>
      <c r="AL23" s="2317"/>
      <c r="AM23" s="2317"/>
      <c r="AN23" s="2317"/>
      <c r="AO23" s="2317"/>
      <c r="AP23" s="2317"/>
      <c r="AQ23" s="2317"/>
      <c r="AR23" s="2317"/>
      <c r="AS23" s="2317"/>
      <c r="AT23" s="2317"/>
      <c r="AU23" s="2317"/>
      <c r="AV23" s="2317"/>
      <c r="AW23" s="2317"/>
      <c r="AX23" s="2317"/>
      <c r="AY23" s="2317"/>
      <c r="AZ23" s="2317"/>
      <c r="BA23" s="2317"/>
      <c r="BB23" s="2317"/>
      <c r="BC23" s="2317"/>
      <c r="BD23" s="2317"/>
      <c r="BE23" s="2317"/>
      <c r="BF23" s="2317"/>
      <c r="BG23" s="2317"/>
      <c r="BH23" s="2317"/>
      <c r="BI23" s="2317"/>
      <c r="BJ23" s="2317"/>
      <c r="BK23" s="2317"/>
      <c r="BL23" s="2317"/>
      <c r="BM23" s="2317"/>
      <c r="BN23" s="2317"/>
      <c r="BO23" s="2317"/>
      <c r="BP23" s="2317"/>
      <c r="BQ23" s="2317"/>
      <c r="BR23" s="2317"/>
      <c r="BS23" s="2317"/>
      <c r="BT23" s="2317"/>
      <c r="BU23" s="2317"/>
      <c r="BV23" s="2317"/>
      <c r="BW23" s="2317"/>
      <c r="BX23" s="2317"/>
      <c r="BY23" s="2317"/>
      <c r="BZ23" s="2317"/>
      <c r="CA23" s="2317"/>
      <c r="CB23" s="2317"/>
      <c r="CC23" s="2317"/>
      <c r="CD23" s="2317"/>
      <c r="CE23" s="2317"/>
      <c r="CF23" s="2317"/>
      <c r="CG23" s="2317"/>
      <c r="CH23" s="2317"/>
      <c r="CI23" s="2317"/>
      <c r="CJ23" s="2317"/>
      <c r="CK23" s="2317"/>
      <c r="CL23" s="2317"/>
      <c r="CM23" s="2317"/>
      <c r="CN23" s="2317"/>
      <c r="CO23" s="2317"/>
      <c r="CP23" s="2317"/>
      <c r="CQ23" s="2317"/>
      <c r="CR23" s="2317"/>
      <c r="CS23" s="2317"/>
      <c r="CT23" s="2317"/>
      <c r="CU23" s="2317"/>
      <c r="CV23" s="2317"/>
      <c r="CW23" s="2317"/>
      <c r="CX23" s="2317"/>
      <c r="CY23" s="2317"/>
      <c r="CZ23" s="2317"/>
      <c r="DA23" s="2317"/>
      <c r="DB23" s="2317"/>
      <c r="DC23" s="2317"/>
      <c r="DD23" s="2317"/>
      <c r="DE23" s="2317"/>
      <c r="DF23" s="2317"/>
      <c r="DG23" s="2317"/>
      <c r="DH23" s="2317"/>
      <c r="DI23" s="2317"/>
      <c r="DJ23" s="2317"/>
      <c r="DK23" s="2317"/>
      <c r="DL23" s="2317"/>
      <c r="DM23" s="2317"/>
      <c r="DN23" s="2317"/>
      <c r="DO23" s="2317"/>
      <c r="DP23" s="2317"/>
      <c r="DQ23" s="2317"/>
      <c r="DR23" s="2317"/>
      <c r="DS23" s="2317"/>
      <c r="DT23" s="2317"/>
      <c r="DU23" s="2317"/>
      <c r="DV23" s="2317"/>
      <c r="DW23" s="2317"/>
      <c r="DX23" s="2317"/>
      <c r="DY23" s="2317"/>
      <c r="DZ23" s="2317"/>
      <c r="EA23" s="2317"/>
      <c r="EB23" s="2317"/>
      <c r="EC23" s="2317"/>
      <c r="ED23" s="2317"/>
      <c r="EE23" s="2317"/>
      <c r="EF23" s="2317"/>
      <c r="EG23" s="2317"/>
      <c r="EH23" s="2317"/>
      <c r="EI23" s="2317"/>
      <c r="EJ23" s="2317"/>
      <c r="EK23" s="2317"/>
      <c r="EL23" s="2317"/>
      <c r="EM23" s="2317"/>
      <c r="EN23" s="2317"/>
    </row>
    <row r="24" spans="1:144" s="2318" customFormat="1" ht="9.75" customHeight="1">
      <c r="A24" s="2329" t="s">
        <v>2348</v>
      </c>
      <c r="B24" s="2330">
        <v>143.47</v>
      </c>
      <c r="C24" s="2331">
        <v>108.5</v>
      </c>
      <c r="D24" s="2332">
        <v>104.7</v>
      </c>
      <c r="E24" s="2333">
        <v>105.4</v>
      </c>
      <c r="F24" s="2332">
        <v>106.5</v>
      </c>
      <c r="G24" s="2332">
        <v>106.3</v>
      </c>
      <c r="H24" s="2332">
        <v>107.9</v>
      </c>
      <c r="I24" s="2332">
        <v>108</v>
      </c>
      <c r="J24" s="2335">
        <v>-2.6032315978456069</v>
      </c>
      <c r="K24" s="2336">
        <v>-3.5023041474654377</v>
      </c>
      <c r="L24" s="2337">
        <v>0.28544243577545103</v>
      </c>
      <c r="M24" s="2338">
        <v>3.8011695906432692</v>
      </c>
      <c r="N24" s="2338">
        <v>4.3179587831206874</v>
      </c>
      <c r="O24" s="2338">
        <v>10.440122824974424</v>
      </c>
      <c r="P24" s="2341">
        <v>11.570247933884303</v>
      </c>
      <c r="Q24" s="2340">
        <v>9.2678405931408747E-2</v>
      </c>
      <c r="R24" s="2317"/>
      <c r="S24" s="2317" t="s">
        <v>2334</v>
      </c>
      <c r="T24" s="2317"/>
      <c r="U24" s="2317"/>
      <c r="V24" s="2317"/>
      <c r="W24" s="2317"/>
      <c r="X24" s="2317"/>
      <c r="Y24" s="2317"/>
      <c r="Z24" s="2317"/>
      <c r="AA24" s="2317"/>
      <c r="AB24" s="2317"/>
      <c r="AC24" s="2317"/>
      <c r="AD24" s="2317"/>
      <c r="AE24" s="2317"/>
      <c r="AF24" s="2317"/>
      <c r="AG24" s="2317"/>
      <c r="AH24" s="2317"/>
      <c r="AI24" s="2317"/>
      <c r="AJ24" s="2317"/>
      <c r="AK24" s="2317"/>
      <c r="AL24" s="2317"/>
      <c r="AM24" s="2317"/>
      <c r="AN24" s="2317"/>
      <c r="AO24" s="2317"/>
      <c r="AP24" s="2317"/>
      <c r="AQ24" s="2317"/>
      <c r="AR24" s="2317"/>
      <c r="AS24" s="2317"/>
      <c r="AT24" s="2317"/>
      <c r="AU24" s="2317"/>
      <c r="AV24" s="2317"/>
      <c r="AW24" s="2317"/>
      <c r="AX24" s="2317"/>
      <c r="AY24" s="2317"/>
      <c r="AZ24" s="2317"/>
      <c r="BA24" s="2317"/>
      <c r="BB24" s="2317"/>
      <c r="BC24" s="2317"/>
      <c r="BD24" s="2317"/>
      <c r="BE24" s="2317"/>
      <c r="BF24" s="2317"/>
      <c r="BG24" s="2317"/>
      <c r="BH24" s="2317"/>
      <c r="BI24" s="2317"/>
      <c r="BJ24" s="2317"/>
      <c r="BK24" s="2317"/>
      <c r="BL24" s="2317"/>
      <c r="BM24" s="2317"/>
      <c r="BN24" s="2317"/>
      <c r="BO24" s="2317"/>
      <c r="BP24" s="2317"/>
      <c r="BQ24" s="2317"/>
      <c r="BR24" s="2317"/>
      <c r="BS24" s="2317"/>
      <c r="BT24" s="2317"/>
      <c r="BU24" s="2317"/>
      <c r="BV24" s="2317"/>
      <c r="BW24" s="2317"/>
      <c r="BX24" s="2317"/>
      <c r="BY24" s="2317"/>
      <c r="BZ24" s="2317"/>
      <c r="CA24" s="2317"/>
      <c r="CB24" s="2317"/>
      <c r="CC24" s="2317"/>
      <c r="CD24" s="2317"/>
      <c r="CE24" s="2317"/>
      <c r="CF24" s="2317"/>
      <c r="CG24" s="2317"/>
      <c r="CH24" s="2317"/>
      <c r="CI24" s="2317"/>
      <c r="CJ24" s="2317"/>
      <c r="CK24" s="2317"/>
      <c r="CL24" s="2317"/>
      <c r="CM24" s="2317"/>
      <c r="CN24" s="2317"/>
      <c r="CO24" s="2317"/>
      <c r="CP24" s="2317"/>
      <c r="CQ24" s="2317"/>
      <c r="CR24" s="2317"/>
      <c r="CS24" s="2317"/>
      <c r="CT24" s="2317"/>
      <c r="CU24" s="2317"/>
      <c r="CV24" s="2317"/>
      <c r="CW24" s="2317"/>
      <c r="CX24" s="2317"/>
      <c r="CY24" s="2317"/>
      <c r="CZ24" s="2317"/>
      <c r="DA24" s="2317"/>
      <c r="DB24" s="2317"/>
      <c r="DC24" s="2317"/>
      <c r="DD24" s="2317"/>
      <c r="DE24" s="2317"/>
      <c r="DF24" s="2317"/>
      <c r="DG24" s="2317"/>
      <c r="DH24" s="2317"/>
      <c r="DI24" s="2317"/>
      <c r="DJ24" s="2317"/>
      <c r="DK24" s="2317"/>
      <c r="DL24" s="2317"/>
      <c r="DM24" s="2317"/>
      <c r="DN24" s="2317"/>
      <c r="DO24" s="2317"/>
      <c r="DP24" s="2317"/>
      <c r="DQ24" s="2317"/>
      <c r="DR24" s="2317"/>
      <c r="DS24" s="2317"/>
      <c r="DT24" s="2317"/>
      <c r="DU24" s="2317"/>
      <c r="DV24" s="2317"/>
      <c r="DW24" s="2317"/>
      <c r="DX24" s="2317"/>
      <c r="DY24" s="2317"/>
      <c r="DZ24" s="2317"/>
      <c r="EA24" s="2317"/>
      <c r="EB24" s="2317"/>
      <c r="EC24" s="2317"/>
      <c r="ED24" s="2317"/>
      <c r="EE24" s="2317"/>
      <c r="EF24" s="2317"/>
      <c r="EG24" s="2317"/>
      <c r="EH24" s="2317"/>
      <c r="EI24" s="2317"/>
      <c r="EJ24" s="2317"/>
      <c r="EK24" s="2317"/>
      <c r="EL24" s="2317"/>
      <c r="EM24" s="2317"/>
      <c r="EN24" s="2317"/>
    </row>
    <row r="25" spans="1:144" s="2318" customFormat="1" ht="9.75" customHeight="1">
      <c r="A25" s="2329" t="s">
        <v>2350</v>
      </c>
      <c r="B25" s="2330">
        <v>125.34</v>
      </c>
      <c r="C25" s="2331">
        <v>98.7</v>
      </c>
      <c r="D25" s="2332">
        <v>96.4</v>
      </c>
      <c r="E25" s="2333">
        <v>96.5</v>
      </c>
      <c r="F25" s="2332">
        <v>95.9</v>
      </c>
      <c r="G25" s="2332">
        <v>96.3</v>
      </c>
      <c r="H25" s="2332">
        <v>98.3</v>
      </c>
      <c r="I25" s="2332">
        <v>98.4</v>
      </c>
      <c r="J25" s="2335">
        <v>1.9628099173553721</v>
      </c>
      <c r="K25" s="2336">
        <v>-2.330293819655509</v>
      </c>
      <c r="L25" s="2337">
        <v>2.1164021164021136</v>
      </c>
      <c r="M25" s="2338">
        <v>-0.82730093071354815</v>
      </c>
      <c r="N25" s="2338">
        <v>1.1554621848739401</v>
      </c>
      <c r="O25" s="2338">
        <v>3.911205073995788</v>
      </c>
      <c r="P25" s="2341">
        <v>2.8213166144200699</v>
      </c>
      <c r="Q25" s="2340">
        <v>0.10172939979655382</v>
      </c>
      <c r="R25" s="2317"/>
      <c r="S25" s="2317" t="s">
        <v>2334</v>
      </c>
      <c r="T25" s="2317"/>
      <c r="U25" s="2317"/>
      <c r="V25" s="2317"/>
      <c r="W25" s="2317"/>
      <c r="X25" s="2317"/>
      <c r="Y25" s="2317"/>
      <c r="Z25" s="2317"/>
      <c r="AA25" s="2317"/>
      <c r="AB25" s="2317"/>
      <c r="AC25" s="2317"/>
      <c r="AD25" s="2317"/>
      <c r="AE25" s="2317"/>
      <c r="AF25" s="2317"/>
      <c r="AG25" s="2317"/>
      <c r="AH25" s="2317"/>
      <c r="AI25" s="2317"/>
      <c r="AJ25" s="2317"/>
      <c r="AK25" s="2317"/>
      <c r="AL25" s="2317"/>
      <c r="AM25" s="2317"/>
      <c r="AN25" s="2317"/>
      <c r="AO25" s="2317"/>
      <c r="AP25" s="2317"/>
      <c r="AQ25" s="2317"/>
      <c r="AR25" s="2317"/>
      <c r="AS25" s="2317"/>
      <c r="AT25" s="2317"/>
      <c r="AU25" s="2317"/>
      <c r="AV25" s="2317"/>
      <c r="AW25" s="2317"/>
      <c r="AX25" s="2317"/>
      <c r="AY25" s="2317"/>
      <c r="AZ25" s="2317"/>
      <c r="BA25" s="2317"/>
      <c r="BB25" s="2317"/>
      <c r="BC25" s="2317"/>
      <c r="BD25" s="2317"/>
      <c r="BE25" s="2317"/>
      <c r="BF25" s="2317"/>
      <c r="BG25" s="2317"/>
      <c r="BH25" s="2317"/>
      <c r="BI25" s="2317"/>
      <c r="BJ25" s="2317"/>
      <c r="BK25" s="2317"/>
      <c r="BL25" s="2317"/>
      <c r="BM25" s="2317"/>
      <c r="BN25" s="2317"/>
      <c r="BO25" s="2317"/>
      <c r="BP25" s="2317"/>
      <c r="BQ25" s="2317"/>
      <c r="BR25" s="2317"/>
      <c r="BS25" s="2317"/>
      <c r="BT25" s="2317"/>
      <c r="BU25" s="2317"/>
      <c r="BV25" s="2317"/>
      <c r="BW25" s="2317"/>
      <c r="BX25" s="2317"/>
      <c r="BY25" s="2317"/>
      <c r="BZ25" s="2317"/>
      <c r="CA25" s="2317"/>
      <c r="CB25" s="2317"/>
      <c r="CC25" s="2317"/>
      <c r="CD25" s="2317"/>
      <c r="CE25" s="2317"/>
      <c r="CF25" s="2317"/>
      <c r="CG25" s="2317"/>
      <c r="CH25" s="2317"/>
      <c r="CI25" s="2317"/>
      <c r="CJ25" s="2317"/>
      <c r="CK25" s="2317"/>
      <c r="CL25" s="2317"/>
      <c r="CM25" s="2317"/>
      <c r="CN25" s="2317"/>
      <c r="CO25" s="2317"/>
      <c r="CP25" s="2317"/>
      <c r="CQ25" s="2317"/>
      <c r="CR25" s="2317"/>
      <c r="CS25" s="2317"/>
      <c r="CT25" s="2317"/>
      <c r="CU25" s="2317"/>
      <c r="CV25" s="2317"/>
      <c r="CW25" s="2317"/>
      <c r="CX25" s="2317"/>
      <c r="CY25" s="2317"/>
      <c r="CZ25" s="2317"/>
      <c r="DA25" s="2317"/>
      <c r="DB25" s="2317"/>
      <c r="DC25" s="2317"/>
      <c r="DD25" s="2317"/>
      <c r="DE25" s="2317"/>
      <c r="DF25" s="2317"/>
      <c r="DG25" s="2317"/>
      <c r="DH25" s="2317"/>
      <c r="DI25" s="2317"/>
      <c r="DJ25" s="2317"/>
      <c r="DK25" s="2317"/>
      <c r="DL25" s="2317"/>
      <c r="DM25" s="2317"/>
      <c r="DN25" s="2317"/>
      <c r="DO25" s="2317"/>
      <c r="DP25" s="2317"/>
      <c r="DQ25" s="2317"/>
      <c r="DR25" s="2317"/>
      <c r="DS25" s="2317"/>
      <c r="DT25" s="2317"/>
      <c r="DU25" s="2317"/>
      <c r="DV25" s="2317"/>
      <c r="DW25" s="2317"/>
      <c r="DX25" s="2317"/>
      <c r="DY25" s="2317"/>
      <c r="DZ25" s="2317"/>
      <c r="EA25" s="2317"/>
      <c r="EB25" s="2317"/>
      <c r="EC25" s="2317"/>
      <c r="ED25" s="2317"/>
      <c r="EE25" s="2317"/>
      <c r="EF25" s="2317"/>
      <c r="EG25" s="2317"/>
      <c r="EH25" s="2317"/>
      <c r="EI25" s="2317"/>
      <c r="EJ25" s="2317"/>
      <c r="EK25" s="2317"/>
      <c r="EL25" s="2317"/>
      <c r="EM25" s="2317"/>
      <c r="EN25" s="2317"/>
    </row>
    <row r="26" spans="1:144" s="2318" customFormat="1" ht="9.75" customHeight="1">
      <c r="A26" s="2329" t="s">
        <v>2351</v>
      </c>
      <c r="B26" s="2330">
        <v>42.24</v>
      </c>
      <c r="C26" s="2331">
        <v>91.3</v>
      </c>
      <c r="D26" s="2332">
        <v>89.3</v>
      </c>
      <c r="E26" s="2333">
        <v>89.6</v>
      </c>
      <c r="F26" s="2332">
        <v>87.4</v>
      </c>
      <c r="G26" s="2332">
        <v>88.6</v>
      </c>
      <c r="H26" s="2332">
        <v>93</v>
      </c>
      <c r="I26" s="2332">
        <v>93.3</v>
      </c>
      <c r="J26" s="2335">
        <v>1.3318534961154143</v>
      </c>
      <c r="K26" s="2336">
        <v>-2.190580503833516</v>
      </c>
      <c r="L26" s="2337">
        <v>4.9180327868852345</v>
      </c>
      <c r="M26" s="2338">
        <v>-4.3763676148796549</v>
      </c>
      <c r="N26" s="2338">
        <v>0.68181818181818699</v>
      </c>
      <c r="O26" s="2338">
        <v>5.2036199095022653</v>
      </c>
      <c r="P26" s="2341">
        <v>5.1860202931228798</v>
      </c>
      <c r="Q26" s="2340">
        <v>0.32258064516128115</v>
      </c>
      <c r="R26" s="2317"/>
      <c r="S26" s="2317" t="s">
        <v>2334</v>
      </c>
      <c r="T26" s="2317"/>
      <c r="U26" s="2317"/>
      <c r="V26" s="2317"/>
      <c r="W26" s="2317"/>
      <c r="X26" s="2317"/>
      <c r="Y26" s="2317"/>
      <c r="Z26" s="2317"/>
      <c r="AA26" s="2317"/>
      <c r="AB26" s="2317"/>
      <c r="AC26" s="2317"/>
      <c r="AD26" s="2317"/>
      <c r="AE26" s="2317"/>
      <c r="AF26" s="2317"/>
      <c r="AG26" s="2317"/>
      <c r="AH26" s="2317"/>
      <c r="AI26" s="2317"/>
      <c r="AJ26" s="2317"/>
      <c r="AK26" s="2317"/>
      <c r="AL26" s="2317"/>
      <c r="AM26" s="2317"/>
      <c r="AN26" s="2317"/>
      <c r="AO26" s="2317"/>
      <c r="AP26" s="2317"/>
      <c r="AQ26" s="2317"/>
      <c r="AR26" s="2317"/>
      <c r="AS26" s="2317"/>
      <c r="AT26" s="2317"/>
      <c r="AU26" s="2317"/>
      <c r="AV26" s="2317"/>
      <c r="AW26" s="2317"/>
      <c r="AX26" s="2317"/>
      <c r="AY26" s="2317"/>
      <c r="AZ26" s="2317"/>
      <c r="BA26" s="2317"/>
      <c r="BB26" s="2317"/>
      <c r="BC26" s="2317"/>
      <c r="BD26" s="2317"/>
      <c r="BE26" s="2317"/>
      <c r="BF26" s="2317"/>
      <c r="BG26" s="2317"/>
      <c r="BH26" s="2317"/>
      <c r="BI26" s="2317"/>
      <c r="BJ26" s="2317"/>
      <c r="BK26" s="2317"/>
      <c r="BL26" s="2317"/>
      <c r="BM26" s="2317"/>
      <c r="BN26" s="2317"/>
      <c r="BO26" s="2317"/>
      <c r="BP26" s="2317"/>
      <c r="BQ26" s="2317"/>
      <c r="BR26" s="2317"/>
      <c r="BS26" s="2317"/>
      <c r="BT26" s="2317"/>
      <c r="BU26" s="2317"/>
      <c r="BV26" s="2317"/>
      <c r="BW26" s="2317"/>
      <c r="BX26" s="2317"/>
      <c r="BY26" s="2317"/>
      <c r="BZ26" s="2317"/>
      <c r="CA26" s="2317"/>
      <c r="CB26" s="2317"/>
      <c r="CC26" s="2317"/>
      <c r="CD26" s="2317"/>
      <c r="CE26" s="2317"/>
      <c r="CF26" s="2317"/>
      <c r="CG26" s="2317"/>
      <c r="CH26" s="2317"/>
      <c r="CI26" s="2317"/>
      <c r="CJ26" s="2317"/>
      <c r="CK26" s="2317"/>
      <c r="CL26" s="2317"/>
      <c r="CM26" s="2317"/>
      <c r="CN26" s="2317"/>
      <c r="CO26" s="2317"/>
      <c r="CP26" s="2317"/>
      <c r="CQ26" s="2317"/>
      <c r="CR26" s="2317"/>
      <c r="CS26" s="2317"/>
      <c r="CT26" s="2317"/>
      <c r="CU26" s="2317"/>
      <c r="CV26" s="2317"/>
      <c r="CW26" s="2317"/>
      <c r="CX26" s="2317"/>
      <c r="CY26" s="2317"/>
      <c r="CZ26" s="2317"/>
      <c r="DA26" s="2317"/>
      <c r="DB26" s="2317"/>
      <c r="DC26" s="2317"/>
      <c r="DD26" s="2317"/>
      <c r="DE26" s="2317"/>
      <c r="DF26" s="2317"/>
      <c r="DG26" s="2317"/>
      <c r="DH26" s="2317"/>
      <c r="DI26" s="2317"/>
      <c r="DJ26" s="2317"/>
      <c r="DK26" s="2317"/>
      <c r="DL26" s="2317"/>
      <c r="DM26" s="2317"/>
      <c r="DN26" s="2317"/>
      <c r="DO26" s="2317"/>
      <c r="DP26" s="2317"/>
      <c r="DQ26" s="2317"/>
      <c r="DR26" s="2317"/>
      <c r="DS26" s="2317"/>
      <c r="DT26" s="2317"/>
      <c r="DU26" s="2317"/>
      <c r="DV26" s="2317"/>
      <c r="DW26" s="2317"/>
      <c r="DX26" s="2317"/>
      <c r="DY26" s="2317"/>
      <c r="DZ26" s="2317"/>
      <c r="EA26" s="2317"/>
      <c r="EB26" s="2317"/>
      <c r="EC26" s="2317"/>
      <c r="ED26" s="2317"/>
      <c r="EE26" s="2317"/>
      <c r="EF26" s="2317"/>
      <c r="EG26" s="2317"/>
      <c r="EH26" s="2317"/>
      <c r="EI26" s="2317"/>
      <c r="EJ26" s="2317"/>
      <c r="EK26" s="2317"/>
      <c r="EL26" s="2317"/>
      <c r="EM26" s="2317"/>
      <c r="EN26" s="2317"/>
    </row>
    <row r="27" spans="1:144" s="2318" customFormat="1" ht="9.75" customHeight="1">
      <c r="A27" s="2329" t="s">
        <v>2352</v>
      </c>
      <c r="B27" s="2330">
        <v>13.34</v>
      </c>
      <c r="C27" s="2331">
        <v>108.7</v>
      </c>
      <c r="D27" s="2332">
        <v>104.2</v>
      </c>
      <c r="E27" s="2333" t="s">
        <v>114</v>
      </c>
      <c r="F27" s="2332" t="s">
        <v>114</v>
      </c>
      <c r="G27" s="2332">
        <v>102.1</v>
      </c>
      <c r="H27" s="2332">
        <v>106.5</v>
      </c>
      <c r="I27" s="2332">
        <v>110</v>
      </c>
      <c r="J27" s="2335">
        <v>5.2274927395934156</v>
      </c>
      <c r="K27" s="2336">
        <v>-4.1398344066237343</v>
      </c>
      <c r="L27" s="2337" t="s">
        <v>114</v>
      </c>
      <c r="M27" s="2338" t="s">
        <v>114</v>
      </c>
      <c r="N27" s="2338" t="s">
        <v>114</v>
      </c>
      <c r="O27" s="2338">
        <v>1.4285714285714164</v>
      </c>
      <c r="P27" s="2341">
        <v>4.6622264509990572</v>
      </c>
      <c r="Q27" s="2340">
        <v>3.2863849765258237</v>
      </c>
      <c r="R27" s="2317"/>
      <c r="S27" s="2317" t="s">
        <v>2334</v>
      </c>
      <c r="T27" s="2317"/>
      <c r="U27" s="2317"/>
      <c r="V27" s="2317"/>
      <c r="W27" s="2317"/>
      <c r="X27" s="2317"/>
      <c r="Y27" s="2317"/>
      <c r="Z27" s="2317"/>
      <c r="AA27" s="2317"/>
      <c r="AB27" s="2317"/>
      <c r="AC27" s="2317"/>
      <c r="AD27" s="2317"/>
      <c r="AE27" s="2317"/>
      <c r="AF27" s="2317"/>
      <c r="AG27" s="2317"/>
      <c r="AH27" s="2317"/>
      <c r="AI27" s="2317"/>
      <c r="AJ27" s="2317"/>
      <c r="AK27" s="2317"/>
      <c r="AL27" s="2317"/>
      <c r="AM27" s="2317"/>
      <c r="AN27" s="2317"/>
      <c r="AO27" s="2317"/>
      <c r="AP27" s="2317"/>
      <c r="AQ27" s="2317"/>
      <c r="AR27" s="2317"/>
      <c r="AS27" s="2317"/>
      <c r="AT27" s="2317"/>
      <c r="AU27" s="2317"/>
      <c r="AV27" s="2317"/>
      <c r="AW27" s="2317"/>
      <c r="AX27" s="2317"/>
      <c r="AY27" s="2317"/>
      <c r="AZ27" s="2317"/>
      <c r="BA27" s="2317"/>
      <c r="BB27" s="2317"/>
      <c r="BC27" s="2317"/>
      <c r="BD27" s="2317"/>
      <c r="BE27" s="2317"/>
      <c r="BF27" s="2317"/>
      <c r="BG27" s="2317"/>
      <c r="BH27" s="2317"/>
      <c r="BI27" s="2317"/>
      <c r="BJ27" s="2317"/>
      <c r="BK27" s="2317"/>
      <c r="BL27" s="2317"/>
      <c r="BM27" s="2317"/>
      <c r="BN27" s="2317"/>
      <c r="BO27" s="2317"/>
      <c r="BP27" s="2317"/>
      <c r="BQ27" s="2317"/>
      <c r="BR27" s="2317"/>
      <c r="BS27" s="2317"/>
      <c r="BT27" s="2317"/>
      <c r="BU27" s="2317"/>
      <c r="BV27" s="2317"/>
      <c r="BW27" s="2317"/>
      <c r="BX27" s="2317"/>
      <c r="BY27" s="2317"/>
      <c r="BZ27" s="2317"/>
      <c r="CA27" s="2317"/>
      <c r="CB27" s="2317"/>
      <c r="CC27" s="2317"/>
      <c r="CD27" s="2317"/>
      <c r="CE27" s="2317"/>
      <c r="CF27" s="2317"/>
      <c r="CG27" s="2317"/>
      <c r="CH27" s="2317"/>
      <c r="CI27" s="2317"/>
      <c r="CJ27" s="2317"/>
      <c r="CK27" s="2317"/>
      <c r="CL27" s="2317"/>
      <c r="CM27" s="2317"/>
      <c r="CN27" s="2317"/>
      <c r="CO27" s="2317"/>
      <c r="CP27" s="2317"/>
      <c r="CQ27" s="2317"/>
      <c r="CR27" s="2317"/>
      <c r="CS27" s="2317"/>
      <c r="CT27" s="2317"/>
      <c r="CU27" s="2317"/>
      <c r="CV27" s="2317"/>
      <c r="CW27" s="2317"/>
      <c r="CX27" s="2317"/>
      <c r="CY27" s="2317"/>
      <c r="CZ27" s="2317"/>
      <c r="DA27" s="2317"/>
      <c r="DB27" s="2317"/>
      <c r="DC27" s="2317"/>
      <c r="DD27" s="2317"/>
      <c r="DE27" s="2317"/>
      <c r="DF27" s="2317"/>
      <c r="DG27" s="2317"/>
      <c r="DH27" s="2317"/>
      <c r="DI27" s="2317"/>
      <c r="DJ27" s="2317"/>
      <c r="DK27" s="2317"/>
      <c r="DL27" s="2317"/>
      <c r="DM27" s="2317"/>
      <c r="DN27" s="2317"/>
      <c r="DO27" s="2317"/>
      <c r="DP27" s="2317"/>
      <c r="DQ27" s="2317"/>
      <c r="DR27" s="2317"/>
      <c r="DS27" s="2317"/>
      <c r="DT27" s="2317"/>
      <c r="DU27" s="2317"/>
      <c r="DV27" s="2317"/>
      <c r="DW27" s="2317"/>
      <c r="DX27" s="2317"/>
      <c r="DY27" s="2317"/>
      <c r="DZ27" s="2317"/>
      <c r="EA27" s="2317"/>
      <c r="EB27" s="2317"/>
      <c r="EC27" s="2317"/>
      <c r="ED27" s="2317"/>
      <c r="EE27" s="2317"/>
      <c r="EF27" s="2317"/>
      <c r="EG27" s="2317"/>
      <c r="EH27" s="2317"/>
      <c r="EI27" s="2317"/>
      <c r="EJ27" s="2317"/>
      <c r="EK27" s="2317"/>
      <c r="EL27" s="2317"/>
      <c r="EM27" s="2317"/>
      <c r="EN27" s="2317"/>
    </row>
    <row r="28" spans="1:144" s="2318" customFormat="1" ht="9.75" customHeight="1">
      <c r="A28" s="2329" t="s">
        <v>2353</v>
      </c>
      <c r="B28" s="2330">
        <v>12.38</v>
      </c>
      <c r="C28" s="2331">
        <v>85.7</v>
      </c>
      <c r="D28" s="2332">
        <v>84.7</v>
      </c>
      <c r="E28" s="2333">
        <v>82.6</v>
      </c>
      <c r="F28" s="2332" t="s">
        <v>114</v>
      </c>
      <c r="G28" s="2332">
        <v>82.4</v>
      </c>
      <c r="H28" s="2332">
        <v>90.9</v>
      </c>
      <c r="I28" s="2332">
        <v>88.2</v>
      </c>
      <c r="J28" s="2335">
        <v>0</v>
      </c>
      <c r="K28" s="2336">
        <v>-1.1668611435239171</v>
      </c>
      <c r="L28" s="2337" t="s">
        <v>114</v>
      </c>
      <c r="M28" s="2338" t="s">
        <v>114</v>
      </c>
      <c r="N28" s="2338" t="s">
        <v>114</v>
      </c>
      <c r="O28" s="2338" t="s">
        <v>114</v>
      </c>
      <c r="P28" s="2341" t="s">
        <v>114</v>
      </c>
      <c r="Q28" s="2340">
        <v>-2.9702970297029765</v>
      </c>
      <c r="R28" s="2317"/>
      <c r="S28" s="2317" t="s">
        <v>2334</v>
      </c>
      <c r="T28" s="2317"/>
      <c r="U28" s="2317"/>
      <c r="V28" s="2317"/>
      <c r="W28" s="2317"/>
      <c r="X28" s="2317"/>
      <c r="Y28" s="2317"/>
      <c r="Z28" s="2317"/>
      <c r="AA28" s="2317"/>
      <c r="AB28" s="2317"/>
      <c r="AC28" s="2317"/>
      <c r="AD28" s="2317"/>
      <c r="AE28" s="2317"/>
      <c r="AF28" s="2317"/>
      <c r="AG28" s="2317"/>
      <c r="AH28" s="2317"/>
      <c r="AI28" s="2317"/>
      <c r="AJ28" s="2317"/>
      <c r="AK28" s="2317"/>
      <c r="AL28" s="2317"/>
      <c r="AM28" s="2317"/>
      <c r="AN28" s="2317"/>
      <c r="AO28" s="2317"/>
      <c r="AP28" s="2317"/>
      <c r="AQ28" s="2317"/>
      <c r="AR28" s="2317"/>
      <c r="AS28" s="2317"/>
      <c r="AT28" s="2317"/>
      <c r="AU28" s="2317"/>
      <c r="AV28" s="2317"/>
      <c r="AW28" s="2317"/>
      <c r="AX28" s="2317"/>
      <c r="AY28" s="2317"/>
      <c r="AZ28" s="2317"/>
      <c r="BA28" s="2317"/>
      <c r="BB28" s="2317"/>
      <c r="BC28" s="2317"/>
      <c r="BD28" s="2317"/>
      <c r="BE28" s="2317"/>
      <c r="BF28" s="2317"/>
      <c r="BG28" s="2317"/>
      <c r="BH28" s="2317"/>
      <c r="BI28" s="2317"/>
      <c r="BJ28" s="2317"/>
      <c r="BK28" s="2317"/>
      <c r="BL28" s="2317"/>
      <c r="BM28" s="2317"/>
      <c r="BN28" s="2317"/>
      <c r="BO28" s="2317"/>
      <c r="BP28" s="2317"/>
      <c r="BQ28" s="2317"/>
      <c r="BR28" s="2317"/>
      <c r="BS28" s="2317"/>
      <c r="BT28" s="2317"/>
      <c r="BU28" s="2317"/>
      <c r="BV28" s="2317"/>
      <c r="BW28" s="2317"/>
      <c r="BX28" s="2317"/>
      <c r="BY28" s="2317"/>
      <c r="BZ28" s="2317"/>
      <c r="CA28" s="2317"/>
      <c r="CB28" s="2317"/>
      <c r="CC28" s="2317"/>
      <c r="CD28" s="2317"/>
      <c r="CE28" s="2317"/>
      <c r="CF28" s="2317"/>
      <c r="CG28" s="2317"/>
      <c r="CH28" s="2317"/>
      <c r="CI28" s="2317"/>
      <c r="CJ28" s="2317"/>
      <c r="CK28" s="2317"/>
      <c r="CL28" s="2317"/>
      <c r="CM28" s="2317"/>
      <c r="CN28" s="2317"/>
      <c r="CO28" s="2317"/>
      <c r="CP28" s="2317"/>
      <c r="CQ28" s="2317"/>
      <c r="CR28" s="2317"/>
      <c r="CS28" s="2317"/>
      <c r="CT28" s="2317"/>
      <c r="CU28" s="2317"/>
      <c r="CV28" s="2317"/>
      <c r="CW28" s="2317"/>
      <c r="CX28" s="2317"/>
      <c r="CY28" s="2317"/>
      <c r="CZ28" s="2317"/>
      <c r="DA28" s="2317"/>
      <c r="DB28" s="2317"/>
      <c r="DC28" s="2317"/>
      <c r="DD28" s="2317"/>
      <c r="DE28" s="2317"/>
      <c r="DF28" s="2317"/>
      <c r="DG28" s="2317"/>
      <c r="DH28" s="2317"/>
      <c r="DI28" s="2317"/>
      <c r="DJ28" s="2317"/>
      <c r="DK28" s="2317"/>
      <c r="DL28" s="2317"/>
      <c r="DM28" s="2317"/>
      <c r="DN28" s="2317"/>
      <c r="DO28" s="2317"/>
      <c r="DP28" s="2317"/>
      <c r="DQ28" s="2317"/>
      <c r="DR28" s="2317"/>
      <c r="DS28" s="2317"/>
      <c r="DT28" s="2317"/>
      <c r="DU28" s="2317"/>
      <c r="DV28" s="2317"/>
      <c r="DW28" s="2317"/>
      <c r="DX28" s="2317"/>
      <c r="DY28" s="2317"/>
      <c r="DZ28" s="2317"/>
      <c r="EA28" s="2317"/>
      <c r="EB28" s="2317"/>
      <c r="EC28" s="2317"/>
      <c r="ED28" s="2317"/>
      <c r="EE28" s="2317"/>
      <c r="EF28" s="2317"/>
      <c r="EG28" s="2317"/>
      <c r="EH28" s="2317"/>
      <c r="EI28" s="2317"/>
      <c r="EJ28" s="2317"/>
      <c r="EK28" s="2317"/>
      <c r="EL28" s="2317"/>
      <c r="EM28" s="2317"/>
      <c r="EN28" s="2317"/>
    </row>
    <row r="29" spans="1:144" s="2318" customFormat="1" ht="9.75" customHeight="1">
      <c r="A29" s="2329" t="s">
        <v>2354</v>
      </c>
      <c r="B29" s="2330">
        <v>16.52</v>
      </c>
      <c r="C29" s="2331">
        <v>81.5</v>
      </c>
      <c r="D29" s="2332">
        <v>80.8</v>
      </c>
      <c r="E29" s="2333">
        <v>83.1</v>
      </c>
      <c r="F29" s="2332">
        <v>81.400000000000006</v>
      </c>
      <c r="G29" s="2332">
        <v>82.3</v>
      </c>
      <c r="H29" s="2332">
        <v>83.7</v>
      </c>
      <c r="I29" s="2332">
        <v>83.7</v>
      </c>
      <c r="J29" s="2335">
        <v>-1.3317191283292829</v>
      </c>
      <c r="K29" s="2336">
        <v>-0.85889570552147632</v>
      </c>
      <c r="L29" s="2337">
        <v>4.9242424242424221</v>
      </c>
      <c r="M29" s="2338">
        <v>-1.5719467956469231</v>
      </c>
      <c r="N29" s="2338">
        <v>3.7831021437578727</v>
      </c>
      <c r="O29" s="2338">
        <v>3.3333333333333428</v>
      </c>
      <c r="P29" s="2341">
        <v>4.4943820224719246</v>
      </c>
      <c r="Q29" s="2340">
        <v>0</v>
      </c>
      <c r="R29" s="2317"/>
      <c r="S29" s="2317" t="s">
        <v>2334</v>
      </c>
      <c r="T29" s="2317"/>
      <c r="U29" s="2317"/>
      <c r="V29" s="2317"/>
      <c r="W29" s="2317"/>
      <c r="X29" s="2317"/>
      <c r="Y29" s="2317"/>
      <c r="Z29" s="2317"/>
      <c r="AA29" s="2317"/>
      <c r="AB29" s="2317"/>
      <c r="AC29" s="2317"/>
      <c r="AD29" s="2317"/>
      <c r="AE29" s="2317"/>
      <c r="AF29" s="2317"/>
      <c r="AG29" s="2317"/>
      <c r="AH29" s="2317"/>
      <c r="AI29" s="2317"/>
      <c r="AJ29" s="2317"/>
      <c r="AK29" s="2317"/>
      <c r="AL29" s="2317"/>
      <c r="AM29" s="2317"/>
      <c r="AN29" s="2317"/>
      <c r="AO29" s="2317"/>
      <c r="AP29" s="2317"/>
      <c r="AQ29" s="2317"/>
      <c r="AR29" s="2317"/>
      <c r="AS29" s="2317"/>
      <c r="AT29" s="2317"/>
      <c r="AU29" s="2317"/>
      <c r="AV29" s="2317"/>
      <c r="AW29" s="2317"/>
      <c r="AX29" s="2317"/>
      <c r="AY29" s="2317"/>
      <c r="AZ29" s="2317"/>
      <c r="BA29" s="2317"/>
      <c r="BB29" s="2317"/>
      <c r="BC29" s="2317"/>
      <c r="BD29" s="2317"/>
      <c r="BE29" s="2317"/>
      <c r="BF29" s="2317"/>
      <c r="BG29" s="2317"/>
      <c r="BH29" s="2317"/>
      <c r="BI29" s="2317"/>
      <c r="BJ29" s="2317"/>
      <c r="BK29" s="2317"/>
      <c r="BL29" s="2317"/>
      <c r="BM29" s="2317"/>
      <c r="BN29" s="2317"/>
      <c r="BO29" s="2317"/>
      <c r="BP29" s="2317"/>
      <c r="BQ29" s="2317"/>
      <c r="BR29" s="2317"/>
      <c r="BS29" s="2317"/>
      <c r="BT29" s="2317"/>
      <c r="BU29" s="2317"/>
      <c r="BV29" s="2317"/>
      <c r="BW29" s="2317"/>
      <c r="BX29" s="2317"/>
      <c r="BY29" s="2317"/>
      <c r="BZ29" s="2317"/>
      <c r="CA29" s="2317"/>
      <c r="CB29" s="2317"/>
      <c r="CC29" s="2317"/>
      <c r="CD29" s="2317"/>
      <c r="CE29" s="2317"/>
      <c r="CF29" s="2317"/>
      <c r="CG29" s="2317"/>
      <c r="CH29" s="2317"/>
      <c r="CI29" s="2317"/>
      <c r="CJ29" s="2317"/>
      <c r="CK29" s="2317"/>
      <c r="CL29" s="2317"/>
      <c r="CM29" s="2317"/>
      <c r="CN29" s="2317"/>
      <c r="CO29" s="2317"/>
      <c r="CP29" s="2317"/>
      <c r="CQ29" s="2317"/>
      <c r="CR29" s="2317"/>
      <c r="CS29" s="2317"/>
      <c r="CT29" s="2317"/>
      <c r="CU29" s="2317"/>
      <c r="CV29" s="2317"/>
      <c r="CW29" s="2317"/>
      <c r="CX29" s="2317"/>
      <c r="CY29" s="2317"/>
      <c r="CZ29" s="2317"/>
      <c r="DA29" s="2317"/>
      <c r="DB29" s="2317"/>
      <c r="DC29" s="2317"/>
      <c r="DD29" s="2317"/>
      <c r="DE29" s="2317"/>
      <c r="DF29" s="2317"/>
      <c r="DG29" s="2317"/>
      <c r="DH29" s="2317"/>
      <c r="DI29" s="2317"/>
      <c r="DJ29" s="2317"/>
      <c r="DK29" s="2317"/>
      <c r="DL29" s="2317"/>
      <c r="DM29" s="2317"/>
      <c r="DN29" s="2317"/>
      <c r="DO29" s="2317"/>
      <c r="DP29" s="2317"/>
      <c r="DQ29" s="2317"/>
      <c r="DR29" s="2317"/>
      <c r="DS29" s="2317"/>
      <c r="DT29" s="2317"/>
      <c r="DU29" s="2317"/>
      <c r="DV29" s="2317"/>
      <c r="DW29" s="2317"/>
      <c r="DX29" s="2317"/>
      <c r="DY29" s="2317"/>
      <c r="DZ29" s="2317"/>
      <c r="EA29" s="2317"/>
      <c r="EB29" s="2317"/>
      <c r="EC29" s="2317"/>
      <c r="ED29" s="2317"/>
      <c r="EE29" s="2317"/>
      <c r="EF29" s="2317"/>
      <c r="EG29" s="2317"/>
      <c r="EH29" s="2317"/>
      <c r="EI29" s="2317"/>
      <c r="EJ29" s="2317"/>
      <c r="EK29" s="2317"/>
      <c r="EL29" s="2317"/>
      <c r="EM29" s="2317"/>
      <c r="EN29" s="2317"/>
    </row>
    <row r="30" spans="1:144" s="2318" customFormat="1" ht="9.75" customHeight="1">
      <c r="A30" s="2329" t="s">
        <v>2355</v>
      </c>
      <c r="B30" s="2330">
        <v>83.1</v>
      </c>
      <c r="C30" s="2331">
        <v>102.4</v>
      </c>
      <c r="D30" s="2332">
        <v>100</v>
      </c>
      <c r="E30" s="2333">
        <v>100</v>
      </c>
      <c r="F30" s="2332">
        <v>100.2</v>
      </c>
      <c r="G30" s="2332">
        <v>100.2</v>
      </c>
      <c r="H30" s="2332">
        <v>100.9</v>
      </c>
      <c r="I30" s="2332">
        <v>101</v>
      </c>
      <c r="J30" s="2335">
        <v>2.0937188434696026</v>
      </c>
      <c r="K30" s="2336">
        <v>-2.34375</v>
      </c>
      <c r="L30" s="2337">
        <v>0.8064516129032171</v>
      </c>
      <c r="M30" s="2338">
        <v>0.80482897384305829</v>
      </c>
      <c r="N30" s="2338">
        <v>1.3144590495449933</v>
      </c>
      <c r="O30" s="2338">
        <v>3.2753326509723735</v>
      </c>
      <c r="P30" s="2341">
        <v>1.7119838872104793</v>
      </c>
      <c r="Q30" s="2340">
        <v>9.9108027750233418E-2</v>
      </c>
      <c r="R30" s="2317"/>
      <c r="S30" s="2317" t="s">
        <v>2334</v>
      </c>
      <c r="T30" s="2317"/>
      <c r="U30" s="2317"/>
      <c r="V30" s="2317"/>
      <c r="W30" s="2317"/>
      <c r="X30" s="2317"/>
      <c r="Y30" s="2317"/>
      <c r="Z30" s="2317"/>
      <c r="AA30" s="2317"/>
      <c r="AB30" s="2317"/>
      <c r="AC30" s="2317"/>
      <c r="AD30" s="2317"/>
      <c r="AE30" s="2317"/>
      <c r="AF30" s="2317"/>
      <c r="AG30" s="2317"/>
      <c r="AH30" s="2317"/>
      <c r="AI30" s="2317"/>
      <c r="AJ30" s="2317"/>
      <c r="AK30" s="2317"/>
      <c r="AL30" s="2317"/>
      <c r="AM30" s="2317"/>
      <c r="AN30" s="2317"/>
      <c r="AO30" s="2317"/>
      <c r="AP30" s="2317"/>
      <c r="AQ30" s="2317"/>
      <c r="AR30" s="2317"/>
      <c r="AS30" s="2317"/>
      <c r="AT30" s="2317"/>
      <c r="AU30" s="2317"/>
      <c r="AV30" s="2317"/>
      <c r="AW30" s="2317"/>
      <c r="AX30" s="2317"/>
      <c r="AY30" s="2317"/>
      <c r="AZ30" s="2317"/>
      <c r="BA30" s="2317"/>
      <c r="BB30" s="2317"/>
      <c r="BC30" s="2317"/>
      <c r="BD30" s="2317"/>
      <c r="BE30" s="2317"/>
      <c r="BF30" s="2317"/>
      <c r="BG30" s="2317"/>
      <c r="BH30" s="2317"/>
      <c r="BI30" s="2317"/>
      <c r="BJ30" s="2317"/>
      <c r="BK30" s="2317"/>
      <c r="BL30" s="2317"/>
      <c r="BM30" s="2317"/>
      <c r="BN30" s="2317"/>
      <c r="BO30" s="2317"/>
      <c r="BP30" s="2317"/>
      <c r="BQ30" s="2317"/>
      <c r="BR30" s="2317"/>
      <c r="BS30" s="2317"/>
      <c r="BT30" s="2317"/>
      <c r="BU30" s="2317"/>
      <c r="BV30" s="2317"/>
      <c r="BW30" s="2317"/>
      <c r="BX30" s="2317"/>
      <c r="BY30" s="2317"/>
      <c r="BZ30" s="2317"/>
      <c r="CA30" s="2317"/>
      <c r="CB30" s="2317"/>
      <c r="CC30" s="2317"/>
      <c r="CD30" s="2317"/>
      <c r="CE30" s="2317"/>
      <c r="CF30" s="2317"/>
      <c r="CG30" s="2317"/>
      <c r="CH30" s="2317"/>
      <c r="CI30" s="2317"/>
      <c r="CJ30" s="2317"/>
      <c r="CK30" s="2317"/>
      <c r="CL30" s="2317"/>
      <c r="CM30" s="2317"/>
      <c r="CN30" s="2317"/>
      <c r="CO30" s="2317"/>
      <c r="CP30" s="2317"/>
      <c r="CQ30" s="2317"/>
      <c r="CR30" s="2317"/>
      <c r="CS30" s="2317"/>
      <c r="CT30" s="2317"/>
      <c r="CU30" s="2317"/>
      <c r="CV30" s="2317"/>
      <c r="CW30" s="2317"/>
      <c r="CX30" s="2317"/>
      <c r="CY30" s="2317"/>
      <c r="CZ30" s="2317"/>
      <c r="DA30" s="2317"/>
      <c r="DB30" s="2317"/>
      <c r="DC30" s="2317"/>
      <c r="DD30" s="2317"/>
      <c r="DE30" s="2317"/>
      <c r="DF30" s="2317"/>
      <c r="DG30" s="2317"/>
      <c r="DH30" s="2317"/>
      <c r="DI30" s="2317"/>
      <c r="DJ30" s="2317"/>
      <c r="DK30" s="2317"/>
      <c r="DL30" s="2317"/>
      <c r="DM30" s="2317"/>
      <c r="DN30" s="2317"/>
      <c r="DO30" s="2317"/>
      <c r="DP30" s="2317"/>
      <c r="DQ30" s="2317"/>
      <c r="DR30" s="2317"/>
      <c r="DS30" s="2317"/>
      <c r="DT30" s="2317"/>
      <c r="DU30" s="2317"/>
      <c r="DV30" s="2317"/>
      <c r="DW30" s="2317"/>
      <c r="DX30" s="2317"/>
      <c r="DY30" s="2317"/>
      <c r="DZ30" s="2317"/>
      <c r="EA30" s="2317"/>
      <c r="EB30" s="2317"/>
      <c r="EC30" s="2317"/>
      <c r="ED30" s="2317"/>
      <c r="EE30" s="2317"/>
      <c r="EF30" s="2317"/>
      <c r="EG30" s="2317"/>
      <c r="EH30" s="2317"/>
      <c r="EI30" s="2317"/>
      <c r="EJ30" s="2317"/>
      <c r="EK30" s="2317"/>
      <c r="EL30" s="2317"/>
      <c r="EM30" s="2317"/>
      <c r="EN30" s="2317"/>
    </row>
    <row r="31" spans="1:144" s="2318" customFormat="1" ht="9.75" customHeight="1">
      <c r="A31" s="2329" t="s">
        <v>2352</v>
      </c>
      <c r="B31" s="2330">
        <v>34.65</v>
      </c>
      <c r="C31" s="2331">
        <v>94.7</v>
      </c>
      <c r="D31" s="2332">
        <v>92.8</v>
      </c>
      <c r="E31" s="2333">
        <v>92.3</v>
      </c>
      <c r="F31" s="2332">
        <v>93.2</v>
      </c>
      <c r="G31" s="2332">
        <v>92.8</v>
      </c>
      <c r="H31" s="2332">
        <v>93.5</v>
      </c>
      <c r="I31" s="2332">
        <v>93.4</v>
      </c>
      <c r="J31" s="2335">
        <v>4.8726467331118499</v>
      </c>
      <c r="K31" s="2336">
        <v>-2.0063357972544935</v>
      </c>
      <c r="L31" s="2337">
        <v>2.3281596452328159</v>
      </c>
      <c r="M31" s="2338">
        <v>-1.1664899257688148</v>
      </c>
      <c r="N31" s="2338">
        <v>-3.9337474120082874</v>
      </c>
      <c r="O31" s="2338">
        <v>0.86299892125134647</v>
      </c>
      <c r="P31" s="2341">
        <v>-1.3727560718056964</v>
      </c>
      <c r="Q31" s="2340">
        <v>-0.106951871657742</v>
      </c>
      <c r="R31" s="2317"/>
      <c r="S31" s="2317" t="s">
        <v>2334</v>
      </c>
      <c r="T31" s="2317"/>
      <c r="U31" s="2317"/>
      <c r="V31" s="2317"/>
      <c r="W31" s="2317"/>
      <c r="X31" s="2317"/>
      <c r="Y31" s="2317"/>
      <c r="Z31" s="2317"/>
      <c r="AA31" s="2317"/>
      <c r="AB31" s="2317"/>
      <c r="AC31" s="2317"/>
      <c r="AD31" s="2317"/>
      <c r="AE31" s="2317"/>
      <c r="AF31" s="2317"/>
      <c r="AG31" s="2317"/>
      <c r="AH31" s="2317"/>
      <c r="AI31" s="2317"/>
      <c r="AJ31" s="2317"/>
      <c r="AK31" s="2317"/>
      <c r="AL31" s="2317"/>
      <c r="AM31" s="2317"/>
      <c r="AN31" s="2317"/>
      <c r="AO31" s="2317"/>
      <c r="AP31" s="2317"/>
      <c r="AQ31" s="2317"/>
      <c r="AR31" s="2317"/>
      <c r="AS31" s="2317"/>
      <c r="AT31" s="2317"/>
      <c r="AU31" s="2317"/>
      <c r="AV31" s="2317"/>
      <c r="AW31" s="2317"/>
      <c r="AX31" s="2317"/>
      <c r="AY31" s="2317"/>
      <c r="AZ31" s="2317"/>
      <c r="BA31" s="2317"/>
      <c r="BB31" s="2317"/>
      <c r="BC31" s="2317"/>
      <c r="BD31" s="2317"/>
      <c r="BE31" s="2317"/>
      <c r="BF31" s="2317"/>
      <c r="BG31" s="2317"/>
      <c r="BH31" s="2317"/>
      <c r="BI31" s="2317"/>
      <c r="BJ31" s="2317"/>
      <c r="BK31" s="2317"/>
      <c r="BL31" s="2317"/>
      <c r="BM31" s="2317"/>
      <c r="BN31" s="2317"/>
      <c r="BO31" s="2317"/>
      <c r="BP31" s="2317"/>
      <c r="BQ31" s="2317"/>
      <c r="BR31" s="2317"/>
      <c r="BS31" s="2317"/>
      <c r="BT31" s="2317"/>
      <c r="BU31" s="2317"/>
      <c r="BV31" s="2317"/>
      <c r="BW31" s="2317"/>
      <c r="BX31" s="2317"/>
      <c r="BY31" s="2317"/>
      <c r="BZ31" s="2317"/>
      <c r="CA31" s="2317"/>
      <c r="CB31" s="2317"/>
      <c r="CC31" s="2317"/>
      <c r="CD31" s="2317"/>
      <c r="CE31" s="2317"/>
      <c r="CF31" s="2317"/>
      <c r="CG31" s="2317"/>
      <c r="CH31" s="2317"/>
      <c r="CI31" s="2317"/>
      <c r="CJ31" s="2317"/>
      <c r="CK31" s="2317"/>
      <c r="CL31" s="2317"/>
      <c r="CM31" s="2317"/>
      <c r="CN31" s="2317"/>
      <c r="CO31" s="2317"/>
      <c r="CP31" s="2317"/>
      <c r="CQ31" s="2317"/>
      <c r="CR31" s="2317"/>
      <c r="CS31" s="2317"/>
      <c r="CT31" s="2317"/>
      <c r="CU31" s="2317"/>
      <c r="CV31" s="2317"/>
      <c r="CW31" s="2317"/>
      <c r="CX31" s="2317"/>
      <c r="CY31" s="2317"/>
      <c r="CZ31" s="2317"/>
      <c r="DA31" s="2317"/>
      <c r="DB31" s="2317"/>
      <c r="DC31" s="2317"/>
      <c r="DD31" s="2317"/>
      <c r="DE31" s="2317"/>
      <c r="DF31" s="2317"/>
      <c r="DG31" s="2317"/>
      <c r="DH31" s="2317"/>
      <c r="DI31" s="2317"/>
      <c r="DJ31" s="2317"/>
      <c r="DK31" s="2317"/>
      <c r="DL31" s="2317"/>
      <c r="DM31" s="2317"/>
      <c r="DN31" s="2317"/>
      <c r="DO31" s="2317"/>
      <c r="DP31" s="2317"/>
      <c r="DQ31" s="2317"/>
      <c r="DR31" s="2317"/>
      <c r="DS31" s="2317"/>
      <c r="DT31" s="2317"/>
      <c r="DU31" s="2317"/>
      <c r="DV31" s="2317"/>
      <c r="DW31" s="2317"/>
      <c r="DX31" s="2317"/>
      <c r="DY31" s="2317"/>
      <c r="DZ31" s="2317"/>
      <c r="EA31" s="2317"/>
      <c r="EB31" s="2317"/>
      <c r="EC31" s="2317"/>
      <c r="ED31" s="2317"/>
      <c r="EE31" s="2317"/>
      <c r="EF31" s="2317"/>
      <c r="EG31" s="2317"/>
      <c r="EH31" s="2317"/>
      <c r="EI31" s="2317"/>
      <c r="EJ31" s="2317"/>
      <c r="EK31" s="2317"/>
      <c r="EL31" s="2317"/>
      <c r="EM31" s="2317"/>
      <c r="EN31" s="2317"/>
    </row>
    <row r="32" spans="1:144" s="2318" customFormat="1" ht="9.75" customHeight="1">
      <c r="A32" s="2329" t="s">
        <v>2354</v>
      </c>
      <c r="B32" s="2330">
        <v>48.45</v>
      </c>
      <c r="C32" s="2331">
        <v>108</v>
      </c>
      <c r="D32" s="2332">
        <v>105.2</v>
      </c>
      <c r="E32" s="2333">
        <v>105.4</v>
      </c>
      <c r="F32" s="2332">
        <v>105.3</v>
      </c>
      <c r="G32" s="2332">
        <v>105.5</v>
      </c>
      <c r="H32" s="2332">
        <v>106.2</v>
      </c>
      <c r="I32" s="2332">
        <v>106.5</v>
      </c>
      <c r="J32" s="2335">
        <v>0.55865921787710704</v>
      </c>
      <c r="K32" s="2336">
        <v>-2.5925925925925952</v>
      </c>
      <c r="L32" s="2337">
        <v>-0.18939393939393767</v>
      </c>
      <c r="M32" s="2338">
        <v>2.133850630455882</v>
      </c>
      <c r="N32" s="2338">
        <v>4.8707753479125415</v>
      </c>
      <c r="O32" s="2338">
        <v>4.8371174728529098</v>
      </c>
      <c r="P32" s="2341">
        <v>3.8011695906432692</v>
      </c>
      <c r="Q32" s="2340">
        <v>0.28248587570620032</v>
      </c>
      <c r="R32" s="2317"/>
      <c r="S32" s="2317" t="s">
        <v>2334</v>
      </c>
      <c r="T32" s="2317"/>
      <c r="U32" s="2317"/>
      <c r="V32" s="2317"/>
      <c r="W32" s="2317"/>
      <c r="X32" s="2317"/>
      <c r="Y32" s="2317"/>
      <c r="Z32" s="2317"/>
      <c r="AA32" s="2317"/>
      <c r="AB32" s="2317"/>
      <c r="AC32" s="2317"/>
      <c r="AD32" s="2317"/>
      <c r="AE32" s="2317"/>
      <c r="AF32" s="2317"/>
      <c r="AG32" s="2317"/>
      <c r="AH32" s="2317"/>
      <c r="AI32" s="2317"/>
      <c r="AJ32" s="2317"/>
      <c r="AK32" s="2317"/>
      <c r="AL32" s="2317"/>
      <c r="AM32" s="2317"/>
      <c r="AN32" s="2317"/>
      <c r="AO32" s="2317"/>
      <c r="AP32" s="2317"/>
      <c r="AQ32" s="2317"/>
      <c r="AR32" s="2317"/>
      <c r="AS32" s="2317"/>
      <c r="AT32" s="2317"/>
      <c r="AU32" s="2317"/>
      <c r="AV32" s="2317"/>
      <c r="AW32" s="2317"/>
      <c r="AX32" s="2317"/>
      <c r="AY32" s="2317"/>
      <c r="AZ32" s="2317"/>
      <c r="BA32" s="2317"/>
      <c r="BB32" s="2317"/>
      <c r="BC32" s="2317"/>
      <c r="BD32" s="2317"/>
      <c r="BE32" s="2317"/>
      <c r="BF32" s="2317"/>
      <c r="BG32" s="2317"/>
      <c r="BH32" s="2317"/>
      <c r="BI32" s="2317"/>
      <c r="BJ32" s="2317"/>
      <c r="BK32" s="2317"/>
      <c r="BL32" s="2317"/>
      <c r="BM32" s="2317"/>
      <c r="BN32" s="2317"/>
      <c r="BO32" s="2317"/>
      <c r="BP32" s="2317"/>
      <c r="BQ32" s="2317"/>
      <c r="BR32" s="2317"/>
      <c r="BS32" s="2317"/>
      <c r="BT32" s="2317"/>
      <c r="BU32" s="2317"/>
      <c r="BV32" s="2317"/>
      <c r="BW32" s="2317"/>
      <c r="BX32" s="2317"/>
      <c r="BY32" s="2317"/>
      <c r="BZ32" s="2317"/>
      <c r="CA32" s="2317"/>
      <c r="CB32" s="2317"/>
      <c r="CC32" s="2317"/>
      <c r="CD32" s="2317"/>
      <c r="CE32" s="2317"/>
      <c r="CF32" s="2317"/>
      <c r="CG32" s="2317"/>
      <c r="CH32" s="2317"/>
      <c r="CI32" s="2317"/>
      <c r="CJ32" s="2317"/>
      <c r="CK32" s="2317"/>
      <c r="CL32" s="2317"/>
      <c r="CM32" s="2317"/>
      <c r="CN32" s="2317"/>
      <c r="CO32" s="2317"/>
      <c r="CP32" s="2317"/>
      <c r="CQ32" s="2317"/>
      <c r="CR32" s="2317"/>
      <c r="CS32" s="2317"/>
      <c r="CT32" s="2317"/>
      <c r="CU32" s="2317"/>
      <c r="CV32" s="2317"/>
      <c r="CW32" s="2317"/>
      <c r="CX32" s="2317"/>
      <c r="CY32" s="2317"/>
      <c r="CZ32" s="2317"/>
      <c r="DA32" s="2317"/>
      <c r="DB32" s="2317"/>
      <c r="DC32" s="2317"/>
      <c r="DD32" s="2317"/>
      <c r="DE32" s="2317"/>
      <c r="DF32" s="2317"/>
      <c r="DG32" s="2317"/>
      <c r="DH32" s="2317"/>
      <c r="DI32" s="2317"/>
      <c r="DJ32" s="2317"/>
      <c r="DK32" s="2317"/>
      <c r="DL32" s="2317"/>
      <c r="DM32" s="2317"/>
      <c r="DN32" s="2317"/>
      <c r="DO32" s="2317"/>
      <c r="DP32" s="2317"/>
      <c r="DQ32" s="2317"/>
      <c r="DR32" s="2317"/>
      <c r="DS32" s="2317"/>
      <c r="DT32" s="2317"/>
      <c r="DU32" s="2317"/>
      <c r="DV32" s="2317"/>
      <c r="DW32" s="2317"/>
      <c r="DX32" s="2317"/>
      <c r="DY32" s="2317"/>
      <c r="DZ32" s="2317"/>
      <c r="EA32" s="2317"/>
      <c r="EB32" s="2317"/>
      <c r="EC32" s="2317"/>
      <c r="ED32" s="2317"/>
      <c r="EE32" s="2317"/>
      <c r="EF32" s="2317"/>
      <c r="EG32" s="2317"/>
      <c r="EH32" s="2317"/>
      <c r="EI32" s="2317"/>
      <c r="EJ32" s="2317"/>
      <c r="EK32" s="2317"/>
      <c r="EL32" s="2317"/>
      <c r="EM32" s="2317"/>
      <c r="EN32" s="2317"/>
    </row>
    <row r="33" spans="1:144" s="2318" customFormat="1" ht="9.75" customHeight="1">
      <c r="A33" s="2329" t="s">
        <v>2356</v>
      </c>
      <c r="B33" s="2330">
        <v>45.34</v>
      </c>
      <c r="C33" s="2331">
        <v>77.400000000000006</v>
      </c>
      <c r="D33" s="2332">
        <v>76.599999999999994</v>
      </c>
      <c r="E33" s="2333">
        <v>77.2</v>
      </c>
      <c r="F33" s="2332">
        <v>78.099999999999994</v>
      </c>
      <c r="G33" s="2332">
        <v>78.7</v>
      </c>
      <c r="H33" s="2332">
        <v>79.400000000000006</v>
      </c>
      <c r="I33" s="2332">
        <v>81.099999999999994</v>
      </c>
      <c r="J33" s="2335">
        <v>-3.0075187969924713</v>
      </c>
      <c r="K33" s="2336">
        <v>-1.0335917312661564</v>
      </c>
      <c r="L33" s="2337">
        <v>5.3206002728512942</v>
      </c>
      <c r="M33" s="2338">
        <v>3.4437086092715248</v>
      </c>
      <c r="N33" s="2338">
        <v>4.9333333333333513</v>
      </c>
      <c r="O33" s="2338">
        <v>6.1497326203208615</v>
      </c>
      <c r="P33" s="2341">
        <v>10.340136054421762</v>
      </c>
      <c r="Q33" s="2340">
        <v>2.1410579345088081</v>
      </c>
      <c r="R33" s="2317"/>
      <c r="S33" s="2317" t="s">
        <v>2334</v>
      </c>
      <c r="T33" s="2317"/>
      <c r="U33" s="2317"/>
      <c r="V33" s="2317"/>
      <c r="W33" s="2317"/>
      <c r="X33" s="2317"/>
      <c r="Y33" s="2317"/>
      <c r="Z33" s="2317"/>
      <c r="AA33" s="2317"/>
      <c r="AB33" s="2317"/>
      <c r="AC33" s="2317"/>
      <c r="AD33" s="2317"/>
      <c r="AE33" s="2317"/>
      <c r="AF33" s="2317"/>
      <c r="AG33" s="2317"/>
      <c r="AH33" s="2317"/>
      <c r="AI33" s="2317"/>
      <c r="AJ33" s="2317"/>
      <c r="AK33" s="2317"/>
      <c r="AL33" s="2317"/>
      <c r="AM33" s="2317"/>
      <c r="AN33" s="2317"/>
      <c r="AO33" s="2317"/>
      <c r="AP33" s="2317"/>
      <c r="AQ33" s="2317"/>
      <c r="AR33" s="2317"/>
      <c r="AS33" s="2317"/>
      <c r="AT33" s="2317"/>
      <c r="AU33" s="2317"/>
      <c r="AV33" s="2317"/>
      <c r="AW33" s="2317"/>
      <c r="AX33" s="2317"/>
      <c r="AY33" s="2317"/>
      <c r="AZ33" s="2317"/>
      <c r="BA33" s="2317"/>
      <c r="BB33" s="2317"/>
      <c r="BC33" s="2317"/>
      <c r="BD33" s="2317"/>
      <c r="BE33" s="2317"/>
      <c r="BF33" s="2317"/>
      <c r="BG33" s="2317"/>
      <c r="BH33" s="2317"/>
      <c r="BI33" s="2317"/>
      <c r="BJ33" s="2317"/>
      <c r="BK33" s="2317"/>
      <c r="BL33" s="2317"/>
      <c r="BM33" s="2317"/>
      <c r="BN33" s="2317"/>
      <c r="BO33" s="2317"/>
      <c r="BP33" s="2317"/>
      <c r="BQ33" s="2317"/>
      <c r="BR33" s="2317"/>
      <c r="BS33" s="2317"/>
      <c r="BT33" s="2317"/>
      <c r="BU33" s="2317"/>
      <c r="BV33" s="2317"/>
      <c r="BW33" s="2317"/>
      <c r="BX33" s="2317"/>
      <c r="BY33" s="2317"/>
      <c r="BZ33" s="2317"/>
      <c r="CA33" s="2317"/>
      <c r="CB33" s="2317"/>
      <c r="CC33" s="2317"/>
      <c r="CD33" s="2317"/>
      <c r="CE33" s="2317"/>
      <c r="CF33" s="2317"/>
      <c r="CG33" s="2317"/>
      <c r="CH33" s="2317"/>
      <c r="CI33" s="2317"/>
      <c r="CJ33" s="2317"/>
      <c r="CK33" s="2317"/>
      <c r="CL33" s="2317"/>
      <c r="CM33" s="2317"/>
      <c r="CN33" s="2317"/>
      <c r="CO33" s="2317"/>
      <c r="CP33" s="2317"/>
      <c r="CQ33" s="2317"/>
      <c r="CR33" s="2317"/>
      <c r="CS33" s="2317"/>
      <c r="CT33" s="2317"/>
      <c r="CU33" s="2317"/>
      <c r="CV33" s="2317"/>
      <c r="CW33" s="2317"/>
      <c r="CX33" s="2317"/>
      <c r="CY33" s="2317"/>
      <c r="CZ33" s="2317"/>
      <c r="DA33" s="2317"/>
      <c r="DB33" s="2317"/>
      <c r="DC33" s="2317"/>
      <c r="DD33" s="2317"/>
      <c r="DE33" s="2317"/>
      <c r="DF33" s="2317"/>
      <c r="DG33" s="2317"/>
      <c r="DH33" s="2317"/>
      <c r="DI33" s="2317"/>
      <c r="DJ33" s="2317"/>
      <c r="DK33" s="2317"/>
      <c r="DL33" s="2317"/>
      <c r="DM33" s="2317"/>
      <c r="DN33" s="2317"/>
      <c r="DO33" s="2317"/>
      <c r="DP33" s="2317"/>
      <c r="DQ33" s="2317"/>
      <c r="DR33" s="2317"/>
      <c r="DS33" s="2317"/>
      <c r="DT33" s="2317"/>
      <c r="DU33" s="2317"/>
      <c r="DV33" s="2317"/>
      <c r="DW33" s="2317"/>
      <c r="DX33" s="2317"/>
      <c r="DY33" s="2317"/>
      <c r="DZ33" s="2317"/>
      <c r="EA33" s="2317"/>
      <c r="EB33" s="2317"/>
      <c r="EC33" s="2317"/>
      <c r="ED33" s="2317"/>
      <c r="EE33" s="2317"/>
      <c r="EF33" s="2317"/>
      <c r="EG33" s="2317"/>
      <c r="EH33" s="2317"/>
      <c r="EI33" s="2317"/>
      <c r="EJ33" s="2317"/>
      <c r="EK33" s="2317"/>
      <c r="EL33" s="2317"/>
      <c r="EM33" s="2317"/>
      <c r="EN33" s="2317"/>
    </row>
    <row r="34" spans="1:144" s="2318" customFormat="1" ht="9.75" customHeight="1">
      <c r="A34" s="2329" t="s">
        <v>2357</v>
      </c>
      <c r="B34" s="2330">
        <v>28.84</v>
      </c>
      <c r="C34" s="2331">
        <v>76.8</v>
      </c>
      <c r="D34" s="2332">
        <v>75.400000000000006</v>
      </c>
      <c r="E34" s="2333">
        <v>76.099999999999994</v>
      </c>
      <c r="F34" s="2332">
        <v>76.599999999999994</v>
      </c>
      <c r="G34" s="2332">
        <v>76.7</v>
      </c>
      <c r="H34" s="2332">
        <v>78</v>
      </c>
      <c r="I34" s="2332">
        <v>79.7</v>
      </c>
      <c r="J34" s="2335">
        <v>-3.0303030303030454</v>
      </c>
      <c r="K34" s="2336">
        <v>-1.8229166666666572</v>
      </c>
      <c r="L34" s="2337">
        <v>2.6990553306342804</v>
      </c>
      <c r="M34" s="2338">
        <v>1.3227513227513299</v>
      </c>
      <c r="N34" s="2338">
        <v>4.6384720327421718</v>
      </c>
      <c r="O34" s="2338">
        <v>5.2631578947368638</v>
      </c>
      <c r="P34" s="2341">
        <v>8.7312414733970058</v>
      </c>
      <c r="Q34" s="2340">
        <v>2.1794871794871966</v>
      </c>
      <c r="R34" s="2317"/>
      <c r="S34" s="2317" t="s">
        <v>2334</v>
      </c>
      <c r="T34" s="2317"/>
      <c r="U34" s="2317"/>
      <c r="V34" s="2317"/>
      <c r="W34" s="2317"/>
      <c r="X34" s="2317"/>
      <c r="Y34" s="2317"/>
      <c r="Z34" s="2317"/>
      <c r="AA34" s="2317"/>
      <c r="AB34" s="2317"/>
      <c r="AC34" s="2317"/>
      <c r="AD34" s="2317"/>
      <c r="AE34" s="2317"/>
      <c r="AF34" s="2317"/>
      <c r="AG34" s="2317"/>
      <c r="AH34" s="2317"/>
      <c r="AI34" s="2317"/>
      <c r="AJ34" s="2317"/>
      <c r="AK34" s="2317"/>
      <c r="AL34" s="2317"/>
      <c r="AM34" s="2317"/>
      <c r="AN34" s="2317"/>
      <c r="AO34" s="2317"/>
      <c r="AP34" s="2317"/>
      <c r="AQ34" s="2317"/>
      <c r="AR34" s="2317"/>
      <c r="AS34" s="2317"/>
      <c r="AT34" s="2317"/>
      <c r="AU34" s="2317"/>
      <c r="AV34" s="2317"/>
      <c r="AW34" s="2317"/>
      <c r="AX34" s="2317"/>
      <c r="AY34" s="2317"/>
      <c r="AZ34" s="2317"/>
      <c r="BA34" s="2317"/>
      <c r="BB34" s="2317"/>
      <c r="BC34" s="2317"/>
      <c r="BD34" s="2317"/>
      <c r="BE34" s="2317"/>
      <c r="BF34" s="2317"/>
      <c r="BG34" s="2317"/>
      <c r="BH34" s="2317"/>
      <c r="BI34" s="2317"/>
      <c r="BJ34" s="2317"/>
      <c r="BK34" s="2317"/>
      <c r="BL34" s="2317"/>
      <c r="BM34" s="2317"/>
      <c r="BN34" s="2317"/>
      <c r="BO34" s="2317"/>
      <c r="BP34" s="2317"/>
      <c r="BQ34" s="2317"/>
      <c r="BR34" s="2317"/>
      <c r="BS34" s="2317"/>
      <c r="BT34" s="2317"/>
      <c r="BU34" s="2317"/>
      <c r="BV34" s="2317"/>
      <c r="BW34" s="2317"/>
      <c r="BX34" s="2317"/>
      <c r="BY34" s="2317"/>
      <c r="BZ34" s="2317"/>
      <c r="CA34" s="2317"/>
      <c r="CB34" s="2317"/>
      <c r="CC34" s="2317"/>
      <c r="CD34" s="2317"/>
      <c r="CE34" s="2317"/>
      <c r="CF34" s="2317"/>
      <c r="CG34" s="2317"/>
      <c r="CH34" s="2317"/>
      <c r="CI34" s="2317"/>
      <c r="CJ34" s="2317"/>
      <c r="CK34" s="2317"/>
      <c r="CL34" s="2317"/>
      <c r="CM34" s="2317"/>
      <c r="CN34" s="2317"/>
      <c r="CO34" s="2317"/>
      <c r="CP34" s="2317"/>
      <c r="CQ34" s="2317"/>
      <c r="CR34" s="2317"/>
      <c r="CS34" s="2317"/>
      <c r="CT34" s="2317"/>
      <c r="CU34" s="2317"/>
      <c r="CV34" s="2317"/>
      <c r="CW34" s="2317"/>
      <c r="CX34" s="2317"/>
      <c r="CY34" s="2317"/>
      <c r="CZ34" s="2317"/>
      <c r="DA34" s="2317"/>
      <c r="DB34" s="2317"/>
      <c r="DC34" s="2317"/>
      <c r="DD34" s="2317"/>
      <c r="DE34" s="2317"/>
      <c r="DF34" s="2317"/>
      <c r="DG34" s="2317"/>
      <c r="DH34" s="2317"/>
      <c r="DI34" s="2317"/>
      <c r="DJ34" s="2317"/>
      <c r="DK34" s="2317"/>
      <c r="DL34" s="2317"/>
      <c r="DM34" s="2317"/>
      <c r="DN34" s="2317"/>
      <c r="DO34" s="2317"/>
      <c r="DP34" s="2317"/>
      <c r="DQ34" s="2317"/>
      <c r="DR34" s="2317"/>
      <c r="DS34" s="2317"/>
      <c r="DT34" s="2317"/>
      <c r="DU34" s="2317"/>
      <c r="DV34" s="2317"/>
      <c r="DW34" s="2317"/>
      <c r="DX34" s="2317"/>
      <c r="DY34" s="2317"/>
      <c r="DZ34" s="2317"/>
      <c r="EA34" s="2317"/>
      <c r="EB34" s="2317"/>
      <c r="EC34" s="2317"/>
      <c r="ED34" s="2317"/>
      <c r="EE34" s="2317"/>
      <c r="EF34" s="2317"/>
      <c r="EG34" s="2317"/>
      <c r="EH34" s="2317"/>
      <c r="EI34" s="2317"/>
      <c r="EJ34" s="2317"/>
      <c r="EK34" s="2317"/>
      <c r="EL34" s="2317"/>
      <c r="EM34" s="2317"/>
      <c r="EN34" s="2317"/>
    </row>
    <row r="35" spans="1:144" s="2318" customFormat="1" ht="9.75" customHeight="1">
      <c r="A35" s="2329" t="s">
        <v>2358</v>
      </c>
      <c r="B35" s="2330">
        <v>7.74</v>
      </c>
      <c r="C35" s="2331">
        <v>90.2</v>
      </c>
      <c r="D35" s="2332">
        <v>87.2</v>
      </c>
      <c r="E35" s="2333">
        <v>86</v>
      </c>
      <c r="F35" s="2332">
        <v>87.7</v>
      </c>
      <c r="G35" s="2332">
        <v>86.2</v>
      </c>
      <c r="H35" s="2332">
        <v>91.7</v>
      </c>
      <c r="I35" s="2332">
        <v>91.1</v>
      </c>
      <c r="J35" s="2335">
        <v>-3.0107526881720332</v>
      </c>
      <c r="K35" s="2336">
        <v>-3.325942350332582</v>
      </c>
      <c r="L35" s="2335">
        <v>1.415094339622641</v>
      </c>
      <c r="M35" s="2338">
        <v>-2.4471635150166975</v>
      </c>
      <c r="N35" s="2338">
        <v>-2.7088036117381478</v>
      </c>
      <c r="O35" s="2338">
        <v>2.2296544035674373</v>
      </c>
      <c r="P35" s="2341">
        <v>6.301050175029161</v>
      </c>
      <c r="Q35" s="2340">
        <v>-0.65430752453654861</v>
      </c>
      <c r="R35" s="2317"/>
      <c r="S35" s="2317" t="s">
        <v>2334</v>
      </c>
      <c r="T35" s="2317"/>
      <c r="U35" s="2317"/>
      <c r="V35" s="2317"/>
      <c r="W35" s="2317"/>
      <c r="X35" s="2317"/>
      <c r="Y35" s="2317"/>
      <c r="Z35" s="2317"/>
      <c r="AA35" s="2317"/>
      <c r="AB35" s="2317"/>
      <c r="AC35" s="2317"/>
      <c r="AD35" s="2317"/>
      <c r="AE35" s="2317"/>
      <c r="AF35" s="2317"/>
      <c r="AG35" s="2317"/>
      <c r="AH35" s="2317"/>
      <c r="AI35" s="2317"/>
      <c r="AJ35" s="2317"/>
      <c r="AK35" s="2317"/>
      <c r="AL35" s="2317"/>
      <c r="AM35" s="2317"/>
      <c r="AN35" s="2317"/>
      <c r="AO35" s="2317"/>
      <c r="AP35" s="2317"/>
      <c r="AQ35" s="2317"/>
      <c r="AR35" s="2317"/>
      <c r="AS35" s="2317"/>
      <c r="AT35" s="2317"/>
      <c r="AU35" s="2317"/>
      <c r="AV35" s="2317"/>
      <c r="AW35" s="2317"/>
      <c r="AX35" s="2317"/>
      <c r="AY35" s="2317"/>
      <c r="AZ35" s="2317"/>
      <c r="BA35" s="2317"/>
      <c r="BB35" s="2317"/>
      <c r="BC35" s="2317"/>
      <c r="BD35" s="2317"/>
      <c r="BE35" s="2317"/>
      <c r="BF35" s="2317"/>
      <c r="BG35" s="2317"/>
      <c r="BH35" s="2317"/>
      <c r="BI35" s="2317"/>
      <c r="BJ35" s="2317"/>
      <c r="BK35" s="2317"/>
      <c r="BL35" s="2317"/>
      <c r="BM35" s="2317"/>
      <c r="BN35" s="2317"/>
      <c r="BO35" s="2317"/>
      <c r="BP35" s="2317"/>
      <c r="BQ35" s="2317"/>
      <c r="BR35" s="2317"/>
      <c r="BS35" s="2317"/>
      <c r="BT35" s="2317"/>
      <c r="BU35" s="2317"/>
      <c r="BV35" s="2317"/>
      <c r="BW35" s="2317"/>
      <c r="BX35" s="2317"/>
      <c r="BY35" s="2317"/>
      <c r="BZ35" s="2317"/>
      <c r="CA35" s="2317"/>
      <c r="CB35" s="2317"/>
      <c r="CC35" s="2317"/>
      <c r="CD35" s="2317"/>
      <c r="CE35" s="2317"/>
      <c r="CF35" s="2317"/>
      <c r="CG35" s="2317"/>
      <c r="CH35" s="2317"/>
      <c r="CI35" s="2317"/>
      <c r="CJ35" s="2317"/>
      <c r="CK35" s="2317"/>
      <c r="CL35" s="2317"/>
      <c r="CM35" s="2317"/>
      <c r="CN35" s="2317"/>
      <c r="CO35" s="2317"/>
      <c r="CP35" s="2317"/>
      <c r="CQ35" s="2317"/>
      <c r="CR35" s="2317"/>
      <c r="CS35" s="2317"/>
      <c r="CT35" s="2317"/>
      <c r="CU35" s="2317"/>
      <c r="CV35" s="2317"/>
      <c r="CW35" s="2317"/>
      <c r="CX35" s="2317"/>
      <c r="CY35" s="2317"/>
      <c r="CZ35" s="2317"/>
      <c r="DA35" s="2317"/>
      <c r="DB35" s="2317"/>
      <c r="DC35" s="2317"/>
      <c r="DD35" s="2317"/>
      <c r="DE35" s="2317"/>
      <c r="DF35" s="2317"/>
      <c r="DG35" s="2317"/>
      <c r="DH35" s="2317"/>
      <c r="DI35" s="2317"/>
      <c r="DJ35" s="2317"/>
      <c r="DK35" s="2317"/>
      <c r="DL35" s="2317"/>
      <c r="DM35" s="2317"/>
      <c r="DN35" s="2317"/>
      <c r="DO35" s="2317"/>
      <c r="DP35" s="2317"/>
      <c r="DQ35" s="2317"/>
      <c r="DR35" s="2317"/>
      <c r="DS35" s="2317"/>
      <c r="DT35" s="2317"/>
      <c r="DU35" s="2317"/>
      <c r="DV35" s="2317"/>
      <c r="DW35" s="2317"/>
      <c r="DX35" s="2317"/>
      <c r="DY35" s="2317"/>
      <c r="DZ35" s="2317"/>
      <c r="EA35" s="2317"/>
      <c r="EB35" s="2317"/>
      <c r="EC35" s="2317"/>
      <c r="ED35" s="2317"/>
      <c r="EE35" s="2317"/>
      <c r="EF35" s="2317"/>
      <c r="EG35" s="2317"/>
      <c r="EH35" s="2317"/>
      <c r="EI35" s="2317"/>
      <c r="EJ35" s="2317"/>
      <c r="EK35" s="2317"/>
      <c r="EL35" s="2317"/>
      <c r="EM35" s="2317"/>
      <c r="EN35" s="2317"/>
    </row>
    <row r="36" spans="1:144" s="2318" customFormat="1" ht="9.75" customHeight="1">
      <c r="A36" s="2329" t="s">
        <v>2359</v>
      </c>
      <c r="B36" s="2330">
        <v>5.73</v>
      </c>
      <c r="C36" s="2331">
        <v>66.900000000000006</v>
      </c>
      <c r="D36" s="2332">
        <v>66.099999999999994</v>
      </c>
      <c r="E36" s="2333">
        <v>67</v>
      </c>
      <c r="F36" s="2332">
        <v>66.2</v>
      </c>
      <c r="G36" s="2332">
        <v>65.2</v>
      </c>
      <c r="H36" s="2332">
        <v>68.2</v>
      </c>
      <c r="I36" s="2332">
        <v>72.900000000000006</v>
      </c>
      <c r="J36" s="2335">
        <v>0</v>
      </c>
      <c r="K36" s="2336">
        <v>-1.195814648729467</v>
      </c>
      <c r="L36" s="2335">
        <v>2.4464831804281317</v>
      </c>
      <c r="M36" s="2338">
        <v>-0.30120481927711751</v>
      </c>
      <c r="N36" s="2338">
        <v>1.3996889580093494</v>
      </c>
      <c r="O36" s="2338">
        <v>1.6393442622950829</v>
      </c>
      <c r="P36" s="2341" t="s">
        <v>114</v>
      </c>
      <c r="Q36" s="2340">
        <v>6.8914956011730197</v>
      </c>
      <c r="R36" s="2317"/>
      <c r="S36" s="2317" t="s">
        <v>2334</v>
      </c>
      <c r="T36" s="2317"/>
      <c r="U36" s="2317"/>
      <c r="V36" s="2317"/>
      <c r="W36" s="2317"/>
      <c r="X36" s="2317"/>
      <c r="Y36" s="2317"/>
      <c r="Z36" s="2317"/>
      <c r="AA36" s="2317"/>
      <c r="AB36" s="2317"/>
      <c r="AC36" s="2317"/>
      <c r="AD36" s="2317"/>
      <c r="AE36" s="2317"/>
      <c r="AF36" s="2317"/>
      <c r="AG36" s="2317"/>
      <c r="AH36" s="2317"/>
      <c r="AI36" s="2317"/>
      <c r="AJ36" s="2317"/>
      <c r="AK36" s="2317"/>
      <c r="AL36" s="2317"/>
      <c r="AM36" s="2317"/>
      <c r="AN36" s="2317"/>
      <c r="AO36" s="2317"/>
      <c r="AP36" s="2317"/>
      <c r="AQ36" s="2317"/>
      <c r="AR36" s="2317"/>
      <c r="AS36" s="2317"/>
      <c r="AT36" s="2317"/>
      <c r="AU36" s="2317"/>
      <c r="AV36" s="2317"/>
      <c r="AW36" s="2317"/>
      <c r="AX36" s="2317"/>
      <c r="AY36" s="2317"/>
      <c r="AZ36" s="2317"/>
      <c r="BA36" s="2317"/>
      <c r="BB36" s="2317"/>
      <c r="BC36" s="2317"/>
      <c r="BD36" s="2317"/>
      <c r="BE36" s="2317"/>
      <c r="BF36" s="2317"/>
      <c r="BG36" s="2317"/>
      <c r="BH36" s="2317"/>
      <c r="BI36" s="2317"/>
      <c r="BJ36" s="2317"/>
      <c r="BK36" s="2317"/>
      <c r="BL36" s="2317"/>
      <c r="BM36" s="2317"/>
      <c r="BN36" s="2317"/>
      <c r="BO36" s="2317"/>
      <c r="BP36" s="2317"/>
      <c r="BQ36" s="2317"/>
      <c r="BR36" s="2317"/>
      <c r="BS36" s="2317"/>
      <c r="BT36" s="2317"/>
      <c r="BU36" s="2317"/>
      <c r="BV36" s="2317"/>
      <c r="BW36" s="2317"/>
      <c r="BX36" s="2317"/>
      <c r="BY36" s="2317"/>
      <c r="BZ36" s="2317"/>
      <c r="CA36" s="2317"/>
      <c r="CB36" s="2317"/>
      <c r="CC36" s="2317"/>
      <c r="CD36" s="2317"/>
      <c r="CE36" s="2317"/>
      <c r="CF36" s="2317"/>
      <c r="CG36" s="2317"/>
      <c r="CH36" s="2317"/>
      <c r="CI36" s="2317"/>
      <c r="CJ36" s="2317"/>
      <c r="CK36" s="2317"/>
      <c r="CL36" s="2317"/>
      <c r="CM36" s="2317"/>
      <c r="CN36" s="2317"/>
      <c r="CO36" s="2317"/>
      <c r="CP36" s="2317"/>
      <c r="CQ36" s="2317"/>
      <c r="CR36" s="2317"/>
      <c r="CS36" s="2317"/>
      <c r="CT36" s="2317"/>
      <c r="CU36" s="2317"/>
      <c r="CV36" s="2317"/>
      <c r="CW36" s="2317"/>
      <c r="CX36" s="2317"/>
      <c r="CY36" s="2317"/>
      <c r="CZ36" s="2317"/>
      <c r="DA36" s="2317"/>
      <c r="DB36" s="2317"/>
      <c r="DC36" s="2317"/>
      <c r="DD36" s="2317"/>
      <c r="DE36" s="2317"/>
      <c r="DF36" s="2317"/>
      <c r="DG36" s="2317"/>
      <c r="DH36" s="2317"/>
      <c r="DI36" s="2317"/>
      <c r="DJ36" s="2317"/>
      <c r="DK36" s="2317"/>
      <c r="DL36" s="2317"/>
      <c r="DM36" s="2317"/>
      <c r="DN36" s="2317"/>
      <c r="DO36" s="2317"/>
      <c r="DP36" s="2317"/>
      <c r="DQ36" s="2317"/>
      <c r="DR36" s="2317"/>
      <c r="DS36" s="2317"/>
      <c r="DT36" s="2317"/>
      <c r="DU36" s="2317"/>
      <c r="DV36" s="2317"/>
      <c r="DW36" s="2317"/>
      <c r="DX36" s="2317"/>
      <c r="DY36" s="2317"/>
      <c r="DZ36" s="2317"/>
      <c r="EA36" s="2317"/>
      <c r="EB36" s="2317"/>
      <c r="EC36" s="2317"/>
      <c r="ED36" s="2317"/>
      <c r="EE36" s="2317"/>
      <c r="EF36" s="2317"/>
      <c r="EG36" s="2317"/>
      <c r="EH36" s="2317"/>
      <c r="EI36" s="2317"/>
      <c r="EJ36" s="2317"/>
      <c r="EK36" s="2317"/>
      <c r="EL36" s="2317"/>
      <c r="EM36" s="2317"/>
      <c r="EN36" s="2317"/>
    </row>
    <row r="37" spans="1:144" s="2318" customFormat="1" ht="9.75" customHeight="1">
      <c r="A37" s="2329" t="s">
        <v>2360</v>
      </c>
      <c r="B37" s="2330">
        <v>15.37</v>
      </c>
      <c r="C37" s="2331">
        <v>73.8</v>
      </c>
      <c r="D37" s="2332">
        <v>73</v>
      </c>
      <c r="E37" s="2333">
        <v>74.5</v>
      </c>
      <c r="F37" s="2332">
        <v>74.900000000000006</v>
      </c>
      <c r="G37" s="2332">
        <v>76.099999999999994</v>
      </c>
      <c r="H37" s="2332">
        <v>74.8</v>
      </c>
      <c r="I37" s="2332">
        <v>76.400000000000006</v>
      </c>
      <c r="J37" s="2335">
        <v>-4.0312093628088519</v>
      </c>
      <c r="K37" s="2336">
        <v>-1.084010840108391</v>
      </c>
      <c r="L37" s="2335">
        <v>3.616133518776067</v>
      </c>
      <c r="M37" s="2338">
        <v>4.3175487465181135</v>
      </c>
      <c r="N37" s="2338">
        <v>10.449927431059479</v>
      </c>
      <c r="O37" s="2338">
        <v>8.5631349782293142</v>
      </c>
      <c r="P37" s="2341">
        <v>8.6770981507823706</v>
      </c>
      <c r="Q37" s="2340">
        <v>2.1390374331550959</v>
      </c>
      <c r="R37" s="2317"/>
      <c r="S37" s="2317" t="s">
        <v>2334</v>
      </c>
      <c r="T37" s="2317"/>
      <c r="U37" s="2317"/>
      <c r="V37" s="2317"/>
      <c r="W37" s="2317"/>
      <c r="X37" s="2317"/>
      <c r="Y37" s="2317"/>
      <c r="Z37" s="2317"/>
      <c r="AA37" s="2317"/>
      <c r="AB37" s="2317"/>
      <c r="AC37" s="2317"/>
      <c r="AD37" s="2317"/>
      <c r="AE37" s="2317"/>
      <c r="AF37" s="2317"/>
      <c r="AG37" s="2317"/>
      <c r="AH37" s="2317"/>
      <c r="AI37" s="2317"/>
      <c r="AJ37" s="2317"/>
      <c r="AK37" s="2317"/>
      <c r="AL37" s="2317"/>
      <c r="AM37" s="2317"/>
      <c r="AN37" s="2317"/>
      <c r="AO37" s="2317"/>
      <c r="AP37" s="2317"/>
      <c r="AQ37" s="2317"/>
      <c r="AR37" s="2317"/>
      <c r="AS37" s="2317"/>
      <c r="AT37" s="2317"/>
      <c r="AU37" s="2317"/>
      <c r="AV37" s="2317"/>
      <c r="AW37" s="2317"/>
      <c r="AX37" s="2317"/>
      <c r="AY37" s="2317"/>
      <c r="AZ37" s="2317"/>
      <c r="BA37" s="2317"/>
      <c r="BB37" s="2317"/>
      <c r="BC37" s="2317"/>
      <c r="BD37" s="2317"/>
      <c r="BE37" s="2317"/>
      <c r="BF37" s="2317"/>
      <c r="BG37" s="2317"/>
      <c r="BH37" s="2317"/>
      <c r="BI37" s="2317"/>
      <c r="BJ37" s="2317"/>
      <c r="BK37" s="2317"/>
      <c r="BL37" s="2317"/>
      <c r="BM37" s="2317"/>
      <c r="BN37" s="2317"/>
      <c r="BO37" s="2317"/>
      <c r="BP37" s="2317"/>
      <c r="BQ37" s="2317"/>
      <c r="BR37" s="2317"/>
      <c r="BS37" s="2317"/>
      <c r="BT37" s="2317"/>
      <c r="BU37" s="2317"/>
      <c r="BV37" s="2317"/>
      <c r="BW37" s="2317"/>
      <c r="BX37" s="2317"/>
      <c r="BY37" s="2317"/>
      <c r="BZ37" s="2317"/>
      <c r="CA37" s="2317"/>
      <c r="CB37" s="2317"/>
      <c r="CC37" s="2317"/>
      <c r="CD37" s="2317"/>
      <c r="CE37" s="2317"/>
      <c r="CF37" s="2317"/>
      <c r="CG37" s="2317"/>
      <c r="CH37" s="2317"/>
      <c r="CI37" s="2317"/>
      <c r="CJ37" s="2317"/>
      <c r="CK37" s="2317"/>
      <c r="CL37" s="2317"/>
      <c r="CM37" s="2317"/>
      <c r="CN37" s="2317"/>
      <c r="CO37" s="2317"/>
      <c r="CP37" s="2317"/>
      <c r="CQ37" s="2317"/>
      <c r="CR37" s="2317"/>
      <c r="CS37" s="2317"/>
      <c r="CT37" s="2317"/>
      <c r="CU37" s="2317"/>
      <c r="CV37" s="2317"/>
      <c r="CW37" s="2317"/>
      <c r="CX37" s="2317"/>
      <c r="CY37" s="2317"/>
      <c r="CZ37" s="2317"/>
      <c r="DA37" s="2317"/>
      <c r="DB37" s="2317"/>
      <c r="DC37" s="2317"/>
      <c r="DD37" s="2317"/>
      <c r="DE37" s="2317"/>
      <c r="DF37" s="2317"/>
      <c r="DG37" s="2317"/>
      <c r="DH37" s="2317"/>
      <c r="DI37" s="2317"/>
      <c r="DJ37" s="2317"/>
      <c r="DK37" s="2317"/>
      <c r="DL37" s="2317"/>
      <c r="DM37" s="2317"/>
      <c r="DN37" s="2317"/>
      <c r="DO37" s="2317"/>
      <c r="DP37" s="2317"/>
      <c r="DQ37" s="2317"/>
      <c r="DR37" s="2317"/>
      <c r="DS37" s="2317"/>
      <c r="DT37" s="2317"/>
      <c r="DU37" s="2317"/>
      <c r="DV37" s="2317"/>
      <c r="DW37" s="2317"/>
      <c r="DX37" s="2317"/>
      <c r="DY37" s="2317"/>
      <c r="DZ37" s="2317"/>
      <c r="EA37" s="2317"/>
      <c r="EB37" s="2317"/>
      <c r="EC37" s="2317"/>
      <c r="ED37" s="2317"/>
      <c r="EE37" s="2317"/>
      <c r="EF37" s="2317"/>
      <c r="EG37" s="2317"/>
      <c r="EH37" s="2317"/>
      <c r="EI37" s="2317"/>
      <c r="EJ37" s="2317"/>
      <c r="EK37" s="2317"/>
      <c r="EL37" s="2317"/>
      <c r="EM37" s="2317"/>
      <c r="EN37" s="2317"/>
    </row>
    <row r="38" spans="1:144" s="2318" customFormat="1" ht="9.75" customHeight="1">
      <c r="A38" s="2329" t="s">
        <v>2361</v>
      </c>
      <c r="B38" s="2330">
        <v>16.5</v>
      </c>
      <c r="C38" s="2331">
        <v>78.3</v>
      </c>
      <c r="D38" s="2332">
        <v>78.7</v>
      </c>
      <c r="E38" s="2333">
        <v>79.099999999999994</v>
      </c>
      <c r="F38" s="2332">
        <v>80.7</v>
      </c>
      <c r="G38" s="2332">
        <v>82.2</v>
      </c>
      <c r="H38" s="2332">
        <v>81.8</v>
      </c>
      <c r="I38" s="2332">
        <v>83.6</v>
      </c>
      <c r="J38" s="2335">
        <v>-3.0940594059405981</v>
      </c>
      <c r="K38" s="2336">
        <v>0.51085568326946884</v>
      </c>
      <c r="L38" s="2335">
        <v>9.8611111111111001</v>
      </c>
      <c r="M38" s="2338">
        <v>7.1713147410358715</v>
      </c>
      <c r="N38" s="2338">
        <v>5.5198973042361814</v>
      </c>
      <c r="O38" s="2338">
        <v>7.4901445466491623</v>
      </c>
      <c r="P38" s="2341">
        <v>13.432835820895519</v>
      </c>
      <c r="Q38" s="2336">
        <v>2.2004889975549986</v>
      </c>
      <c r="R38" s="2317"/>
      <c r="S38" s="2317" t="s">
        <v>2334</v>
      </c>
      <c r="T38" s="2317"/>
      <c r="U38" s="2317"/>
      <c r="V38" s="2317"/>
      <c r="W38" s="2317"/>
      <c r="X38" s="2317"/>
      <c r="Y38" s="2317"/>
      <c r="Z38" s="2317"/>
      <c r="AA38" s="2317"/>
      <c r="AB38" s="2317"/>
      <c r="AC38" s="2317"/>
      <c r="AD38" s="2317"/>
      <c r="AE38" s="2317"/>
      <c r="AF38" s="2317"/>
      <c r="AG38" s="2317"/>
      <c r="AH38" s="2317"/>
      <c r="AI38" s="2317"/>
      <c r="AJ38" s="2317"/>
      <c r="AK38" s="2317"/>
      <c r="AL38" s="2317"/>
      <c r="AM38" s="2317"/>
      <c r="AN38" s="2317"/>
      <c r="AO38" s="2317"/>
      <c r="AP38" s="2317"/>
      <c r="AQ38" s="2317"/>
      <c r="AR38" s="2317"/>
      <c r="AS38" s="2317"/>
      <c r="AT38" s="2317"/>
      <c r="AU38" s="2317"/>
      <c r="AV38" s="2317"/>
      <c r="AW38" s="2317"/>
      <c r="AX38" s="2317"/>
      <c r="AY38" s="2317"/>
      <c r="AZ38" s="2317"/>
      <c r="BA38" s="2317"/>
      <c r="BB38" s="2317"/>
      <c r="BC38" s="2317"/>
      <c r="BD38" s="2317"/>
      <c r="BE38" s="2317"/>
      <c r="BF38" s="2317"/>
      <c r="BG38" s="2317"/>
      <c r="BH38" s="2317"/>
      <c r="BI38" s="2317"/>
      <c r="BJ38" s="2317"/>
      <c r="BK38" s="2317"/>
      <c r="BL38" s="2317"/>
      <c r="BM38" s="2317"/>
      <c r="BN38" s="2317"/>
      <c r="BO38" s="2317"/>
      <c r="BP38" s="2317"/>
      <c r="BQ38" s="2317"/>
      <c r="BR38" s="2317"/>
      <c r="BS38" s="2317"/>
      <c r="BT38" s="2317"/>
      <c r="BU38" s="2317"/>
      <c r="BV38" s="2317"/>
      <c r="BW38" s="2317"/>
      <c r="BX38" s="2317"/>
      <c r="BY38" s="2317"/>
      <c r="BZ38" s="2317"/>
      <c r="CA38" s="2317"/>
      <c r="CB38" s="2317"/>
      <c r="CC38" s="2317"/>
      <c r="CD38" s="2317"/>
      <c r="CE38" s="2317"/>
      <c r="CF38" s="2317"/>
      <c r="CG38" s="2317"/>
      <c r="CH38" s="2317"/>
      <c r="CI38" s="2317"/>
      <c r="CJ38" s="2317"/>
      <c r="CK38" s="2317"/>
      <c r="CL38" s="2317"/>
      <c r="CM38" s="2317"/>
      <c r="CN38" s="2317"/>
      <c r="CO38" s="2317"/>
      <c r="CP38" s="2317"/>
      <c r="CQ38" s="2317"/>
      <c r="CR38" s="2317"/>
      <c r="CS38" s="2317"/>
      <c r="CT38" s="2317"/>
      <c r="CU38" s="2317"/>
      <c r="CV38" s="2317"/>
      <c r="CW38" s="2317"/>
      <c r="CX38" s="2317"/>
      <c r="CY38" s="2317"/>
      <c r="CZ38" s="2317"/>
      <c r="DA38" s="2317"/>
      <c r="DB38" s="2317"/>
      <c r="DC38" s="2317"/>
      <c r="DD38" s="2317"/>
      <c r="DE38" s="2317"/>
      <c r="DF38" s="2317"/>
      <c r="DG38" s="2317"/>
      <c r="DH38" s="2317"/>
      <c r="DI38" s="2317"/>
      <c r="DJ38" s="2317"/>
      <c r="DK38" s="2317"/>
      <c r="DL38" s="2317"/>
      <c r="DM38" s="2317"/>
      <c r="DN38" s="2317"/>
      <c r="DO38" s="2317"/>
      <c r="DP38" s="2317"/>
      <c r="DQ38" s="2317"/>
      <c r="DR38" s="2317"/>
      <c r="DS38" s="2317"/>
      <c r="DT38" s="2317"/>
      <c r="DU38" s="2317"/>
      <c r="DV38" s="2317"/>
      <c r="DW38" s="2317"/>
      <c r="DX38" s="2317"/>
      <c r="DY38" s="2317"/>
      <c r="DZ38" s="2317"/>
      <c r="EA38" s="2317"/>
      <c r="EB38" s="2317"/>
      <c r="EC38" s="2317"/>
      <c r="ED38" s="2317"/>
      <c r="EE38" s="2317"/>
      <c r="EF38" s="2317"/>
      <c r="EG38" s="2317"/>
      <c r="EH38" s="2317"/>
      <c r="EI38" s="2317"/>
      <c r="EJ38" s="2317"/>
      <c r="EK38" s="2317"/>
      <c r="EL38" s="2317"/>
      <c r="EM38" s="2317"/>
      <c r="EN38" s="2317"/>
    </row>
    <row r="39" spans="1:144" s="2318" customFormat="1" ht="9.75" customHeight="1">
      <c r="A39" s="2329" t="s">
        <v>2358</v>
      </c>
      <c r="B39" s="2330">
        <v>4.5599999999999996</v>
      </c>
      <c r="C39" s="2331">
        <v>84.8</v>
      </c>
      <c r="D39" s="2332" t="s">
        <v>114</v>
      </c>
      <c r="E39" s="2333" t="s">
        <v>114</v>
      </c>
      <c r="F39" s="2332" t="s">
        <v>114</v>
      </c>
      <c r="G39" s="2332" t="s">
        <v>114</v>
      </c>
      <c r="H39" s="2332" t="s">
        <v>114</v>
      </c>
      <c r="I39" s="2332" t="s">
        <v>114</v>
      </c>
      <c r="J39" s="2335">
        <v>-0.81871345029239251</v>
      </c>
      <c r="K39" s="2336" t="s">
        <v>114</v>
      </c>
      <c r="L39" s="2335" t="s">
        <v>114</v>
      </c>
      <c r="M39" s="2338" t="s">
        <v>114</v>
      </c>
      <c r="N39" s="2338" t="s">
        <v>114</v>
      </c>
      <c r="O39" s="2338" t="s">
        <v>114</v>
      </c>
      <c r="P39" s="2338" t="s">
        <v>114</v>
      </c>
      <c r="Q39" s="2343" t="s">
        <v>114</v>
      </c>
      <c r="R39" s="2317"/>
      <c r="S39" s="2317" t="s">
        <v>2334</v>
      </c>
      <c r="T39" s="2317"/>
      <c r="U39" s="2317"/>
      <c r="V39" s="2317"/>
      <c r="W39" s="2317"/>
      <c r="X39" s="2317"/>
      <c r="Y39" s="2317"/>
      <c r="Z39" s="2317"/>
      <c r="AA39" s="2317"/>
      <c r="AB39" s="2317"/>
      <c r="AC39" s="2317"/>
      <c r="AD39" s="2317"/>
      <c r="AE39" s="2317"/>
      <c r="AF39" s="2317"/>
      <c r="AG39" s="2317"/>
      <c r="AH39" s="2317"/>
      <c r="AI39" s="2317"/>
      <c r="AJ39" s="2317"/>
      <c r="AK39" s="2317"/>
      <c r="AL39" s="2317"/>
      <c r="AM39" s="2317"/>
      <c r="AN39" s="2317"/>
      <c r="AO39" s="2317"/>
      <c r="AP39" s="2317"/>
      <c r="AQ39" s="2317"/>
      <c r="AR39" s="2317"/>
      <c r="AS39" s="2317"/>
      <c r="AT39" s="2317"/>
      <c r="AU39" s="2317"/>
      <c r="AV39" s="2317"/>
      <c r="AW39" s="2317"/>
      <c r="AX39" s="2317"/>
      <c r="AY39" s="2317"/>
      <c r="AZ39" s="2317"/>
      <c r="BA39" s="2317"/>
      <c r="BB39" s="2317"/>
      <c r="BC39" s="2317"/>
      <c r="BD39" s="2317"/>
      <c r="BE39" s="2317"/>
      <c r="BF39" s="2317"/>
      <c r="BG39" s="2317"/>
      <c r="BH39" s="2317"/>
      <c r="BI39" s="2317"/>
      <c r="BJ39" s="2317"/>
      <c r="BK39" s="2317"/>
      <c r="BL39" s="2317"/>
      <c r="BM39" s="2317"/>
      <c r="BN39" s="2317"/>
      <c r="BO39" s="2317"/>
      <c r="BP39" s="2317"/>
      <c r="BQ39" s="2317"/>
      <c r="BR39" s="2317"/>
      <c r="BS39" s="2317"/>
      <c r="BT39" s="2317"/>
      <c r="BU39" s="2317"/>
      <c r="BV39" s="2317"/>
      <c r="BW39" s="2317"/>
      <c r="BX39" s="2317"/>
      <c r="BY39" s="2317"/>
      <c r="BZ39" s="2317"/>
      <c r="CA39" s="2317"/>
      <c r="CB39" s="2317"/>
      <c r="CC39" s="2317"/>
      <c r="CD39" s="2317"/>
      <c r="CE39" s="2317"/>
      <c r="CF39" s="2317"/>
      <c r="CG39" s="2317"/>
      <c r="CH39" s="2317"/>
      <c r="CI39" s="2317"/>
      <c r="CJ39" s="2317"/>
      <c r="CK39" s="2317"/>
      <c r="CL39" s="2317"/>
      <c r="CM39" s="2317"/>
      <c r="CN39" s="2317"/>
      <c r="CO39" s="2317"/>
      <c r="CP39" s="2317"/>
      <c r="CQ39" s="2317"/>
      <c r="CR39" s="2317"/>
      <c r="CS39" s="2317"/>
      <c r="CT39" s="2317"/>
      <c r="CU39" s="2317"/>
      <c r="CV39" s="2317"/>
      <c r="CW39" s="2317"/>
      <c r="CX39" s="2317"/>
      <c r="CY39" s="2317"/>
      <c r="CZ39" s="2317"/>
      <c r="DA39" s="2317"/>
      <c r="DB39" s="2317"/>
      <c r="DC39" s="2317"/>
      <c r="DD39" s="2317"/>
      <c r="DE39" s="2317"/>
      <c r="DF39" s="2317"/>
      <c r="DG39" s="2317"/>
      <c r="DH39" s="2317"/>
      <c r="DI39" s="2317"/>
      <c r="DJ39" s="2317"/>
      <c r="DK39" s="2317"/>
      <c r="DL39" s="2317"/>
      <c r="DM39" s="2317"/>
      <c r="DN39" s="2317"/>
      <c r="DO39" s="2317"/>
      <c r="DP39" s="2317"/>
      <c r="DQ39" s="2317"/>
      <c r="DR39" s="2317"/>
      <c r="DS39" s="2317"/>
      <c r="DT39" s="2317"/>
      <c r="DU39" s="2317"/>
      <c r="DV39" s="2317"/>
      <c r="DW39" s="2317"/>
      <c r="DX39" s="2317"/>
      <c r="DY39" s="2317"/>
      <c r="DZ39" s="2317"/>
      <c r="EA39" s="2317"/>
      <c r="EB39" s="2317"/>
      <c r="EC39" s="2317"/>
      <c r="ED39" s="2317"/>
      <c r="EE39" s="2317"/>
      <c r="EF39" s="2317"/>
      <c r="EG39" s="2317"/>
      <c r="EH39" s="2317"/>
      <c r="EI39" s="2317"/>
      <c r="EJ39" s="2317"/>
      <c r="EK39" s="2317"/>
      <c r="EL39" s="2317"/>
      <c r="EM39" s="2317"/>
      <c r="EN39" s="2317"/>
    </row>
    <row r="40" spans="1:144" s="2318" customFormat="1" ht="9.75" customHeight="1">
      <c r="A40" s="2329" t="s">
        <v>2360</v>
      </c>
      <c r="B40" s="2330">
        <v>11.94</v>
      </c>
      <c r="C40" s="2331">
        <v>75.8</v>
      </c>
      <c r="D40" s="2332">
        <v>75.8</v>
      </c>
      <c r="E40" s="2333">
        <v>76.900000000000006</v>
      </c>
      <c r="F40" s="2332">
        <v>80</v>
      </c>
      <c r="G40" s="2332">
        <v>80.599999999999994</v>
      </c>
      <c r="H40" s="2332">
        <v>78.3</v>
      </c>
      <c r="I40" s="2332">
        <v>79.8</v>
      </c>
      <c r="J40" s="2335">
        <v>-3.9290240811153581</v>
      </c>
      <c r="K40" s="2336">
        <v>0</v>
      </c>
      <c r="L40" s="2335">
        <v>10.80691642651297</v>
      </c>
      <c r="M40" s="2338">
        <v>10.192837465564736</v>
      </c>
      <c r="N40" s="2338">
        <v>8.0428954423592529</v>
      </c>
      <c r="O40" s="2338">
        <v>7.7028885832187086</v>
      </c>
      <c r="P40" s="2341">
        <v>13.352272727272705</v>
      </c>
      <c r="Q40" s="2336">
        <v>1.915708812260533</v>
      </c>
      <c r="R40" s="2317"/>
      <c r="S40" s="2317" t="s">
        <v>2334</v>
      </c>
      <c r="T40" s="2317"/>
      <c r="U40" s="2317"/>
      <c r="V40" s="2317"/>
      <c r="W40" s="2317"/>
      <c r="X40" s="2317"/>
      <c r="Y40" s="2317"/>
      <c r="Z40" s="2317"/>
      <c r="AA40" s="2317"/>
      <c r="AB40" s="2317"/>
      <c r="AC40" s="2317"/>
      <c r="AD40" s="2317"/>
      <c r="AE40" s="2317"/>
      <c r="AF40" s="2317"/>
      <c r="AG40" s="2317"/>
      <c r="AH40" s="2317"/>
      <c r="AI40" s="2317"/>
      <c r="AJ40" s="2317"/>
      <c r="AK40" s="2317"/>
      <c r="AL40" s="2317"/>
      <c r="AM40" s="2317"/>
      <c r="AN40" s="2317"/>
      <c r="AO40" s="2317"/>
      <c r="AP40" s="2317"/>
      <c r="AQ40" s="2317"/>
      <c r="AR40" s="2317"/>
      <c r="AS40" s="2317"/>
      <c r="AT40" s="2317"/>
      <c r="AU40" s="2317"/>
      <c r="AV40" s="2317"/>
      <c r="AW40" s="2317"/>
      <c r="AX40" s="2317"/>
      <c r="AY40" s="2317"/>
      <c r="AZ40" s="2317"/>
      <c r="BA40" s="2317"/>
      <c r="BB40" s="2317"/>
      <c r="BC40" s="2317"/>
      <c r="BD40" s="2317"/>
      <c r="BE40" s="2317"/>
      <c r="BF40" s="2317"/>
      <c r="BG40" s="2317"/>
      <c r="BH40" s="2317"/>
      <c r="BI40" s="2317"/>
      <c r="BJ40" s="2317"/>
      <c r="BK40" s="2317"/>
      <c r="BL40" s="2317"/>
      <c r="BM40" s="2317"/>
      <c r="BN40" s="2317"/>
      <c r="BO40" s="2317"/>
      <c r="BP40" s="2317"/>
      <c r="BQ40" s="2317"/>
      <c r="BR40" s="2317"/>
      <c r="BS40" s="2317"/>
      <c r="BT40" s="2317"/>
      <c r="BU40" s="2317"/>
      <c r="BV40" s="2317"/>
      <c r="BW40" s="2317"/>
      <c r="BX40" s="2317"/>
      <c r="BY40" s="2317"/>
      <c r="BZ40" s="2317"/>
      <c r="CA40" s="2317"/>
      <c r="CB40" s="2317"/>
      <c r="CC40" s="2317"/>
      <c r="CD40" s="2317"/>
      <c r="CE40" s="2317"/>
      <c r="CF40" s="2317"/>
      <c r="CG40" s="2317"/>
      <c r="CH40" s="2317"/>
      <c r="CI40" s="2317"/>
      <c r="CJ40" s="2317"/>
      <c r="CK40" s="2317"/>
      <c r="CL40" s="2317"/>
      <c r="CM40" s="2317"/>
      <c r="CN40" s="2317"/>
      <c r="CO40" s="2317"/>
      <c r="CP40" s="2317"/>
      <c r="CQ40" s="2317"/>
      <c r="CR40" s="2317"/>
      <c r="CS40" s="2317"/>
      <c r="CT40" s="2317"/>
      <c r="CU40" s="2317"/>
      <c r="CV40" s="2317"/>
      <c r="CW40" s="2317"/>
      <c r="CX40" s="2317"/>
      <c r="CY40" s="2317"/>
      <c r="CZ40" s="2317"/>
      <c r="DA40" s="2317"/>
      <c r="DB40" s="2317"/>
      <c r="DC40" s="2317"/>
      <c r="DD40" s="2317"/>
      <c r="DE40" s="2317"/>
      <c r="DF40" s="2317"/>
      <c r="DG40" s="2317"/>
      <c r="DH40" s="2317"/>
      <c r="DI40" s="2317"/>
      <c r="DJ40" s="2317"/>
      <c r="DK40" s="2317"/>
      <c r="DL40" s="2317"/>
      <c r="DM40" s="2317"/>
      <c r="DN40" s="2317"/>
      <c r="DO40" s="2317"/>
      <c r="DP40" s="2317"/>
      <c r="DQ40" s="2317"/>
      <c r="DR40" s="2317"/>
      <c r="DS40" s="2317"/>
      <c r="DT40" s="2317"/>
      <c r="DU40" s="2317"/>
      <c r="DV40" s="2317"/>
      <c r="DW40" s="2317"/>
      <c r="DX40" s="2317"/>
      <c r="DY40" s="2317"/>
      <c r="DZ40" s="2317"/>
      <c r="EA40" s="2317"/>
      <c r="EB40" s="2317"/>
      <c r="EC40" s="2317"/>
      <c r="ED40" s="2317"/>
      <c r="EE40" s="2317"/>
      <c r="EF40" s="2317"/>
      <c r="EG40" s="2317"/>
      <c r="EH40" s="2317"/>
      <c r="EI40" s="2317"/>
      <c r="EJ40" s="2317"/>
      <c r="EK40" s="2317"/>
      <c r="EL40" s="2317"/>
      <c r="EM40" s="2317"/>
      <c r="EN40" s="2317"/>
    </row>
    <row r="41" spans="1:144" s="2318" customFormat="1" ht="9.75" customHeight="1">
      <c r="A41" s="2329" t="s">
        <v>2362</v>
      </c>
      <c r="B41" s="2330">
        <v>189.32</v>
      </c>
      <c r="C41" s="2331">
        <v>119.6</v>
      </c>
      <c r="D41" s="2332">
        <v>109.1</v>
      </c>
      <c r="E41" s="2333">
        <v>109</v>
      </c>
      <c r="F41" s="2332">
        <v>107.5</v>
      </c>
      <c r="G41" s="2332">
        <v>106.8</v>
      </c>
      <c r="H41" s="2332">
        <v>107.4</v>
      </c>
      <c r="I41" s="2332">
        <v>108.6</v>
      </c>
      <c r="J41" s="2335">
        <v>20.564516129032256</v>
      </c>
      <c r="K41" s="2336">
        <v>-8.7792642140468189</v>
      </c>
      <c r="L41" s="2335">
        <v>-7.8613693998309344</v>
      </c>
      <c r="M41" s="2342">
        <v>-7.5666380051590636</v>
      </c>
      <c r="N41" s="2342">
        <v>-7.0496083550913795</v>
      </c>
      <c r="O41" s="2342">
        <v>-4.7027506654835776</v>
      </c>
      <c r="P41" s="2336">
        <v>-3.8938053097345176</v>
      </c>
      <c r="Q41" s="2336">
        <v>1.1173184357541714</v>
      </c>
      <c r="R41" s="2317"/>
      <c r="S41" s="2317" t="s">
        <v>2334</v>
      </c>
      <c r="T41" s="2317"/>
      <c r="U41" s="2317"/>
      <c r="V41" s="2317"/>
      <c r="W41" s="2317"/>
      <c r="X41" s="2317"/>
      <c r="Y41" s="2317"/>
      <c r="Z41" s="2317"/>
      <c r="AA41" s="2317"/>
      <c r="AB41" s="2317"/>
      <c r="AC41" s="2317"/>
      <c r="AD41" s="2317"/>
      <c r="AE41" s="2317"/>
      <c r="AF41" s="2317"/>
      <c r="AG41" s="2317"/>
      <c r="AH41" s="2317"/>
      <c r="AI41" s="2317"/>
      <c r="AJ41" s="2317"/>
      <c r="AK41" s="2317"/>
      <c r="AL41" s="2317"/>
      <c r="AM41" s="2317"/>
      <c r="AN41" s="2317"/>
      <c r="AO41" s="2317"/>
      <c r="AP41" s="2317"/>
      <c r="AQ41" s="2317"/>
      <c r="AR41" s="2317"/>
      <c r="AS41" s="2317"/>
      <c r="AT41" s="2317"/>
      <c r="AU41" s="2317"/>
      <c r="AV41" s="2317"/>
      <c r="AW41" s="2317"/>
      <c r="AX41" s="2317"/>
      <c r="AY41" s="2317"/>
      <c r="AZ41" s="2317"/>
      <c r="BA41" s="2317"/>
      <c r="BB41" s="2317"/>
      <c r="BC41" s="2317"/>
      <c r="BD41" s="2317"/>
      <c r="BE41" s="2317"/>
      <c r="BF41" s="2317"/>
      <c r="BG41" s="2317"/>
      <c r="BH41" s="2317"/>
      <c r="BI41" s="2317"/>
      <c r="BJ41" s="2317"/>
      <c r="BK41" s="2317"/>
      <c r="BL41" s="2317"/>
      <c r="BM41" s="2317"/>
      <c r="BN41" s="2317"/>
      <c r="BO41" s="2317"/>
      <c r="BP41" s="2317"/>
      <c r="BQ41" s="2317"/>
      <c r="BR41" s="2317"/>
      <c r="BS41" s="2317"/>
      <c r="BT41" s="2317"/>
      <c r="BU41" s="2317"/>
      <c r="BV41" s="2317"/>
      <c r="BW41" s="2317"/>
      <c r="BX41" s="2317"/>
      <c r="BY41" s="2317"/>
      <c r="BZ41" s="2317"/>
      <c r="CA41" s="2317"/>
      <c r="CB41" s="2317"/>
      <c r="CC41" s="2317"/>
      <c r="CD41" s="2317"/>
      <c r="CE41" s="2317"/>
      <c r="CF41" s="2317"/>
      <c r="CG41" s="2317"/>
      <c r="CH41" s="2317"/>
      <c r="CI41" s="2317"/>
      <c r="CJ41" s="2317"/>
      <c r="CK41" s="2317"/>
      <c r="CL41" s="2317"/>
      <c r="CM41" s="2317"/>
      <c r="CN41" s="2317"/>
      <c r="CO41" s="2317"/>
      <c r="CP41" s="2317"/>
      <c r="CQ41" s="2317"/>
      <c r="CR41" s="2317"/>
      <c r="CS41" s="2317"/>
      <c r="CT41" s="2317"/>
      <c r="CU41" s="2317"/>
      <c r="CV41" s="2317"/>
      <c r="CW41" s="2317"/>
      <c r="CX41" s="2317"/>
      <c r="CY41" s="2317"/>
      <c r="CZ41" s="2317"/>
      <c r="DA41" s="2317"/>
      <c r="DB41" s="2317"/>
      <c r="DC41" s="2317"/>
      <c r="DD41" s="2317"/>
      <c r="DE41" s="2317"/>
      <c r="DF41" s="2317"/>
      <c r="DG41" s="2317"/>
      <c r="DH41" s="2317"/>
      <c r="DI41" s="2317"/>
      <c r="DJ41" s="2317"/>
      <c r="DK41" s="2317"/>
      <c r="DL41" s="2317"/>
      <c r="DM41" s="2317"/>
      <c r="DN41" s="2317"/>
      <c r="DO41" s="2317"/>
      <c r="DP41" s="2317"/>
      <c r="DQ41" s="2317"/>
      <c r="DR41" s="2317"/>
      <c r="DS41" s="2317"/>
      <c r="DT41" s="2317"/>
      <c r="DU41" s="2317"/>
      <c r="DV41" s="2317"/>
      <c r="DW41" s="2317"/>
      <c r="DX41" s="2317"/>
      <c r="DY41" s="2317"/>
      <c r="DZ41" s="2317"/>
      <c r="EA41" s="2317"/>
      <c r="EB41" s="2317"/>
      <c r="EC41" s="2317"/>
      <c r="ED41" s="2317"/>
      <c r="EE41" s="2317"/>
      <c r="EF41" s="2317"/>
      <c r="EG41" s="2317"/>
      <c r="EH41" s="2317"/>
      <c r="EI41" s="2317"/>
      <c r="EJ41" s="2317"/>
      <c r="EK41" s="2317"/>
      <c r="EL41" s="2317"/>
      <c r="EM41" s="2317"/>
      <c r="EN41" s="2317"/>
    </row>
    <row r="42" spans="1:144" s="2318" customFormat="1" ht="9.75" customHeight="1">
      <c r="A42" s="2329" t="s">
        <v>2363</v>
      </c>
      <c r="B42" s="2330">
        <v>74.849999999999994</v>
      </c>
      <c r="C42" s="2331">
        <v>130.9</v>
      </c>
      <c r="D42" s="2332">
        <v>128.19999999999999</v>
      </c>
      <c r="E42" s="2333">
        <v>124.4</v>
      </c>
      <c r="F42" s="2332">
        <v>125.5</v>
      </c>
      <c r="G42" s="2332">
        <v>122.9</v>
      </c>
      <c r="H42" s="2332">
        <v>123.4</v>
      </c>
      <c r="I42" s="2332">
        <v>125</v>
      </c>
      <c r="J42" s="2335">
        <v>21.541318477251622</v>
      </c>
      <c r="K42" s="2336">
        <v>-2.0626432391138394</v>
      </c>
      <c r="L42" s="2335">
        <v>-7.3715562174236879</v>
      </c>
      <c r="M42" s="2342">
        <v>-6.8991097922848752</v>
      </c>
      <c r="N42" s="2342">
        <v>-7.0347957639939409</v>
      </c>
      <c r="O42" s="2342">
        <v>-5.513016845329247</v>
      </c>
      <c r="P42" s="2336">
        <v>-5.1593323216995515</v>
      </c>
      <c r="Q42" s="2336">
        <v>1.2965964343597989</v>
      </c>
      <c r="R42" s="2317"/>
      <c r="S42" s="2317" t="s">
        <v>2334</v>
      </c>
      <c r="T42" s="2317"/>
      <c r="U42" s="2317"/>
      <c r="V42" s="2317"/>
      <c r="W42" s="2317"/>
      <c r="X42" s="2317"/>
      <c r="Y42" s="2317"/>
      <c r="Z42" s="2317"/>
      <c r="AA42" s="2317"/>
      <c r="AB42" s="2317"/>
      <c r="AC42" s="2317"/>
      <c r="AD42" s="2317"/>
      <c r="AE42" s="2317"/>
      <c r="AF42" s="2317"/>
      <c r="AG42" s="2317"/>
      <c r="AH42" s="2317"/>
      <c r="AI42" s="2317"/>
      <c r="AJ42" s="2317"/>
      <c r="AK42" s="2317"/>
      <c r="AL42" s="2317"/>
      <c r="AM42" s="2317"/>
      <c r="AN42" s="2317"/>
      <c r="AO42" s="2317"/>
      <c r="AP42" s="2317"/>
      <c r="AQ42" s="2317"/>
      <c r="AR42" s="2317"/>
      <c r="AS42" s="2317"/>
      <c r="AT42" s="2317"/>
      <c r="AU42" s="2317"/>
      <c r="AV42" s="2317"/>
      <c r="AW42" s="2317"/>
      <c r="AX42" s="2317"/>
      <c r="AY42" s="2317"/>
      <c r="AZ42" s="2317"/>
      <c r="BA42" s="2317"/>
      <c r="BB42" s="2317"/>
      <c r="BC42" s="2317"/>
      <c r="BD42" s="2317"/>
      <c r="BE42" s="2317"/>
      <c r="BF42" s="2317"/>
      <c r="BG42" s="2317"/>
      <c r="BH42" s="2317"/>
      <c r="BI42" s="2317"/>
      <c r="BJ42" s="2317"/>
      <c r="BK42" s="2317"/>
      <c r="BL42" s="2317"/>
      <c r="BM42" s="2317"/>
      <c r="BN42" s="2317"/>
      <c r="BO42" s="2317"/>
      <c r="BP42" s="2317"/>
      <c r="BQ42" s="2317"/>
      <c r="BR42" s="2317"/>
      <c r="BS42" s="2317"/>
      <c r="BT42" s="2317"/>
      <c r="BU42" s="2317"/>
      <c r="BV42" s="2317"/>
      <c r="BW42" s="2317"/>
      <c r="BX42" s="2317"/>
      <c r="BY42" s="2317"/>
      <c r="BZ42" s="2317"/>
      <c r="CA42" s="2317"/>
      <c r="CB42" s="2317"/>
      <c r="CC42" s="2317"/>
      <c r="CD42" s="2317"/>
      <c r="CE42" s="2317"/>
      <c r="CF42" s="2317"/>
      <c r="CG42" s="2317"/>
      <c r="CH42" s="2317"/>
      <c r="CI42" s="2317"/>
      <c r="CJ42" s="2317"/>
      <c r="CK42" s="2317"/>
      <c r="CL42" s="2317"/>
      <c r="CM42" s="2317"/>
      <c r="CN42" s="2317"/>
      <c r="CO42" s="2317"/>
      <c r="CP42" s="2317"/>
      <c r="CQ42" s="2317"/>
      <c r="CR42" s="2317"/>
      <c r="CS42" s="2317"/>
      <c r="CT42" s="2317"/>
      <c r="CU42" s="2317"/>
      <c r="CV42" s="2317"/>
      <c r="CW42" s="2317"/>
      <c r="CX42" s="2317"/>
      <c r="CY42" s="2317"/>
      <c r="CZ42" s="2317"/>
      <c r="DA42" s="2317"/>
      <c r="DB42" s="2317"/>
      <c r="DC42" s="2317"/>
      <c r="DD42" s="2317"/>
      <c r="DE42" s="2317"/>
      <c r="DF42" s="2317"/>
      <c r="DG42" s="2317"/>
      <c r="DH42" s="2317"/>
      <c r="DI42" s="2317"/>
      <c r="DJ42" s="2317"/>
      <c r="DK42" s="2317"/>
      <c r="DL42" s="2317"/>
      <c r="DM42" s="2317"/>
      <c r="DN42" s="2317"/>
      <c r="DO42" s="2317"/>
      <c r="DP42" s="2317"/>
      <c r="DQ42" s="2317"/>
      <c r="DR42" s="2317"/>
      <c r="DS42" s="2317"/>
      <c r="DT42" s="2317"/>
      <c r="DU42" s="2317"/>
      <c r="DV42" s="2317"/>
      <c r="DW42" s="2317"/>
      <c r="DX42" s="2317"/>
      <c r="DY42" s="2317"/>
      <c r="DZ42" s="2317"/>
      <c r="EA42" s="2317"/>
      <c r="EB42" s="2317"/>
      <c r="EC42" s="2317"/>
      <c r="ED42" s="2317"/>
      <c r="EE42" s="2317"/>
      <c r="EF42" s="2317"/>
      <c r="EG42" s="2317"/>
      <c r="EH42" s="2317"/>
      <c r="EI42" s="2317"/>
      <c r="EJ42" s="2317"/>
      <c r="EK42" s="2317"/>
      <c r="EL42" s="2317"/>
      <c r="EM42" s="2317"/>
      <c r="EN42" s="2317"/>
    </row>
    <row r="43" spans="1:144" s="2318" customFormat="1" ht="9.75" customHeight="1">
      <c r="A43" s="2329" t="s">
        <v>2364</v>
      </c>
      <c r="B43" s="2330">
        <v>11.32</v>
      </c>
      <c r="C43" s="2331">
        <v>112.3</v>
      </c>
      <c r="D43" s="2332">
        <v>94.6</v>
      </c>
      <c r="E43" s="2333">
        <v>89.4</v>
      </c>
      <c r="F43" s="2332">
        <v>91.8</v>
      </c>
      <c r="G43" s="2332">
        <v>87.5</v>
      </c>
      <c r="H43" s="2332">
        <v>89.9</v>
      </c>
      <c r="I43" s="2332">
        <v>97.5</v>
      </c>
      <c r="J43" s="2335">
        <v>11.964107676969093</v>
      </c>
      <c r="K43" s="2336">
        <v>-15.761353517364213</v>
      </c>
      <c r="L43" s="2335">
        <v>-24.044180118946471</v>
      </c>
      <c r="M43" s="2342">
        <v>-19.118942731277528</v>
      </c>
      <c r="N43" s="2342">
        <v>-21.594982078853036</v>
      </c>
      <c r="O43" s="2342">
        <v>-15.188679245283012</v>
      </c>
      <c r="P43" s="2336">
        <v>-10.468319559228661</v>
      </c>
      <c r="Q43" s="2336">
        <v>8.453837597330363</v>
      </c>
      <c r="R43" s="2317"/>
      <c r="S43" s="2317" t="s">
        <v>2334</v>
      </c>
      <c r="T43" s="2317"/>
      <c r="U43" s="2317"/>
      <c r="V43" s="2317"/>
      <c r="W43" s="2317"/>
      <c r="X43" s="2317"/>
      <c r="Y43" s="2317"/>
      <c r="Z43" s="2317"/>
      <c r="AA43" s="2317"/>
      <c r="AB43" s="2317"/>
      <c r="AC43" s="2317"/>
      <c r="AD43" s="2317"/>
      <c r="AE43" s="2317"/>
      <c r="AF43" s="2317"/>
      <c r="AG43" s="2317"/>
      <c r="AH43" s="2317"/>
      <c r="AI43" s="2317"/>
      <c r="AJ43" s="2317"/>
      <c r="AK43" s="2317"/>
      <c r="AL43" s="2317"/>
      <c r="AM43" s="2317"/>
      <c r="AN43" s="2317"/>
      <c r="AO43" s="2317"/>
      <c r="AP43" s="2317"/>
      <c r="AQ43" s="2317"/>
      <c r="AR43" s="2317"/>
      <c r="AS43" s="2317"/>
      <c r="AT43" s="2317"/>
      <c r="AU43" s="2317"/>
      <c r="AV43" s="2317"/>
      <c r="AW43" s="2317"/>
      <c r="AX43" s="2317"/>
      <c r="AY43" s="2317"/>
      <c r="AZ43" s="2317"/>
      <c r="BA43" s="2317"/>
      <c r="BB43" s="2317"/>
      <c r="BC43" s="2317"/>
      <c r="BD43" s="2317"/>
      <c r="BE43" s="2317"/>
      <c r="BF43" s="2317"/>
      <c r="BG43" s="2317"/>
      <c r="BH43" s="2317"/>
      <c r="BI43" s="2317"/>
      <c r="BJ43" s="2317"/>
      <c r="BK43" s="2317"/>
      <c r="BL43" s="2317"/>
      <c r="BM43" s="2317"/>
      <c r="BN43" s="2317"/>
      <c r="BO43" s="2317"/>
      <c r="BP43" s="2317"/>
      <c r="BQ43" s="2317"/>
      <c r="BR43" s="2317"/>
      <c r="BS43" s="2317"/>
      <c r="BT43" s="2317"/>
      <c r="BU43" s="2317"/>
      <c r="BV43" s="2317"/>
      <c r="BW43" s="2317"/>
      <c r="BX43" s="2317"/>
      <c r="BY43" s="2317"/>
      <c r="BZ43" s="2317"/>
      <c r="CA43" s="2317"/>
      <c r="CB43" s="2317"/>
      <c r="CC43" s="2317"/>
      <c r="CD43" s="2317"/>
      <c r="CE43" s="2317"/>
      <c r="CF43" s="2317"/>
      <c r="CG43" s="2317"/>
      <c r="CH43" s="2317"/>
      <c r="CI43" s="2317"/>
      <c r="CJ43" s="2317"/>
      <c r="CK43" s="2317"/>
      <c r="CL43" s="2317"/>
      <c r="CM43" s="2317"/>
      <c r="CN43" s="2317"/>
      <c r="CO43" s="2317"/>
      <c r="CP43" s="2317"/>
      <c r="CQ43" s="2317"/>
      <c r="CR43" s="2317"/>
      <c r="CS43" s="2317"/>
      <c r="CT43" s="2317"/>
      <c r="CU43" s="2317"/>
      <c r="CV43" s="2317"/>
      <c r="CW43" s="2317"/>
      <c r="CX43" s="2317"/>
      <c r="CY43" s="2317"/>
      <c r="CZ43" s="2317"/>
      <c r="DA43" s="2317"/>
      <c r="DB43" s="2317"/>
      <c r="DC43" s="2317"/>
      <c r="DD43" s="2317"/>
      <c r="DE43" s="2317"/>
      <c r="DF43" s="2317"/>
      <c r="DG43" s="2317"/>
      <c r="DH43" s="2317"/>
      <c r="DI43" s="2317"/>
      <c r="DJ43" s="2317"/>
      <c r="DK43" s="2317"/>
      <c r="DL43" s="2317"/>
      <c r="DM43" s="2317"/>
      <c r="DN43" s="2317"/>
      <c r="DO43" s="2317"/>
      <c r="DP43" s="2317"/>
      <c r="DQ43" s="2317"/>
      <c r="DR43" s="2317"/>
      <c r="DS43" s="2317"/>
      <c r="DT43" s="2317"/>
      <c r="DU43" s="2317"/>
      <c r="DV43" s="2317"/>
      <c r="DW43" s="2317"/>
      <c r="DX43" s="2317"/>
      <c r="DY43" s="2317"/>
      <c r="DZ43" s="2317"/>
      <c r="EA43" s="2317"/>
      <c r="EB43" s="2317"/>
      <c r="EC43" s="2317"/>
      <c r="ED43" s="2317"/>
      <c r="EE43" s="2317"/>
      <c r="EF43" s="2317"/>
      <c r="EG43" s="2317"/>
      <c r="EH43" s="2317"/>
      <c r="EI43" s="2317"/>
      <c r="EJ43" s="2317"/>
      <c r="EK43" s="2317"/>
      <c r="EL43" s="2317"/>
      <c r="EM43" s="2317"/>
      <c r="EN43" s="2317"/>
    </row>
    <row r="44" spans="1:144" s="2318" customFormat="1" ht="9.75" customHeight="1">
      <c r="A44" s="2329" t="s">
        <v>2365</v>
      </c>
      <c r="B44" s="2330">
        <v>63.53</v>
      </c>
      <c r="C44" s="2331">
        <v>134.19999999999999</v>
      </c>
      <c r="D44" s="2332">
        <v>134.19999999999999</v>
      </c>
      <c r="E44" s="2333">
        <v>130.6</v>
      </c>
      <c r="F44" s="2332">
        <v>131.5</v>
      </c>
      <c r="G44" s="2332">
        <v>129.19999999999999</v>
      </c>
      <c r="H44" s="2332">
        <v>129.4</v>
      </c>
      <c r="I44" s="2332">
        <v>129.9</v>
      </c>
      <c r="J44" s="2335">
        <v>23.119266055045856</v>
      </c>
      <c r="K44" s="2336">
        <v>0</v>
      </c>
      <c r="L44" s="2335">
        <v>-4.8798252002913358</v>
      </c>
      <c r="M44" s="2342">
        <v>-5.122655122655118</v>
      </c>
      <c r="N44" s="2342">
        <v>-4.9300956585724975</v>
      </c>
      <c r="O44" s="2342">
        <v>-4.0770941438102284</v>
      </c>
      <c r="P44" s="2336">
        <v>-4.4150110375275915</v>
      </c>
      <c r="Q44" s="2336">
        <v>0.38639876352395675</v>
      </c>
      <c r="R44" s="2317"/>
      <c r="S44" s="2317" t="s">
        <v>2334</v>
      </c>
      <c r="T44" s="2317"/>
      <c r="U44" s="2317"/>
      <c r="V44" s="2317"/>
      <c r="W44" s="2317"/>
      <c r="X44" s="2317"/>
      <c r="Y44" s="2317"/>
      <c r="Z44" s="2317"/>
      <c r="AA44" s="2317"/>
      <c r="AB44" s="2317"/>
      <c r="AC44" s="2317"/>
      <c r="AD44" s="2317"/>
      <c r="AE44" s="2317"/>
      <c r="AF44" s="2317"/>
      <c r="AG44" s="2317"/>
      <c r="AH44" s="2317"/>
      <c r="AI44" s="2317"/>
      <c r="AJ44" s="2317"/>
      <c r="AK44" s="2317"/>
      <c r="AL44" s="2317"/>
      <c r="AM44" s="2317"/>
      <c r="AN44" s="2317"/>
      <c r="AO44" s="2317"/>
      <c r="AP44" s="2317"/>
      <c r="AQ44" s="2317"/>
      <c r="AR44" s="2317"/>
      <c r="AS44" s="2317"/>
      <c r="AT44" s="2317"/>
      <c r="AU44" s="2317"/>
      <c r="AV44" s="2317"/>
      <c r="AW44" s="2317"/>
      <c r="AX44" s="2317"/>
      <c r="AY44" s="2317"/>
      <c r="AZ44" s="2317"/>
      <c r="BA44" s="2317"/>
      <c r="BB44" s="2317"/>
      <c r="BC44" s="2317"/>
      <c r="BD44" s="2317"/>
      <c r="BE44" s="2317"/>
      <c r="BF44" s="2317"/>
      <c r="BG44" s="2317"/>
      <c r="BH44" s="2317"/>
      <c r="BI44" s="2317"/>
      <c r="BJ44" s="2317"/>
      <c r="BK44" s="2317"/>
      <c r="BL44" s="2317"/>
      <c r="BM44" s="2317"/>
      <c r="BN44" s="2317"/>
      <c r="BO44" s="2317"/>
      <c r="BP44" s="2317"/>
      <c r="BQ44" s="2317"/>
      <c r="BR44" s="2317"/>
      <c r="BS44" s="2317"/>
      <c r="BT44" s="2317"/>
      <c r="BU44" s="2317"/>
      <c r="BV44" s="2317"/>
      <c r="BW44" s="2317"/>
      <c r="BX44" s="2317"/>
      <c r="BY44" s="2317"/>
      <c r="BZ44" s="2317"/>
      <c r="CA44" s="2317"/>
      <c r="CB44" s="2317"/>
      <c r="CC44" s="2317"/>
      <c r="CD44" s="2317"/>
      <c r="CE44" s="2317"/>
      <c r="CF44" s="2317"/>
      <c r="CG44" s="2317"/>
      <c r="CH44" s="2317"/>
      <c r="CI44" s="2317"/>
      <c r="CJ44" s="2317"/>
      <c r="CK44" s="2317"/>
      <c r="CL44" s="2317"/>
      <c r="CM44" s="2317"/>
      <c r="CN44" s="2317"/>
      <c r="CO44" s="2317"/>
      <c r="CP44" s="2317"/>
      <c r="CQ44" s="2317"/>
      <c r="CR44" s="2317"/>
      <c r="CS44" s="2317"/>
      <c r="CT44" s="2317"/>
      <c r="CU44" s="2317"/>
      <c r="CV44" s="2317"/>
      <c r="CW44" s="2317"/>
      <c r="CX44" s="2317"/>
      <c r="CY44" s="2317"/>
      <c r="CZ44" s="2317"/>
      <c r="DA44" s="2317"/>
      <c r="DB44" s="2317"/>
      <c r="DC44" s="2317"/>
      <c r="DD44" s="2317"/>
      <c r="DE44" s="2317"/>
      <c r="DF44" s="2317"/>
      <c r="DG44" s="2317"/>
      <c r="DH44" s="2317"/>
      <c r="DI44" s="2317"/>
      <c r="DJ44" s="2317"/>
      <c r="DK44" s="2317"/>
      <c r="DL44" s="2317"/>
      <c r="DM44" s="2317"/>
      <c r="DN44" s="2317"/>
      <c r="DO44" s="2317"/>
      <c r="DP44" s="2317"/>
      <c r="DQ44" s="2317"/>
      <c r="DR44" s="2317"/>
      <c r="DS44" s="2317"/>
      <c r="DT44" s="2317"/>
      <c r="DU44" s="2317"/>
      <c r="DV44" s="2317"/>
      <c r="DW44" s="2317"/>
      <c r="DX44" s="2317"/>
      <c r="DY44" s="2317"/>
      <c r="DZ44" s="2317"/>
      <c r="EA44" s="2317"/>
      <c r="EB44" s="2317"/>
      <c r="EC44" s="2317"/>
      <c r="ED44" s="2317"/>
      <c r="EE44" s="2317"/>
      <c r="EF44" s="2317"/>
      <c r="EG44" s="2317"/>
      <c r="EH44" s="2317"/>
      <c r="EI44" s="2317"/>
      <c r="EJ44" s="2317"/>
      <c r="EK44" s="2317"/>
      <c r="EL44" s="2317"/>
      <c r="EM44" s="2317"/>
      <c r="EN44" s="2317"/>
    </row>
    <row r="45" spans="1:144" s="2318" customFormat="1" ht="9.75" customHeight="1">
      <c r="A45" s="2329" t="s">
        <v>2366</v>
      </c>
      <c r="B45" s="2330">
        <v>114.47</v>
      </c>
      <c r="C45" s="2331">
        <v>112.3</v>
      </c>
      <c r="D45" s="2332">
        <v>96.6</v>
      </c>
      <c r="E45" s="2333">
        <v>98.9</v>
      </c>
      <c r="F45" s="2332">
        <v>95.8</v>
      </c>
      <c r="G45" s="2332">
        <v>96.3</v>
      </c>
      <c r="H45" s="2332">
        <v>96.9</v>
      </c>
      <c r="I45" s="2332">
        <v>97.8</v>
      </c>
      <c r="J45" s="2335">
        <v>19.978632478632477</v>
      </c>
      <c r="K45" s="2336">
        <v>-13.980409617097067</v>
      </c>
      <c r="L45" s="2335">
        <v>-8.256029684601117</v>
      </c>
      <c r="M45" s="2342">
        <v>-8.061420345489438</v>
      </c>
      <c r="N45" s="2342">
        <v>-7.0463320463320542</v>
      </c>
      <c r="O45" s="2342">
        <v>-4.059405940594047</v>
      </c>
      <c r="P45" s="2336">
        <v>-2.8798411122145069</v>
      </c>
      <c r="Q45" s="2336">
        <v>0.92879256965943569</v>
      </c>
      <c r="R45" s="2317"/>
      <c r="S45" s="2317" t="s">
        <v>2334</v>
      </c>
      <c r="T45" s="2317"/>
      <c r="U45" s="2317"/>
      <c r="V45" s="2317"/>
      <c r="W45" s="2317"/>
      <c r="X45" s="2317"/>
      <c r="Y45" s="2317"/>
      <c r="Z45" s="2317"/>
      <c r="AA45" s="2317"/>
      <c r="AB45" s="2317"/>
      <c r="AC45" s="2317"/>
      <c r="AD45" s="2317"/>
      <c r="AE45" s="2317"/>
      <c r="AF45" s="2317"/>
      <c r="AG45" s="2317"/>
      <c r="AH45" s="2317"/>
      <c r="AI45" s="2317"/>
      <c r="AJ45" s="2317"/>
      <c r="AK45" s="2317"/>
      <c r="AL45" s="2317"/>
      <c r="AM45" s="2317"/>
      <c r="AN45" s="2317"/>
      <c r="AO45" s="2317"/>
      <c r="AP45" s="2317"/>
      <c r="AQ45" s="2317"/>
      <c r="AR45" s="2317"/>
      <c r="AS45" s="2317"/>
      <c r="AT45" s="2317"/>
      <c r="AU45" s="2317"/>
      <c r="AV45" s="2317"/>
      <c r="AW45" s="2317"/>
      <c r="AX45" s="2317"/>
      <c r="AY45" s="2317"/>
      <c r="AZ45" s="2317"/>
      <c r="BA45" s="2317"/>
      <c r="BB45" s="2317"/>
      <c r="BC45" s="2317"/>
      <c r="BD45" s="2317"/>
      <c r="BE45" s="2317"/>
      <c r="BF45" s="2317"/>
      <c r="BG45" s="2317"/>
      <c r="BH45" s="2317"/>
      <c r="BI45" s="2317"/>
      <c r="BJ45" s="2317"/>
      <c r="BK45" s="2317"/>
      <c r="BL45" s="2317"/>
      <c r="BM45" s="2317"/>
      <c r="BN45" s="2317"/>
      <c r="BO45" s="2317"/>
      <c r="BP45" s="2317"/>
      <c r="BQ45" s="2317"/>
      <c r="BR45" s="2317"/>
      <c r="BS45" s="2317"/>
      <c r="BT45" s="2317"/>
      <c r="BU45" s="2317"/>
      <c r="BV45" s="2317"/>
      <c r="BW45" s="2317"/>
      <c r="BX45" s="2317"/>
      <c r="BY45" s="2317"/>
      <c r="BZ45" s="2317"/>
      <c r="CA45" s="2317"/>
      <c r="CB45" s="2317"/>
      <c r="CC45" s="2317"/>
      <c r="CD45" s="2317"/>
      <c r="CE45" s="2317"/>
      <c r="CF45" s="2317"/>
      <c r="CG45" s="2317"/>
      <c r="CH45" s="2317"/>
      <c r="CI45" s="2317"/>
      <c r="CJ45" s="2317"/>
      <c r="CK45" s="2317"/>
      <c r="CL45" s="2317"/>
      <c r="CM45" s="2317"/>
      <c r="CN45" s="2317"/>
      <c r="CO45" s="2317"/>
      <c r="CP45" s="2317"/>
      <c r="CQ45" s="2317"/>
      <c r="CR45" s="2317"/>
      <c r="CS45" s="2317"/>
      <c r="CT45" s="2317"/>
      <c r="CU45" s="2317"/>
      <c r="CV45" s="2317"/>
      <c r="CW45" s="2317"/>
      <c r="CX45" s="2317"/>
      <c r="CY45" s="2317"/>
      <c r="CZ45" s="2317"/>
      <c r="DA45" s="2317"/>
      <c r="DB45" s="2317"/>
      <c r="DC45" s="2317"/>
      <c r="DD45" s="2317"/>
      <c r="DE45" s="2317"/>
      <c r="DF45" s="2317"/>
      <c r="DG45" s="2317"/>
      <c r="DH45" s="2317"/>
      <c r="DI45" s="2317"/>
      <c r="DJ45" s="2317"/>
      <c r="DK45" s="2317"/>
      <c r="DL45" s="2317"/>
      <c r="DM45" s="2317"/>
      <c r="DN45" s="2317"/>
      <c r="DO45" s="2317"/>
      <c r="DP45" s="2317"/>
      <c r="DQ45" s="2317"/>
      <c r="DR45" s="2317"/>
      <c r="DS45" s="2317"/>
      <c r="DT45" s="2317"/>
      <c r="DU45" s="2317"/>
      <c r="DV45" s="2317"/>
      <c r="DW45" s="2317"/>
      <c r="DX45" s="2317"/>
      <c r="DY45" s="2317"/>
      <c r="DZ45" s="2317"/>
      <c r="EA45" s="2317"/>
      <c r="EB45" s="2317"/>
      <c r="EC45" s="2317"/>
      <c r="ED45" s="2317"/>
      <c r="EE45" s="2317"/>
      <c r="EF45" s="2317"/>
      <c r="EG45" s="2317"/>
      <c r="EH45" s="2317"/>
      <c r="EI45" s="2317"/>
      <c r="EJ45" s="2317"/>
      <c r="EK45" s="2317"/>
      <c r="EL45" s="2317"/>
      <c r="EM45" s="2317"/>
      <c r="EN45" s="2317"/>
    </row>
    <row r="46" spans="1:144" s="2318" customFormat="1" ht="9.75" customHeight="1">
      <c r="A46" s="2329" t="s">
        <v>2367</v>
      </c>
      <c r="B46" s="2330">
        <v>58.26</v>
      </c>
      <c r="C46" s="2331">
        <v>115.4</v>
      </c>
      <c r="D46" s="2332">
        <v>98.3</v>
      </c>
      <c r="E46" s="2333">
        <v>100.1</v>
      </c>
      <c r="F46" s="2332">
        <v>97.2</v>
      </c>
      <c r="G46" s="2332">
        <v>96.9</v>
      </c>
      <c r="H46" s="2332">
        <v>99.1</v>
      </c>
      <c r="I46" s="2332">
        <v>100.1</v>
      </c>
      <c r="J46" s="2335">
        <v>19.833852544132924</v>
      </c>
      <c r="K46" s="2336">
        <v>-14.818024263431553</v>
      </c>
      <c r="L46" s="2335">
        <v>-8.5844748858447559</v>
      </c>
      <c r="M46" s="2342">
        <v>-9.8330241187383933</v>
      </c>
      <c r="N46" s="2342">
        <v>-7.8020932445290043</v>
      </c>
      <c r="O46" s="2342">
        <v>-2.8431372549019613</v>
      </c>
      <c r="P46" s="2336">
        <v>-4.3935052531041094</v>
      </c>
      <c r="Q46" s="2336">
        <v>1.0090817356205832</v>
      </c>
      <c r="R46" s="2317"/>
      <c r="S46" s="2317" t="s">
        <v>2334</v>
      </c>
      <c r="T46" s="2317"/>
      <c r="U46" s="2317"/>
      <c r="V46" s="2317"/>
      <c r="W46" s="2317"/>
      <c r="X46" s="2317"/>
      <c r="Y46" s="2317"/>
      <c r="Z46" s="2317"/>
      <c r="AA46" s="2317"/>
      <c r="AB46" s="2317"/>
      <c r="AC46" s="2317"/>
      <c r="AD46" s="2317"/>
      <c r="AE46" s="2317"/>
      <c r="AF46" s="2317"/>
      <c r="AG46" s="2317"/>
      <c r="AH46" s="2317"/>
      <c r="AI46" s="2317"/>
      <c r="AJ46" s="2317"/>
      <c r="AK46" s="2317"/>
      <c r="AL46" s="2317"/>
      <c r="AM46" s="2317"/>
      <c r="AN46" s="2317"/>
      <c r="AO46" s="2317"/>
      <c r="AP46" s="2317"/>
      <c r="AQ46" s="2317"/>
      <c r="AR46" s="2317"/>
      <c r="AS46" s="2317"/>
      <c r="AT46" s="2317"/>
      <c r="AU46" s="2317"/>
      <c r="AV46" s="2317"/>
      <c r="AW46" s="2317"/>
      <c r="AX46" s="2317"/>
      <c r="AY46" s="2317"/>
      <c r="AZ46" s="2317"/>
      <c r="BA46" s="2317"/>
      <c r="BB46" s="2317"/>
      <c r="BC46" s="2317"/>
      <c r="BD46" s="2317"/>
      <c r="BE46" s="2317"/>
      <c r="BF46" s="2317"/>
      <c r="BG46" s="2317"/>
      <c r="BH46" s="2317"/>
      <c r="BI46" s="2317"/>
      <c r="BJ46" s="2317"/>
      <c r="BK46" s="2317"/>
      <c r="BL46" s="2317"/>
      <c r="BM46" s="2317"/>
      <c r="BN46" s="2317"/>
      <c r="BO46" s="2317"/>
      <c r="BP46" s="2317"/>
      <c r="BQ46" s="2317"/>
      <c r="BR46" s="2317"/>
      <c r="BS46" s="2317"/>
      <c r="BT46" s="2317"/>
      <c r="BU46" s="2317"/>
      <c r="BV46" s="2317"/>
      <c r="BW46" s="2317"/>
      <c r="BX46" s="2317"/>
      <c r="BY46" s="2317"/>
      <c r="BZ46" s="2317"/>
      <c r="CA46" s="2317"/>
      <c r="CB46" s="2317"/>
      <c r="CC46" s="2317"/>
      <c r="CD46" s="2317"/>
      <c r="CE46" s="2317"/>
      <c r="CF46" s="2317"/>
      <c r="CG46" s="2317"/>
      <c r="CH46" s="2317"/>
      <c r="CI46" s="2317"/>
      <c r="CJ46" s="2317"/>
      <c r="CK46" s="2317"/>
      <c r="CL46" s="2317"/>
      <c r="CM46" s="2317"/>
      <c r="CN46" s="2317"/>
      <c r="CO46" s="2317"/>
      <c r="CP46" s="2317"/>
      <c r="CQ46" s="2317"/>
      <c r="CR46" s="2317"/>
      <c r="CS46" s="2317"/>
      <c r="CT46" s="2317"/>
      <c r="CU46" s="2317"/>
      <c r="CV46" s="2317"/>
      <c r="CW46" s="2317"/>
      <c r="CX46" s="2317"/>
      <c r="CY46" s="2317"/>
      <c r="CZ46" s="2317"/>
      <c r="DA46" s="2317"/>
      <c r="DB46" s="2317"/>
      <c r="DC46" s="2317"/>
      <c r="DD46" s="2317"/>
      <c r="DE46" s="2317"/>
      <c r="DF46" s="2317"/>
      <c r="DG46" s="2317"/>
      <c r="DH46" s="2317"/>
      <c r="DI46" s="2317"/>
      <c r="DJ46" s="2317"/>
      <c r="DK46" s="2317"/>
      <c r="DL46" s="2317"/>
      <c r="DM46" s="2317"/>
      <c r="DN46" s="2317"/>
      <c r="DO46" s="2317"/>
      <c r="DP46" s="2317"/>
      <c r="DQ46" s="2317"/>
      <c r="DR46" s="2317"/>
      <c r="DS46" s="2317"/>
      <c r="DT46" s="2317"/>
      <c r="DU46" s="2317"/>
      <c r="DV46" s="2317"/>
      <c r="DW46" s="2317"/>
      <c r="DX46" s="2317"/>
      <c r="DY46" s="2317"/>
      <c r="DZ46" s="2317"/>
      <c r="EA46" s="2317"/>
      <c r="EB46" s="2317"/>
      <c r="EC46" s="2317"/>
      <c r="ED46" s="2317"/>
      <c r="EE46" s="2317"/>
      <c r="EF46" s="2317"/>
      <c r="EG46" s="2317"/>
      <c r="EH46" s="2317"/>
      <c r="EI46" s="2317"/>
      <c r="EJ46" s="2317"/>
      <c r="EK46" s="2317"/>
      <c r="EL46" s="2317"/>
      <c r="EM46" s="2317"/>
      <c r="EN46" s="2317"/>
    </row>
    <row r="47" spans="1:144" s="2318" customFormat="1" ht="9.75" customHeight="1">
      <c r="A47" s="2344" t="s">
        <v>2368</v>
      </c>
      <c r="B47" s="2345">
        <v>47.35</v>
      </c>
      <c r="C47" s="2331">
        <v>114.6</v>
      </c>
      <c r="D47" s="2332">
        <v>99.2</v>
      </c>
      <c r="E47" s="2333">
        <v>101.8</v>
      </c>
      <c r="F47" s="2332">
        <v>98.7</v>
      </c>
      <c r="G47" s="2332">
        <v>101.2</v>
      </c>
      <c r="H47" s="2332">
        <v>99.6</v>
      </c>
      <c r="I47" s="2332">
        <v>99.8</v>
      </c>
      <c r="J47" s="2335">
        <v>20.631578947368425</v>
      </c>
      <c r="K47" s="2336">
        <v>-13.438045375218138</v>
      </c>
      <c r="L47" s="2335">
        <v>-9.1071428571428612</v>
      </c>
      <c r="M47" s="2342">
        <v>-6.8867924528301785</v>
      </c>
      <c r="N47" s="2342">
        <v>-5.6849953401677595</v>
      </c>
      <c r="O47" s="2342">
        <v>-4.961832061068705</v>
      </c>
      <c r="P47" s="2336">
        <v>-1.3833992094861713</v>
      </c>
      <c r="Q47" s="2336">
        <v>0.20080321285141167</v>
      </c>
      <c r="R47" s="2317"/>
      <c r="S47" s="2317" t="s">
        <v>2334</v>
      </c>
      <c r="T47" s="2317"/>
      <c r="U47" s="2317"/>
      <c r="V47" s="2317"/>
      <c r="W47" s="2317"/>
      <c r="X47" s="2317"/>
      <c r="Y47" s="2317"/>
      <c r="Z47" s="2317"/>
      <c r="AA47" s="2317"/>
      <c r="AB47" s="2317"/>
      <c r="AC47" s="2317"/>
      <c r="AD47" s="2317"/>
      <c r="AE47" s="2317"/>
      <c r="AF47" s="2317"/>
      <c r="AG47" s="2317"/>
      <c r="AH47" s="2317"/>
      <c r="AI47" s="2317"/>
      <c r="AJ47" s="2317"/>
      <c r="AK47" s="2317"/>
      <c r="AL47" s="2317"/>
      <c r="AM47" s="2317"/>
      <c r="AN47" s="2317"/>
      <c r="AO47" s="2317"/>
      <c r="AP47" s="2317"/>
      <c r="AQ47" s="2317"/>
      <c r="AR47" s="2317"/>
      <c r="AS47" s="2317"/>
      <c r="AT47" s="2317"/>
      <c r="AU47" s="2317"/>
      <c r="AV47" s="2317"/>
      <c r="AW47" s="2317"/>
      <c r="AX47" s="2317"/>
      <c r="AY47" s="2317"/>
      <c r="AZ47" s="2317"/>
      <c r="BA47" s="2317"/>
      <c r="BB47" s="2317"/>
      <c r="BC47" s="2317"/>
      <c r="BD47" s="2317"/>
      <c r="BE47" s="2317"/>
      <c r="BF47" s="2317"/>
      <c r="BG47" s="2317"/>
      <c r="BH47" s="2317"/>
      <c r="BI47" s="2317"/>
      <c r="BJ47" s="2317"/>
      <c r="BK47" s="2317"/>
      <c r="BL47" s="2317"/>
      <c r="BM47" s="2317"/>
      <c r="BN47" s="2317"/>
      <c r="BO47" s="2317"/>
      <c r="BP47" s="2317"/>
      <c r="BQ47" s="2317"/>
      <c r="BR47" s="2317"/>
      <c r="BS47" s="2317"/>
      <c r="BT47" s="2317"/>
      <c r="BU47" s="2317"/>
      <c r="BV47" s="2317"/>
      <c r="BW47" s="2317"/>
      <c r="BX47" s="2317"/>
      <c r="BY47" s="2317"/>
      <c r="BZ47" s="2317"/>
      <c r="CA47" s="2317"/>
      <c r="CB47" s="2317"/>
      <c r="CC47" s="2317"/>
      <c r="CD47" s="2317"/>
      <c r="CE47" s="2317"/>
      <c r="CF47" s="2317"/>
      <c r="CG47" s="2317"/>
      <c r="CH47" s="2317"/>
      <c r="CI47" s="2317"/>
      <c r="CJ47" s="2317"/>
      <c r="CK47" s="2317"/>
      <c r="CL47" s="2317"/>
      <c r="CM47" s="2317"/>
      <c r="CN47" s="2317"/>
      <c r="CO47" s="2317"/>
      <c r="CP47" s="2317"/>
      <c r="CQ47" s="2317"/>
      <c r="CR47" s="2317"/>
      <c r="CS47" s="2317"/>
      <c r="CT47" s="2317"/>
      <c r="CU47" s="2317"/>
      <c r="CV47" s="2317"/>
      <c r="CW47" s="2317"/>
      <c r="CX47" s="2317"/>
      <c r="CY47" s="2317"/>
      <c r="CZ47" s="2317"/>
      <c r="DA47" s="2317"/>
      <c r="DB47" s="2317"/>
      <c r="DC47" s="2317"/>
      <c r="DD47" s="2317"/>
      <c r="DE47" s="2317"/>
      <c r="DF47" s="2317"/>
      <c r="DG47" s="2317"/>
      <c r="DH47" s="2317"/>
      <c r="DI47" s="2317"/>
      <c r="DJ47" s="2317"/>
      <c r="DK47" s="2317"/>
      <c r="DL47" s="2317"/>
      <c r="DM47" s="2317"/>
      <c r="DN47" s="2317"/>
      <c r="DO47" s="2317"/>
      <c r="DP47" s="2317"/>
      <c r="DQ47" s="2317"/>
      <c r="DR47" s="2317"/>
      <c r="DS47" s="2317"/>
      <c r="DT47" s="2317"/>
      <c r="DU47" s="2317"/>
      <c r="DV47" s="2317"/>
      <c r="DW47" s="2317"/>
      <c r="DX47" s="2317"/>
      <c r="DY47" s="2317"/>
      <c r="DZ47" s="2317"/>
      <c r="EA47" s="2317"/>
      <c r="EB47" s="2317"/>
      <c r="EC47" s="2317"/>
      <c r="ED47" s="2317"/>
      <c r="EE47" s="2317"/>
      <c r="EF47" s="2317"/>
      <c r="EG47" s="2317"/>
      <c r="EH47" s="2317"/>
      <c r="EI47" s="2317"/>
      <c r="EJ47" s="2317"/>
      <c r="EK47" s="2317"/>
      <c r="EL47" s="2317"/>
      <c r="EM47" s="2317"/>
      <c r="EN47" s="2317"/>
    </row>
    <row r="48" spans="1:144" s="2318" customFormat="1" ht="9.75" customHeight="1">
      <c r="A48" s="2329" t="s">
        <v>2369</v>
      </c>
      <c r="B48" s="2330">
        <v>8.86</v>
      </c>
      <c r="C48" s="2331">
        <v>78.900000000000006</v>
      </c>
      <c r="D48" s="2332">
        <v>70.8</v>
      </c>
      <c r="E48" s="2333">
        <v>75.400000000000006</v>
      </c>
      <c r="F48" s="2332">
        <v>70.599999999999994</v>
      </c>
      <c r="G48" s="2332">
        <v>66.400000000000006</v>
      </c>
      <c r="H48" s="2332">
        <v>67.900000000000006</v>
      </c>
      <c r="I48" s="2332">
        <v>72.2</v>
      </c>
      <c r="J48" s="2335">
        <v>15.519765739385065</v>
      </c>
      <c r="K48" s="2336">
        <v>-10.266159695817507</v>
      </c>
      <c r="L48" s="2335">
        <v>2.1680216802168246</v>
      </c>
      <c r="M48" s="2342">
        <v>0</v>
      </c>
      <c r="N48" s="2342">
        <v>-9.9050203527815484</v>
      </c>
      <c r="O48" s="2342">
        <v>-8.3670715249662493</v>
      </c>
      <c r="P48" s="2336">
        <v>0.55710306406686527</v>
      </c>
      <c r="Q48" s="2336">
        <v>6.332842415316648</v>
      </c>
      <c r="R48" s="2317"/>
      <c r="S48" s="2317" t="s">
        <v>2334</v>
      </c>
      <c r="T48" s="2317"/>
      <c r="U48" s="2317"/>
      <c r="V48" s="2317"/>
      <c r="W48" s="2317"/>
      <c r="X48" s="2317"/>
      <c r="Y48" s="2317"/>
      <c r="Z48" s="2317"/>
      <c r="AA48" s="2317"/>
      <c r="AB48" s="2317"/>
      <c r="AC48" s="2317"/>
      <c r="AD48" s="2317"/>
      <c r="AE48" s="2317"/>
      <c r="AF48" s="2317"/>
      <c r="AG48" s="2317"/>
      <c r="AH48" s="2317"/>
      <c r="AI48" s="2317"/>
      <c r="AJ48" s="2317"/>
      <c r="AK48" s="2317"/>
      <c r="AL48" s="2317"/>
      <c r="AM48" s="2317"/>
      <c r="AN48" s="2317"/>
      <c r="AO48" s="2317"/>
      <c r="AP48" s="2317"/>
      <c r="AQ48" s="2317"/>
      <c r="AR48" s="2317"/>
      <c r="AS48" s="2317"/>
      <c r="AT48" s="2317"/>
      <c r="AU48" s="2317"/>
      <c r="AV48" s="2317"/>
      <c r="AW48" s="2317"/>
      <c r="AX48" s="2317"/>
      <c r="AY48" s="2317"/>
      <c r="AZ48" s="2317"/>
      <c r="BA48" s="2317"/>
      <c r="BB48" s="2317"/>
      <c r="BC48" s="2317"/>
      <c r="BD48" s="2317"/>
      <c r="BE48" s="2317"/>
      <c r="BF48" s="2317"/>
      <c r="BG48" s="2317"/>
      <c r="BH48" s="2317"/>
      <c r="BI48" s="2317"/>
      <c r="BJ48" s="2317"/>
      <c r="BK48" s="2317"/>
      <c r="BL48" s="2317"/>
      <c r="BM48" s="2317"/>
      <c r="BN48" s="2317"/>
      <c r="BO48" s="2317"/>
      <c r="BP48" s="2317"/>
      <c r="BQ48" s="2317"/>
      <c r="BR48" s="2317"/>
      <c r="BS48" s="2317"/>
      <c r="BT48" s="2317"/>
      <c r="BU48" s="2317"/>
      <c r="BV48" s="2317"/>
      <c r="BW48" s="2317"/>
      <c r="BX48" s="2317"/>
      <c r="BY48" s="2317"/>
      <c r="BZ48" s="2317"/>
      <c r="CA48" s="2317"/>
      <c r="CB48" s="2317"/>
      <c r="CC48" s="2317"/>
      <c r="CD48" s="2317"/>
      <c r="CE48" s="2317"/>
      <c r="CF48" s="2317"/>
      <c r="CG48" s="2317"/>
      <c r="CH48" s="2317"/>
      <c r="CI48" s="2317"/>
      <c r="CJ48" s="2317"/>
      <c r="CK48" s="2317"/>
      <c r="CL48" s="2317"/>
      <c r="CM48" s="2317"/>
      <c r="CN48" s="2317"/>
      <c r="CO48" s="2317"/>
      <c r="CP48" s="2317"/>
      <c r="CQ48" s="2317"/>
      <c r="CR48" s="2317"/>
      <c r="CS48" s="2317"/>
      <c r="CT48" s="2317"/>
      <c r="CU48" s="2317"/>
      <c r="CV48" s="2317"/>
      <c r="CW48" s="2317"/>
      <c r="CX48" s="2317"/>
      <c r="CY48" s="2317"/>
      <c r="CZ48" s="2317"/>
      <c r="DA48" s="2317"/>
      <c r="DB48" s="2317"/>
      <c r="DC48" s="2317"/>
      <c r="DD48" s="2317"/>
      <c r="DE48" s="2317"/>
      <c r="DF48" s="2317"/>
      <c r="DG48" s="2317"/>
      <c r="DH48" s="2317"/>
      <c r="DI48" s="2317"/>
      <c r="DJ48" s="2317"/>
      <c r="DK48" s="2317"/>
      <c r="DL48" s="2317"/>
      <c r="DM48" s="2317"/>
      <c r="DN48" s="2317"/>
      <c r="DO48" s="2317"/>
      <c r="DP48" s="2317"/>
      <c r="DQ48" s="2317"/>
      <c r="DR48" s="2317"/>
      <c r="DS48" s="2317"/>
      <c r="DT48" s="2317"/>
      <c r="DU48" s="2317"/>
      <c r="DV48" s="2317"/>
      <c r="DW48" s="2317"/>
      <c r="DX48" s="2317"/>
      <c r="DY48" s="2317"/>
      <c r="DZ48" s="2317"/>
      <c r="EA48" s="2317"/>
      <c r="EB48" s="2317"/>
      <c r="EC48" s="2317"/>
      <c r="ED48" s="2317"/>
      <c r="EE48" s="2317"/>
      <c r="EF48" s="2317"/>
      <c r="EG48" s="2317"/>
      <c r="EH48" s="2317"/>
      <c r="EI48" s="2317"/>
      <c r="EJ48" s="2317"/>
      <c r="EK48" s="2317"/>
      <c r="EL48" s="2317"/>
      <c r="EM48" s="2317"/>
      <c r="EN48" s="2317"/>
    </row>
    <row r="49" spans="1:144" s="2318" customFormat="1" ht="9.75" customHeight="1">
      <c r="A49" s="2346" t="s">
        <v>2370</v>
      </c>
      <c r="B49" s="2330">
        <v>42.34</v>
      </c>
      <c r="C49" s="2331">
        <v>139.5</v>
      </c>
      <c r="D49" s="2332">
        <v>139.19999999999999</v>
      </c>
      <c r="E49" s="2333">
        <v>130.4</v>
      </c>
      <c r="F49" s="2332">
        <v>135.9</v>
      </c>
      <c r="G49" s="2332">
        <v>134.6</v>
      </c>
      <c r="H49" s="2332">
        <v>137.19999999999999</v>
      </c>
      <c r="I49" s="2332">
        <v>137.5</v>
      </c>
      <c r="J49" s="2335">
        <v>20.362381363244168</v>
      </c>
      <c r="K49" s="2336">
        <v>-0.21505376344086358</v>
      </c>
      <c r="L49" s="2335">
        <v>-4.7479912344777233</v>
      </c>
      <c r="M49" s="2342">
        <v>-2.0187454938716485</v>
      </c>
      <c r="N49" s="2342">
        <v>-1.8950437317784292</v>
      </c>
      <c r="O49" s="2342">
        <v>-3.5839775122979773</v>
      </c>
      <c r="P49" s="2336">
        <v>-6.1433447098976188</v>
      </c>
      <c r="Q49" s="2336">
        <v>0.21865889212828904</v>
      </c>
      <c r="R49" s="2317"/>
      <c r="S49" s="2317" t="s">
        <v>2334</v>
      </c>
      <c r="T49" s="2317"/>
      <c r="U49" s="2317"/>
      <c r="V49" s="2317"/>
      <c r="W49" s="2317"/>
      <c r="X49" s="2317"/>
      <c r="Y49" s="2317"/>
      <c r="Z49" s="2317"/>
      <c r="AA49" s="2317"/>
      <c r="AB49" s="2317"/>
      <c r="AC49" s="2317"/>
      <c r="AD49" s="2317"/>
      <c r="AE49" s="2317"/>
      <c r="AF49" s="2317"/>
      <c r="AG49" s="2317"/>
      <c r="AH49" s="2317"/>
      <c r="AI49" s="2317"/>
      <c r="AJ49" s="2317"/>
      <c r="AK49" s="2317"/>
      <c r="AL49" s="2317"/>
      <c r="AM49" s="2317"/>
      <c r="AN49" s="2317"/>
      <c r="AO49" s="2317"/>
      <c r="AP49" s="2317"/>
      <c r="AQ49" s="2317"/>
      <c r="AR49" s="2317"/>
      <c r="AS49" s="2317"/>
      <c r="AT49" s="2317"/>
      <c r="AU49" s="2317"/>
      <c r="AV49" s="2317"/>
      <c r="AW49" s="2317"/>
      <c r="AX49" s="2317"/>
      <c r="AY49" s="2317"/>
      <c r="AZ49" s="2317"/>
      <c r="BA49" s="2317"/>
      <c r="BB49" s="2317"/>
      <c r="BC49" s="2317"/>
      <c r="BD49" s="2317"/>
      <c r="BE49" s="2317"/>
      <c r="BF49" s="2317"/>
      <c r="BG49" s="2317"/>
      <c r="BH49" s="2317"/>
      <c r="BI49" s="2317"/>
      <c r="BJ49" s="2317"/>
      <c r="BK49" s="2317"/>
      <c r="BL49" s="2317"/>
      <c r="BM49" s="2317"/>
      <c r="BN49" s="2317"/>
      <c r="BO49" s="2317"/>
      <c r="BP49" s="2317"/>
      <c r="BQ49" s="2317"/>
      <c r="BR49" s="2317"/>
      <c r="BS49" s="2317"/>
      <c r="BT49" s="2317"/>
      <c r="BU49" s="2317"/>
      <c r="BV49" s="2317"/>
      <c r="BW49" s="2317"/>
      <c r="BX49" s="2317"/>
      <c r="BY49" s="2317"/>
      <c r="BZ49" s="2317"/>
      <c r="CA49" s="2317"/>
      <c r="CB49" s="2317"/>
      <c r="CC49" s="2317"/>
      <c r="CD49" s="2317"/>
      <c r="CE49" s="2317"/>
      <c r="CF49" s="2317"/>
      <c r="CG49" s="2317"/>
      <c r="CH49" s="2317"/>
      <c r="CI49" s="2317"/>
      <c r="CJ49" s="2317"/>
      <c r="CK49" s="2317"/>
      <c r="CL49" s="2317"/>
      <c r="CM49" s="2317"/>
      <c r="CN49" s="2317"/>
      <c r="CO49" s="2317"/>
      <c r="CP49" s="2317"/>
      <c r="CQ49" s="2317"/>
      <c r="CR49" s="2317"/>
      <c r="CS49" s="2317"/>
      <c r="CT49" s="2317"/>
      <c r="CU49" s="2317"/>
      <c r="CV49" s="2317"/>
      <c r="CW49" s="2317"/>
      <c r="CX49" s="2317"/>
      <c r="CY49" s="2317"/>
      <c r="CZ49" s="2317"/>
      <c r="DA49" s="2317"/>
      <c r="DB49" s="2317"/>
      <c r="DC49" s="2317"/>
      <c r="DD49" s="2317"/>
      <c r="DE49" s="2317"/>
      <c r="DF49" s="2317"/>
      <c r="DG49" s="2317"/>
      <c r="DH49" s="2317"/>
      <c r="DI49" s="2317"/>
      <c r="DJ49" s="2317"/>
      <c r="DK49" s="2317"/>
      <c r="DL49" s="2317"/>
      <c r="DM49" s="2317"/>
      <c r="DN49" s="2317"/>
      <c r="DO49" s="2317"/>
      <c r="DP49" s="2317"/>
      <c r="DQ49" s="2317"/>
      <c r="DR49" s="2317"/>
      <c r="DS49" s="2317"/>
      <c r="DT49" s="2317"/>
      <c r="DU49" s="2317"/>
      <c r="DV49" s="2317"/>
      <c r="DW49" s="2317"/>
      <c r="DX49" s="2317"/>
      <c r="DY49" s="2317"/>
      <c r="DZ49" s="2317"/>
      <c r="EA49" s="2317"/>
      <c r="EB49" s="2317"/>
      <c r="EC49" s="2317"/>
      <c r="ED49" s="2317"/>
      <c r="EE49" s="2317"/>
      <c r="EF49" s="2317"/>
      <c r="EG49" s="2317"/>
      <c r="EH49" s="2317"/>
      <c r="EI49" s="2317"/>
      <c r="EJ49" s="2317"/>
      <c r="EK49" s="2317"/>
      <c r="EL49" s="2317"/>
      <c r="EM49" s="2317"/>
      <c r="EN49" s="2317"/>
    </row>
    <row r="50" spans="1:144" s="2318" customFormat="1" ht="9.75" customHeight="1">
      <c r="A50" s="2329" t="s">
        <v>2363</v>
      </c>
      <c r="B50" s="2330">
        <v>40.19</v>
      </c>
      <c r="C50" s="2331">
        <v>139.9</v>
      </c>
      <c r="D50" s="2332">
        <v>140.19999999999999</v>
      </c>
      <c r="E50" s="2333">
        <v>131.4</v>
      </c>
      <c r="F50" s="2332">
        <v>136.80000000000001</v>
      </c>
      <c r="G50" s="2332">
        <v>135.19999999999999</v>
      </c>
      <c r="H50" s="2332">
        <v>137.6</v>
      </c>
      <c r="I50" s="2332">
        <v>138.19999999999999</v>
      </c>
      <c r="J50" s="2335">
        <v>20.292347377472055</v>
      </c>
      <c r="K50" s="2336">
        <v>0.21443888491778296</v>
      </c>
      <c r="L50" s="2335">
        <v>-4.4363636363636374</v>
      </c>
      <c r="M50" s="2342">
        <v>-2.0057306590257724</v>
      </c>
      <c r="N50" s="2342">
        <v>-1.7441860465116292</v>
      </c>
      <c r="O50" s="2342">
        <v>-3.8434661076170613</v>
      </c>
      <c r="P50" s="2341">
        <v>-6.3685636856368575</v>
      </c>
      <c r="Q50" s="2336">
        <v>0.4360465116278931</v>
      </c>
      <c r="R50" s="2317"/>
      <c r="S50" s="2317" t="s">
        <v>2334</v>
      </c>
      <c r="T50" s="2317"/>
      <c r="U50" s="2317"/>
      <c r="V50" s="2317"/>
      <c r="W50" s="2317"/>
      <c r="X50" s="2317"/>
      <c r="Y50" s="2317"/>
      <c r="Z50" s="2317"/>
      <c r="AA50" s="2317"/>
      <c r="AB50" s="2317"/>
      <c r="AC50" s="2317"/>
      <c r="AD50" s="2317"/>
      <c r="AE50" s="2317"/>
      <c r="AF50" s="2317"/>
      <c r="AG50" s="2317"/>
      <c r="AH50" s="2317"/>
      <c r="AI50" s="2317"/>
      <c r="AJ50" s="2317"/>
      <c r="AK50" s="2317"/>
      <c r="AL50" s="2317"/>
      <c r="AM50" s="2317"/>
      <c r="AN50" s="2317"/>
      <c r="AO50" s="2317"/>
      <c r="AP50" s="2317"/>
      <c r="AQ50" s="2317"/>
      <c r="AR50" s="2317"/>
      <c r="AS50" s="2317"/>
      <c r="AT50" s="2317"/>
      <c r="AU50" s="2317"/>
      <c r="AV50" s="2317"/>
      <c r="AW50" s="2317"/>
      <c r="AX50" s="2317"/>
      <c r="AY50" s="2317"/>
      <c r="AZ50" s="2317"/>
      <c r="BA50" s="2317"/>
      <c r="BB50" s="2317"/>
      <c r="BC50" s="2317"/>
      <c r="BD50" s="2317"/>
      <c r="BE50" s="2317"/>
      <c r="BF50" s="2317"/>
      <c r="BG50" s="2317"/>
      <c r="BH50" s="2317"/>
      <c r="BI50" s="2317"/>
      <c r="BJ50" s="2317"/>
      <c r="BK50" s="2317"/>
      <c r="BL50" s="2317"/>
      <c r="BM50" s="2317"/>
      <c r="BN50" s="2317"/>
      <c r="BO50" s="2317"/>
      <c r="BP50" s="2317"/>
      <c r="BQ50" s="2317"/>
      <c r="BR50" s="2317"/>
      <c r="BS50" s="2317"/>
      <c r="BT50" s="2317"/>
      <c r="BU50" s="2317"/>
      <c r="BV50" s="2317"/>
      <c r="BW50" s="2317"/>
      <c r="BX50" s="2317"/>
      <c r="BY50" s="2317"/>
      <c r="BZ50" s="2317"/>
      <c r="CA50" s="2317"/>
      <c r="CB50" s="2317"/>
      <c r="CC50" s="2317"/>
      <c r="CD50" s="2317"/>
      <c r="CE50" s="2317"/>
      <c r="CF50" s="2317"/>
      <c r="CG50" s="2317"/>
      <c r="CH50" s="2317"/>
      <c r="CI50" s="2317"/>
      <c r="CJ50" s="2317"/>
      <c r="CK50" s="2317"/>
      <c r="CL50" s="2317"/>
      <c r="CM50" s="2317"/>
      <c r="CN50" s="2317"/>
      <c r="CO50" s="2317"/>
      <c r="CP50" s="2317"/>
      <c r="CQ50" s="2317"/>
      <c r="CR50" s="2317"/>
      <c r="CS50" s="2317"/>
      <c r="CT50" s="2317"/>
      <c r="CU50" s="2317"/>
      <c r="CV50" s="2317"/>
      <c r="CW50" s="2317"/>
      <c r="CX50" s="2317"/>
      <c r="CY50" s="2317"/>
      <c r="CZ50" s="2317"/>
      <c r="DA50" s="2317"/>
      <c r="DB50" s="2317"/>
      <c r="DC50" s="2317"/>
      <c r="DD50" s="2317"/>
      <c r="DE50" s="2317"/>
      <c r="DF50" s="2317"/>
      <c r="DG50" s="2317"/>
      <c r="DH50" s="2317"/>
      <c r="DI50" s="2317"/>
      <c r="DJ50" s="2317"/>
      <c r="DK50" s="2317"/>
      <c r="DL50" s="2317"/>
      <c r="DM50" s="2317"/>
      <c r="DN50" s="2317"/>
      <c r="DO50" s="2317"/>
      <c r="DP50" s="2317"/>
      <c r="DQ50" s="2317"/>
      <c r="DR50" s="2317"/>
      <c r="DS50" s="2317"/>
      <c r="DT50" s="2317"/>
      <c r="DU50" s="2317"/>
      <c r="DV50" s="2317"/>
      <c r="DW50" s="2317"/>
      <c r="DX50" s="2317"/>
      <c r="DY50" s="2317"/>
      <c r="DZ50" s="2317"/>
      <c r="EA50" s="2317"/>
      <c r="EB50" s="2317"/>
      <c r="EC50" s="2317"/>
      <c r="ED50" s="2317"/>
      <c r="EE50" s="2317"/>
      <c r="EF50" s="2317"/>
      <c r="EG50" s="2317"/>
      <c r="EH50" s="2317"/>
      <c r="EI50" s="2317"/>
      <c r="EJ50" s="2317"/>
      <c r="EK50" s="2317"/>
      <c r="EL50" s="2317"/>
      <c r="EM50" s="2317"/>
      <c r="EN50" s="2317"/>
    </row>
    <row r="51" spans="1:144" s="2318" customFormat="1" ht="9.75" customHeight="1">
      <c r="A51" s="2329" t="s">
        <v>2366</v>
      </c>
      <c r="B51" s="2330">
        <v>2.15</v>
      </c>
      <c r="C51" s="2331">
        <v>132.69999999999999</v>
      </c>
      <c r="D51" s="2332">
        <v>121.8</v>
      </c>
      <c r="E51" s="2333">
        <v>111.6</v>
      </c>
      <c r="F51" s="2332">
        <v>118.3</v>
      </c>
      <c r="G51" s="2332">
        <v>122.7</v>
      </c>
      <c r="H51" s="2332">
        <v>129.19999999999999</v>
      </c>
      <c r="I51" s="2332">
        <v>124.4</v>
      </c>
      <c r="J51" s="2335">
        <v>22.530009233610329</v>
      </c>
      <c r="K51" s="2336">
        <v>-8.2140165787490531</v>
      </c>
      <c r="L51" s="2335">
        <v>-10.57692307692308</v>
      </c>
      <c r="M51" s="2342">
        <v>-3.1914893617021249</v>
      </c>
      <c r="N51" s="2342">
        <v>-4.8837209302325562</v>
      </c>
      <c r="O51" s="2342">
        <v>1.4128728414442406</v>
      </c>
      <c r="P51" s="2341">
        <v>-1.815311760063139</v>
      </c>
      <c r="Q51" s="2336">
        <v>-3.715170278637757</v>
      </c>
      <c r="R51" s="2317"/>
      <c r="S51" s="2317" t="s">
        <v>2334</v>
      </c>
      <c r="T51" s="2317"/>
      <c r="U51" s="2317"/>
      <c r="V51" s="2317"/>
      <c r="W51" s="2317"/>
      <c r="X51" s="2317"/>
      <c r="Y51" s="2317"/>
      <c r="Z51" s="2317"/>
      <c r="AA51" s="2317"/>
      <c r="AB51" s="2317"/>
      <c r="AC51" s="2317"/>
      <c r="AD51" s="2317"/>
      <c r="AE51" s="2317"/>
      <c r="AF51" s="2317"/>
      <c r="AG51" s="2317"/>
      <c r="AH51" s="2317"/>
      <c r="AI51" s="2317"/>
      <c r="AJ51" s="2317"/>
      <c r="AK51" s="2317"/>
      <c r="AL51" s="2317"/>
      <c r="AM51" s="2317"/>
      <c r="AN51" s="2317"/>
      <c r="AO51" s="2317"/>
      <c r="AP51" s="2317"/>
      <c r="AQ51" s="2317"/>
      <c r="AR51" s="2317"/>
      <c r="AS51" s="2317"/>
      <c r="AT51" s="2317"/>
      <c r="AU51" s="2317"/>
      <c r="AV51" s="2317"/>
      <c r="AW51" s="2317"/>
      <c r="AX51" s="2317"/>
      <c r="AY51" s="2317"/>
      <c r="AZ51" s="2317"/>
      <c r="BA51" s="2317"/>
      <c r="BB51" s="2317"/>
      <c r="BC51" s="2317"/>
      <c r="BD51" s="2317"/>
      <c r="BE51" s="2317"/>
      <c r="BF51" s="2317"/>
      <c r="BG51" s="2317"/>
      <c r="BH51" s="2317"/>
      <c r="BI51" s="2317"/>
      <c r="BJ51" s="2317"/>
      <c r="BK51" s="2317"/>
      <c r="BL51" s="2317"/>
      <c r="BM51" s="2317"/>
      <c r="BN51" s="2317"/>
      <c r="BO51" s="2317"/>
      <c r="BP51" s="2317"/>
      <c r="BQ51" s="2317"/>
      <c r="BR51" s="2317"/>
      <c r="BS51" s="2317"/>
      <c r="BT51" s="2317"/>
      <c r="BU51" s="2317"/>
      <c r="BV51" s="2317"/>
      <c r="BW51" s="2317"/>
      <c r="BX51" s="2317"/>
      <c r="BY51" s="2317"/>
      <c r="BZ51" s="2317"/>
      <c r="CA51" s="2317"/>
      <c r="CB51" s="2317"/>
      <c r="CC51" s="2317"/>
      <c r="CD51" s="2317"/>
      <c r="CE51" s="2317"/>
      <c r="CF51" s="2317"/>
      <c r="CG51" s="2317"/>
      <c r="CH51" s="2317"/>
      <c r="CI51" s="2317"/>
      <c r="CJ51" s="2317"/>
      <c r="CK51" s="2317"/>
      <c r="CL51" s="2317"/>
      <c r="CM51" s="2317"/>
      <c r="CN51" s="2317"/>
      <c r="CO51" s="2317"/>
      <c r="CP51" s="2317"/>
      <c r="CQ51" s="2317"/>
      <c r="CR51" s="2317"/>
      <c r="CS51" s="2317"/>
      <c r="CT51" s="2317"/>
      <c r="CU51" s="2317"/>
      <c r="CV51" s="2317"/>
      <c r="CW51" s="2317"/>
      <c r="CX51" s="2317"/>
      <c r="CY51" s="2317"/>
      <c r="CZ51" s="2317"/>
      <c r="DA51" s="2317"/>
      <c r="DB51" s="2317"/>
      <c r="DC51" s="2317"/>
      <c r="DD51" s="2317"/>
      <c r="DE51" s="2317"/>
      <c r="DF51" s="2317"/>
      <c r="DG51" s="2317"/>
      <c r="DH51" s="2317"/>
      <c r="DI51" s="2317"/>
      <c r="DJ51" s="2317"/>
      <c r="DK51" s="2317"/>
      <c r="DL51" s="2317"/>
      <c r="DM51" s="2317"/>
      <c r="DN51" s="2317"/>
      <c r="DO51" s="2317"/>
      <c r="DP51" s="2317"/>
      <c r="DQ51" s="2317"/>
      <c r="DR51" s="2317"/>
      <c r="DS51" s="2317"/>
      <c r="DT51" s="2317"/>
      <c r="DU51" s="2317"/>
      <c r="DV51" s="2317"/>
      <c r="DW51" s="2317"/>
      <c r="DX51" s="2317"/>
      <c r="DY51" s="2317"/>
      <c r="DZ51" s="2317"/>
      <c r="EA51" s="2317"/>
      <c r="EB51" s="2317"/>
      <c r="EC51" s="2317"/>
      <c r="ED51" s="2317"/>
      <c r="EE51" s="2317"/>
      <c r="EF51" s="2317"/>
      <c r="EG51" s="2317"/>
      <c r="EH51" s="2317"/>
      <c r="EI51" s="2317"/>
      <c r="EJ51" s="2317"/>
      <c r="EK51" s="2317"/>
      <c r="EL51" s="2317"/>
      <c r="EM51" s="2317"/>
      <c r="EN51" s="2317"/>
    </row>
    <row r="52" spans="1:144" s="2318" customFormat="1" ht="9.75" customHeight="1">
      <c r="A52" s="2347" t="s">
        <v>2371</v>
      </c>
      <c r="B52" s="2330">
        <v>22.23</v>
      </c>
      <c r="C52" s="2331">
        <v>126.9</v>
      </c>
      <c r="D52" s="2332">
        <v>112.9</v>
      </c>
      <c r="E52" s="2333">
        <v>106.1</v>
      </c>
      <c r="F52" s="2332">
        <v>106.3</v>
      </c>
      <c r="G52" s="2332">
        <v>118.8</v>
      </c>
      <c r="H52" s="2332">
        <v>119.5</v>
      </c>
      <c r="I52" s="2332">
        <v>117.1</v>
      </c>
      <c r="J52" s="2335">
        <v>21.668264621284777</v>
      </c>
      <c r="K52" s="2336">
        <v>-11.032308904649341</v>
      </c>
      <c r="L52" s="2335">
        <v>-14.64199517296862</v>
      </c>
      <c r="M52" s="2342">
        <v>-10.896898575020955</v>
      </c>
      <c r="N52" s="2342">
        <v>0.3378378378378244</v>
      </c>
      <c r="O52" s="2342">
        <v>0.75885328836425003</v>
      </c>
      <c r="P52" s="2336">
        <v>-2.5790349417637373</v>
      </c>
      <c r="Q52" s="2336">
        <v>-2.0083682008368271</v>
      </c>
      <c r="R52" s="2317"/>
      <c r="S52" s="2317" t="s">
        <v>2334</v>
      </c>
      <c r="T52" s="2317"/>
      <c r="U52" s="2317"/>
      <c r="V52" s="2317"/>
      <c r="W52" s="2317"/>
      <c r="X52" s="2317"/>
      <c r="Y52" s="2317"/>
      <c r="Z52" s="2317"/>
      <c r="AA52" s="2317"/>
      <c r="AB52" s="2317"/>
      <c r="AC52" s="2317"/>
      <c r="AD52" s="2317"/>
      <c r="AE52" s="2317"/>
      <c r="AF52" s="2317"/>
      <c r="AG52" s="2317"/>
      <c r="AH52" s="2317"/>
      <c r="AI52" s="2317"/>
      <c r="AJ52" s="2317"/>
      <c r="AK52" s="2317"/>
      <c r="AL52" s="2317"/>
      <c r="AM52" s="2317"/>
      <c r="AN52" s="2317"/>
      <c r="AO52" s="2317"/>
      <c r="AP52" s="2317"/>
      <c r="AQ52" s="2317"/>
      <c r="AR52" s="2317"/>
      <c r="AS52" s="2317"/>
      <c r="AT52" s="2317"/>
      <c r="AU52" s="2317"/>
      <c r="AV52" s="2317"/>
      <c r="AW52" s="2317"/>
      <c r="AX52" s="2317"/>
      <c r="AY52" s="2317"/>
      <c r="AZ52" s="2317"/>
      <c r="BA52" s="2317"/>
      <c r="BB52" s="2317"/>
      <c r="BC52" s="2317"/>
      <c r="BD52" s="2317"/>
      <c r="BE52" s="2317"/>
      <c r="BF52" s="2317"/>
      <c r="BG52" s="2317"/>
      <c r="BH52" s="2317"/>
      <c r="BI52" s="2317"/>
      <c r="BJ52" s="2317"/>
      <c r="BK52" s="2317"/>
      <c r="BL52" s="2317"/>
      <c r="BM52" s="2317"/>
      <c r="BN52" s="2317"/>
      <c r="BO52" s="2317"/>
      <c r="BP52" s="2317"/>
      <c r="BQ52" s="2317"/>
      <c r="BR52" s="2317"/>
      <c r="BS52" s="2317"/>
      <c r="BT52" s="2317"/>
      <c r="BU52" s="2317"/>
      <c r="BV52" s="2317"/>
      <c r="BW52" s="2317"/>
      <c r="BX52" s="2317"/>
      <c r="BY52" s="2317"/>
      <c r="BZ52" s="2317"/>
      <c r="CA52" s="2317"/>
      <c r="CB52" s="2317"/>
      <c r="CC52" s="2317"/>
      <c r="CD52" s="2317"/>
      <c r="CE52" s="2317"/>
      <c r="CF52" s="2317"/>
      <c r="CG52" s="2317"/>
      <c r="CH52" s="2317"/>
      <c r="CI52" s="2317"/>
      <c r="CJ52" s="2317"/>
      <c r="CK52" s="2317"/>
      <c r="CL52" s="2317"/>
      <c r="CM52" s="2317"/>
      <c r="CN52" s="2317"/>
      <c r="CO52" s="2317"/>
      <c r="CP52" s="2317"/>
      <c r="CQ52" s="2317"/>
      <c r="CR52" s="2317"/>
      <c r="CS52" s="2317"/>
      <c r="CT52" s="2317"/>
      <c r="CU52" s="2317"/>
      <c r="CV52" s="2317"/>
      <c r="CW52" s="2317"/>
      <c r="CX52" s="2317"/>
      <c r="CY52" s="2317"/>
      <c r="CZ52" s="2317"/>
      <c r="DA52" s="2317"/>
      <c r="DB52" s="2317"/>
      <c r="DC52" s="2317"/>
      <c r="DD52" s="2317"/>
      <c r="DE52" s="2317"/>
      <c r="DF52" s="2317"/>
      <c r="DG52" s="2317"/>
      <c r="DH52" s="2317"/>
      <c r="DI52" s="2317"/>
      <c r="DJ52" s="2317"/>
      <c r="DK52" s="2317"/>
      <c r="DL52" s="2317"/>
      <c r="DM52" s="2317"/>
      <c r="DN52" s="2317"/>
      <c r="DO52" s="2317"/>
      <c r="DP52" s="2317"/>
      <c r="DQ52" s="2317"/>
      <c r="DR52" s="2317"/>
      <c r="DS52" s="2317"/>
      <c r="DT52" s="2317"/>
      <c r="DU52" s="2317"/>
      <c r="DV52" s="2317"/>
      <c r="DW52" s="2317"/>
      <c r="DX52" s="2317"/>
      <c r="DY52" s="2317"/>
      <c r="DZ52" s="2317"/>
      <c r="EA52" s="2317"/>
      <c r="EB52" s="2317"/>
      <c r="EC52" s="2317"/>
      <c r="ED52" s="2317"/>
      <c r="EE52" s="2317"/>
      <c r="EF52" s="2317"/>
      <c r="EG52" s="2317"/>
      <c r="EH52" s="2317"/>
      <c r="EI52" s="2317"/>
      <c r="EJ52" s="2317"/>
      <c r="EK52" s="2317"/>
      <c r="EL52" s="2317"/>
      <c r="EM52" s="2317"/>
      <c r="EN52" s="2317"/>
    </row>
    <row r="53" spans="1:144" s="2318" customFormat="1" ht="9.75" customHeight="1">
      <c r="A53" s="2329" t="s">
        <v>2363</v>
      </c>
      <c r="B53" s="2330">
        <v>8.08</v>
      </c>
      <c r="C53" s="2331">
        <v>127.9</v>
      </c>
      <c r="D53" s="2332">
        <v>122.6</v>
      </c>
      <c r="E53" s="2333">
        <v>117.5</v>
      </c>
      <c r="F53" s="2332">
        <v>111.8</v>
      </c>
      <c r="G53" s="2332">
        <v>143.30000000000001</v>
      </c>
      <c r="H53" s="2332">
        <v>129.5</v>
      </c>
      <c r="I53" s="2332">
        <v>117.8</v>
      </c>
      <c r="J53" s="2335">
        <v>19.868791002811619</v>
      </c>
      <c r="K53" s="2336">
        <v>-4.1438623924941425</v>
      </c>
      <c r="L53" s="2335">
        <v>-11.919040479760127</v>
      </c>
      <c r="M53" s="2342">
        <v>-12.724434035909454</v>
      </c>
      <c r="N53" s="2342">
        <v>14.274322169059019</v>
      </c>
      <c r="O53" s="2338">
        <v>5.1136363636363598</v>
      </c>
      <c r="P53" s="2341">
        <v>-6.2848050914876836</v>
      </c>
      <c r="Q53" s="2336">
        <v>-9.0347490347490407</v>
      </c>
      <c r="R53" s="2317"/>
      <c r="S53" s="2317" t="s">
        <v>2334</v>
      </c>
      <c r="T53" s="2317"/>
      <c r="U53" s="2317"/>
      <c r="V53" s="2317"/>
      <c r="W53" s="2317"/>
      <c r="X53" s="2317"/>
      <c r="Y53" s="2317"/>
      <c r="Z53" s="2317"/>
      <c r="AA53" s="2317"/>
      <c r="AB53" s="2317"/>
      <c r="AC53" s="2317"/>
      <c r="AD53" s="2317"/>
      <c r="AE53" s="2317"/>
      <c r="AF53" s="2317"/>
      <c r="AG53" s="2317"/>
      <c r="AH53" s="2317"/>
      <c r="AI53" s="2317"/>
      <c r="AJ53" s="2317"/>
      <c r="AK53" s="2317"/>
      <c r="AL53" s="2317"/>
      <c r="AM53" s="2317"/>
      <c r="AN53" s="2317"/>
      <c r="AO53" s="2317"/>
      <c r="AP53" s="2317"/>
      <c r="AQ53" s="2317"/>
      <c r="AR53" s="2317"/>
      <c r="AS53" s="2317"/>
      <c r="AT53" s="2317"/>
      <c r="AU53" s="2317"/>
      <c r="AV53" s="2317"/>
      <c r="AW53" s="2317"/>
      <c r="AX53" s="2317"/>
      <c r="AY53" s="2317"/>
      <c r="AZ53" s="2317"/>
      <c r="BA53" s="2317"/>
      <c r="BB53" s="2317"/>
      <c r="BC53" s="2317"/>
      <c r="BD53" s="2317"/>
      <c r="BE53" s="2317"/>
      <c r="BF53" s="2317"/>
      <c r="BG53" s="2317"/>
      <c r="BH53" s="2317"/>
      <c r="BI53" s="2317"/>
      <c r="BJ53" s="2317"/>
      <c r="BK53" s="2317"/>
      <c r="BL53" s="2317"/>
      <c r="BM53" s="2317"/>
      <c r="BN53" s="2317"/>
      <c r="BO53" s="2317"/>
      <c r="BP53" s="2317"/>
      <c r="BQ53" s="2317"/>
      <c r="BR53" s="2317"/>
      <c r="BS53" s="2317"/>
      <c r="BT53" s="2317"/>
      <c r="BU53" s="2317"/>
      <c r="BV53" s="2317"/>
      <c r="BW53" s="2317"/>
      <c r="BX53" s="2317"/>
      <c r="BY53" s="2317"/>
      <c r="BZ53" s="2317"/>
      <c r="CA53" s="2317"/>
      <c r="CB53" s="2317"/>
      <c r="CC53" s="2317"/>
      <c r="CD53" s="2317"/>
      <c r="CE53" s="2317"/>
      <c r="CF53" s="2317"/>
      <c r="CG53" s="2317"/>
      <c r="CH53" s="2317"/>
      <c r="CI53" s="2317"/>
      <c r="CJ53" s="2317"/>
      <c r="CK53" s="2317"/>
      <c r="CL53" s="2317"/>
      <c r="CM53" s="2317"/>
      <c r="CN53" s="2317"/>
      <c r="CO53" s="2317"/>
      <c r="CP53" s="2317"/>
      <c r="CQ53" s="2317"/>
      <c r="CR53" s="2317"/>
      <c r="CS53" s="2317"/>
      <c r="CT53" s="2317"/>
      <c r="CU53" s="2317"/>
      <c r="CV53" s="2317"/>
      <c r="CW53" s="2317"/>
      <c r="CX53" s="2317"/>
      <c r="CY53" s="2317"/>
      <c r="CZ53" s="2317"/>
      <c r="DA53" s="2317"/>
      <c r="DB53" s="2317"/>
      <c r="DC53" s="2317"/>
      <c r="DD53" s="2317"/>
      <c r="DE53" s="2317"/>
      <c r="DF53" s="2317"/>
      <c r="DG53" s="2317"/>
      <c r="DH53" s="2317"/>
      <c r="DI53" s="2317"/>
      <c r="DJ53" s="2317"/>
      <c r="DK53" s="2317"/>
      <c r="DL53" s="2317"/>
      <c r="DM53" s="2317"/>
      <c r="DN53" s="2317"/>
      <c r="DO53" s="2317"/>
      <c r="DP53" s="2317"/>
      <c r="DQ53" s="2317"/>
      <c r="DR53" s="2317"/>
      <c r="DS53" s="2317"/>
      <c r="DT53" s="2317"/>
      <c r="DU53" s="2317"/>
      <c r="DV53" s="2317"/>
      <c r="DW53" s="2317"/>
      <c r="DX53" s="2317"/>
      <c r="DY53" s="2317"/>
      <c r="DZ53" s="2317"/>
      <c r="EA53" s="2317"/>
      <c r="EB53" s="2317"/>
      <c r="EC53" s="2317"/>
      <c r="ED53" s="2317"/>
      <c r="EE53" s="2317"/>
      <c r="EF53" s="2317"/>
      <c r="EG53" s="2317"/>
      <c r="EH53" s="2317"/>
      <c r="EI53" s="2317"/>
      <c r="EJ53" s="2317"/>
      <c r="EK53" s="2317"/>
      <c r="EL53" s="2317"/>
      <c r="EM53" s="2317"/>
      <c r="EN53" s="2317"/>
    </row>
    <row r="54" spans="1:144" s="2318" customFormat="1" ht="9.75" customHeight="1">
      <c r="A54" s="2329" t="s">
        <v>2366</v>
      </c>
      <c r="B54" s="2330">
        <v>14.15</v>
      </c>
      <c r="C54" s="2331">
        <v>126.3</v>
      </c>
      <c r="D54" s="2332">
        <v>107.4</v>
      </c>
      <c r="E54" s="2333">
        <v>99.6</v>
      </c>
      <c r="F54" s="2332">
        <v>103.2</v>
      </c>
      <c r="G54" s="2332">
        <v>104.8</v>
      </c>
      <c r="H54" s="2332">
        <v>113.9</v>
      </c>
      <c r="I54" s="2332">
        <v>116.7</v>
      </c>
      <c r="J54" s="2335">
        <v>22.740524781341094</v>
      </c>
      <c r="K54" s="2336">
        <v>-14.964370546318278</v>
      </c>
      <c r="L54" s="2335">
        <v>-16.372795969773293</v>
      </c>
      <c r="M54" s="2342">
        <v>-9.6322241681260863</v>
      </c>
      <c r="N54" s="2342">
        <v>-8.3916083916084006</v>
      </c>
      <c r="O54" s="2338">
        <v>-1.725625539257976</v>
      </c>
      <c r="P54" s="2341">
        <v>-0.34158838599486785</v>
      </c>
      <c r="Q54" s="2336">
        <v>2.4582967515364373</v>
      </c>
      <c r="R54" s="2317"/>
      <c r="S54" s="2317" t="s">
        <v>2334</v>
      </c>
      <c r="T54" s="2317"/>
      <c r="U54" s="2317"/>
      <c r="V54" s="2317"/>
      <c r="W54" s="2317"/>
      <c r="X54" s="2317"/>
      <c r="Y54" s="2317"/>
      <c r="Z54" s="2317"/>
      <c r="AA54" s="2317"/>
      <c r="AB54" s="2317"/>
      <c r="AC54" s="2317"/>
      <c r="AD54" s="2317"/>
      <c r="AE54" s="2317"/>
      <c r="AF54" s="2317"/>
      <c r="AG54" s="2317"/>
      <c r="AH54" s="2317"/>
      <c r="AI54" s="2317"/>
      <c r="AJ54" s="2317"/>
      <c r="AK54" s="2317"/>
      <c r="AL54" s="2317"/>
      <c r="AM54" s="2317"/>
      <c r="AN54" s="2317"/>
      <c r="AO54" s="2317"/>
      <c r="AP54" s="2317"/>
      <c r="AQ54" s="2317"/>
      <c r="AR54" s="2317"/>
      <c r="AS54" s="2317"/>
      <c r="AT54" s="2317"/>
      <c r="AU54" s="2317"/>
      <c r="AV54" s="2317"/>
      <c r="AW54" s="2317"/>
      <c r="AX54" s="2317"/>
      <c r="AY54" s="2317"/>
      <c r="AZ54" s="2317"/>
      <c r="BA54" s="2317"/>
      <c r="BB54" s="2317"/>
      <c r="BC54" s="2317"/>
      <c r="BD54" s="2317"/>
      <c r="BE54" s="2317"/>
      <c r="BF54" s="2317"/>
      <c r="BG54" s="2317"/>
      <c r="BH54" s="2317"/>
      <c r="BI54" s="2317"/>
      <c r="BJ54" s="2317"/>
      <c r="BK54" s="2317"/>
      <c r="BL54" s="2317"/>
      <c r="BM54" s="2317"/>
      <c r="BN54" s="2317"/>
      <c r="BO54" s="2317"/>
      <c r="BP54" s="2317"/>
      <c r="BQ54" s="2317"/>
      <c r="BR54" s="2317"/>
      <c r="BS54" s="2317"/>
      <c r="BT54" s="2317"/>
      <c r="BU54" s="2317"/>
      <c r="BV54" s="2317"/>
      <c r="BW54" s="2317"/>
      <c r="BX54" s="2317"/>
      <c r="BY54" s="2317"/>
      <c r="BZ54" s="2317"/>
      <c r="CA54" s="2317"/>
      <c r="CB54" s="2317"/>
      <c r="CC54" s="2317"/>
      <c r="CD54" s="2317"/>
      <c r="CE54" s="2317"/>
      <c r="CF54" s="2317"/>
      <c r="CG54" s="2317"/>
      <c r="CH54" s="2317"/>
      <c r="CI54" s="2317"/>
      <c r="CJ54" s="2317"/>
      <c r="CK54" s="2317"/>
      <c r="CL54" s="2317"/>
      <c r="CM54" s="2317"/>
      <c r="CN54" s="2317"/>
      <c r="CO54" s="2317"/>
      <c r="CP54" s="2317"/>
      <c r="CQ54" s="2317"/>
      <c r="CR54" s="2317"/>
      <c r="CS54" s="2317"/>
      <c r="CT54" s="2317"/>
      <c r="CU54" s="2317"/>
      <c r="CV54" s="2317"/>
      <c r="CW54" s="2317"/>
      <c r="CX54" s="2317"/>
      <c r="CY54" s="2317"/>
      <c r="CZ54" s="2317"/>
      <c r="DA54" s="2317"/>
      <c r="DB54" s="2317"/>
      <c r="DC54" s="2317"/>
      <c r="DD54" s="2317"/>
      <c r="DE54" s="2317"/>
      <c r="DF54" s="2317"/>
      <c r="DG54" s="2317"/>
      <c r="DH54" s="2317"/>
      <c r="DI54" s="2317"/>
      <c r="DJ54" s="2317"/>
      <c r="DK54" s="2317"/>
      <c r="DL54" s="2317"/>
      <c r="DM54" s="2317"/>
      <c r="DN54" s="2317"/>
      <c r="DO54" s="2317"/>
      <c r="DP54" s="2317"/>
      <c r="DQ54" s="2317"/>
      <c r="DR54" s="2317"/>
      <c r="DS54" s="2317"/>
      <c r="DT54" s="2317"/>
      <c r="DU54" s="2317"/>
      <c r="DV54" s="2317"/>
      <c r="DW54" s="2317"/>
      <c r="DX54" s="2317"/>
      <c r="DY54" s="2317"/>
      <c r="DZ54" s="2317"/>
      <c r="EA54" s="2317"/>
      <c r="EB54" s="2317"/>
      <c r="EC54" s="2317"/>
      <c r="ED54" s="2317"/>
      <c r="EE54" s="2317"/>
      <c r="EF54" s="2317"/>
      <c r="EG54" s="2317"/>
      <c r="EH54" s="2317"/>
      <c r="EI54" s="2317"/>
      <c r="EJ54" s="2317"/>
      <c r="EK54" s="2317"/>
      <c r="EL54" s="2317"/>
      <c r="EM54" s="2317"/>
      <c r="EN54" s="2317"/>
    </row>
    <row r="55" spans="1:144" s="2318" customFormat="1" ht="9.75" customHeight="1">
      <c r="A55" s="2329" t="s">
        <v>2372</v>
      </c>
      <c r="B55" s="2330"/>
      <c r="C55" s="2331"/>
      <c r="D55" s="2332"/>
      <c r="E55" s="2333"/>
      <c r="F55" s="2332"/>
      <c r="G55" s="2332"/>
      <c r="H55" s="2332"/>
      <c r="I55" s="2332"/>
      <c r="J55" s="2335"/>
      <c r="K55" s="2348"/>
      <c r="L55" s="2337"/>
      <c r="M55" s="2338"/>
      <c r="N55" s="2338"/>
      <c r="O55" s="2338"/>
      <c r="P55" s="2341"/>
      <c r="Q55" s="2340"/>
      <c r="R55" s="2317"/>
      <c r="S55" s="2317" t="s">
        <v>2334</v>
      </c>
      <c r="T55" s="2317"/>
      <c r="U55" s="2317"/>
      <c r="V55" s="2317"/>
      <c r="W55" s="2317"/>
      <c r="X55" s="2317"/>
      <c r="Y55" s="2317"/>
      <c r="Z55" s="2317"/>
      <c r="AA55" s="2317"/>
      <c r="AB55" s="2317"/>
      <c r="AC55" s="2317"/>
      <c r="AD55" s="2317"/>
      <c r="AE55" s="2317"/>
      <c r="AF55" s="2317"/>
      <c r="AG55" s="2317"/>
      <c r="AH55" s="2317"/>
      <c r="AI55" s="2317"/>
      <c r="AJ55" s="2317"/>
      <c r="AK55" s="2317"/>
      <c r="AL55" s="2317"/>
      <c r="AM55" s="2317"/>
      <c r="AN55" s="2317"/>
      <c r="AO55" s="2317"/>
      <c r="AP55" s="2317"/>
      <c r="AQ55" s="2317"/>
      <c r="AR55" s="2317"/>
      <c r="AS55" s="2317"/>
      <c r="AT55" s="2317"/>
      <c r="AU55" s="2317"/>
      <c r="AV55" s="2317"/>
      <c r="AW55" s="2317"/>
      <c r="AX55" s="2317"/>
      <c r="AY55" s="2317"/>
      <c r="AZ55" s="2317"/>
      <c r="BA55" s="2317"/>
      <c r="BB55" s="2317"/>
      <c r="BC55" s="2317"/>
      <c r="BD55" s="2317"/>
      <c r="BE55" s="2317"/>
      <c r="BF55" s="2317"/>
      <c r="BG55" s="2317"/>
      <c r="BH55" s="2317"/>
      <c r="BI55" s="2317"/>
      <c r="BJ55" s="2317"/>
      <c r="BK55" s="2317"/>
      <c r="BL55" s="2317"/>
      <c r="BM55" s="2317"/>
      <c r="BN55" s="2317"/>
      <c r="BO55" s="2317"/>
      <c r="BP55" s="2317"/>
      <c r="BQ55" s="2317"/>
      <c r="BR55" s="2317"/>
      <c r="BS55" s="2317"/>
      <c r="BT55" s="2317"/>
      <c r="BU55" s="2317"/>
      <c r="BV55" s="2317"/>
      <c r="BW55" s="2317"/>
      <c r="BX55" s="2317"/>
      <c r="BY55" s="2317"/>
      <c r="BZ55" s="2317"/>
      <c r="CA55" s="2317"/>
      <c r="CB55" s="2317"/>
      <c r="CC55" s="2317"/>
      <c r="CD55" s="2317"/>
      <c r="CE55" s="2317"/>
      <c r="CF55" s="2317"/>
      <c r="CG55" s="2317"/>
      <c r="CH55" s="2317"/>
      <c r="CI55" s="2317"/>
      <c r="CJ55" s="2317"/>
      <c r="CK55" s="2317"/>
      <c r="CL55" s="2317"/>
      <c r="CM55" s="2317"/>
      <c r="CN55" s="2317"/>
      <c r="CO55" s="2317"/>
      <c r="CP55" s="2317"/>
      <c r="CQ55" s="2317"/>
      <c r="CR55" s="2317"/>
      <c r="CS55" s="2317"/>
      <c r="CT55" s="2317"/>
      <c r="CU55" s="2317"/>
      <c r="CV55" s="2317"/>
      <c r="CW55" s="2317"/>
      <c r="CX55" s="2317"/>
      <c r="CY55" s="2317"/>
      <c r="CZ55" s="2317"/>
      <c r="DA55" s="2317"/>
      <c r="DB55" s="2317"/>
      <c r="DC55" s="2317"/>
      <c r="DD55" s="2317"/>
      <c r="DE55" s="2317"/>
      <c r="DF55" s="2317"/>
      <c r="DG55" s="2317"/>
      <c r="DH55" s="2317"/>
      <c r="DI55" s="2317"/>
      <c r="DJ55" s="2317"/>
      <c r="DK55" s="2317"/>
      <c r="DL55" s="2317"/>
      <c r="DM55" s="2317"/>
      <c r="DN55" s="2317"/>
      <c r="DO55" s="2317"/>
      <c r="DP55" s="2317"/>
      <c r="DQ55" s="2317"/>
      <c r="DR55" s="2317"/>
      <c r="DS55" s="2317"/>
      <c r="DT55" s="2317"/>
      <c r="DU55" s="2317"/>
      <c r="DV55" s="2317"/>
      <c r="DW55" s="2317"/>
      <c r="DX55" s="2317"/>
      <c r="DY55" s="2317"/>
      <c r="DZ55" s="2317"/>
      <c r="EA55" s="2317"/>
      <c r="EB55" s="2317"/>
      <c r="EC55" s="2317"/>
      <c r="ED55" s="2317"/>
      <c r="EE55" s="2317"/>
      <c r="EF55" s="2317"/>
      <c r="EG55" s="2317"/>
      <c r="EH55" s="2317"/>
      <c r="EI55" s="2317"/>
      <c r="EJ55" s="2317"/>
      <c r="EK55" s="2317"/>
      <c r="EL55" s="2317"/>
      <c r="EM55" s="2317"/>
      <c r="EN55" s="2317"/>
    </row>
    <row r="56" spans="1:144" s="2318" customFormat="1" ht="9.75" customHeight="1">
      <c r="A56" s="2349" t="s">
        <v>2373</v>
      </c>
      <c r="B56" s="2330">
        <v>1000</v>
      </c>
      <c r="C56" s="2331">
        <v>135</v>
      </c>
      <c r="D56" s="2332">
        <v>113.5</v>
      </c>
      <c r="E56" s="2333">
        <v>110.9</v>
      </c>
      <c r="F56" s="2332">
        <v>110.3</v>
      </c>
      <c r="G56" s="2332">
        <v>112</v>
      </c>
      <c r="H56" s="2332">
        <v>112.4</v>
      </c>
      <c r="I56" s="2332">
        <v>112.8</v>
      </c>
      <c r="J56" s="2335">
        <v>-0.73529411764705799</v>
      </c>
      <c r="K56" s="2336">
        <v>-15.925925925925924</v>
      </c>
      <c r="L56" s="2335">
        <v>-18.094534711964556</v>
      </c>
      <c r="M56" s="2338">
        <v>-16.376042456406367</v>
      </c>
      <c r="N56" s="2342">
        <v>-13.245546088303641</v>
      </c>
      <c r="O56" s="2342">
        <v>-11.075949367088612</v>
      </c>
      <c r="P56" s="2336">
        <v>-9.2518101367658971</v>
      </c>
      <c r="Q56" s="2336">
        <v>0.35587188612097975</v>
      </c>
      <c r="R56" s="2317"/>
      <c r="S56" s="2317" t="s">
        <v>2334</v>
      </c>
      <c r="T56" s="2317"/>
      <c r="U56" s="2317"/>
      <c r="V56" s="2317"/>
      <c r="W56" s="2317"/>
      <c r="X56" s="2317"/>
      <c r="Y56" s="2317"/>
      <c r="Z56" s="2317"/>
      <c r="AA56" s="2317"/>
      <c r="AB56" s="2317"/>
      <c r="AC56" s="2317"/>
      <c r="AD56" s="2317"/>
      <c r="AE56" s="2317"/>
      <c r="AF56" s="2317"/>
      <c r="AG56" s="2317"/>
      <c r="AH56" s="2317"/>
      <c r="AI56" s="2317"/>
      <c r="AJ56" s="2317"/>
      <c r="AK56" s="2317"/>
      <c r="AL56" s="2317"/>
      <c r="AM56" s="2317"/>
      <c r="AN56" s="2317"/>
      <c r="AO56" s="2317"/>
      <c r="AP56" s="2317"/>
      <c r="AQ56" s="2317"/>
      <c r="AR56" s="2317"/>
      <c r="AS56" s="2317"/>
      <c r="AT56" s="2317"/>
      <c r="AU56" s="2317"/>
      <c r="AV56" s="2317"/>
      <c r="AW56" s="2317"/>
      <c r="AX56" s="2317"/>
      <c r="AY56" s="2317"/>
      <c r="AZ56" s="2317"/>
      <c r="BA56" s="2317"/>
      <c r="BB56" s="2317"/>
      <c r="BC56" s="2317"/>
      <c r="BD56" s="2317"/>
      <c r="BE56" s="2317"/>
      <c r="BF56" s="2317"/>
      <c r="BG56" s="2317"/>
      <c r="BH56" s="2317"/>
      <c r="BI56" s="2317"/>
      <c r="BJ56" s="2317"/>
      <c r="BK56" s="2317"/>
      <c r="BL56" s="2317"/>
      <c r="BM56" s="2317"/>
      <c r="BN56" s="2317"/>
      <c r="BO56" s="2317"/>
      <c r="BP56" s="2317"/>
      <c r="BQ56" s="2317"/>
      <c r="BR56" s="2317"/>
      <c r="BS56" s="2317"/>
      <c r="BT56" s="2317"/>
      <c r="BU56" s="2317"/>
      <c r="BV56" s="2317"/>
      <c r="BW56" s="2317"/>
      <c r="BX56" s="2317"/>
      <c r="BY56" s="2317"/>
      <c r="BZ56" s="2317"/>
      <c r="CA56" s="2317"/>
      <c r="CB56" s="2317"/>
      <c r="CC56" s="2317"/>
      <c r="CD56" s="2317"/>
      <c r="CE56" s="2317"/>
      <c r="CF56" s="2317"/>
      <c r="CG56" s="2317"/>
      <c r="CH56" s="2317"/>
      <c r="CI56" s="2317"/>
      <c r="CJ56" s="2317"/>
      <c r="CK56" s="2317"/>
      <c r="CL56" s="2317"/>
      <c r="CM56" s="2317"/>
      <c r="CN56" s="2317"/>
      <c r="CO56" s="2317"/>
      <c r="CP56" s="2317"/>
      <c r="CQ56" s="2317"/>
      <c r="CR56" s="2317"/>
      <c r="CS56" s="2317"/>
      <c r="CT56" s="2317"/>
      <c r="CU56" s="2317"/>
      <c r="CV56" s="2317"/>
      <c r="CW56" s="2317"/>
      <c r="CX56" s="2317"/>
      <c r="CY56" s="2317"/>
      <c r="CZ56" s="2317"/>
      <c r="DA56" s="2317"/>
      <c r="DB56" s="2317"/>
      <c r="DC56" s="2317"/>
      <c r="DD56" s="2317"/>
      <c r="DE56" s="2317"/>
      <c r="DF56" s="2317"/>
      <c r="DG56" s="2317"/>
      <c r="DH56" s="2317"/>
      <c r="DI56" s="2317"/>
      <c r="DJ56" s="2317"/>
      <c r="DK56" s="2317"/>
      <c r="DL56" s="2317"/>
      <c r="DM56" s="2317"/>
      <c r="DN56" s="2317"/>
      <c r="DO56" s="2317"/>
      <c r="DP56" s="2317"/>
      <c r="DQ56" s="2317"/>
      <c r="DR56" s="2317"/>
      <c r="DS56" s="2317"/>
      <c r="DT56" s="2317"/>
      <c r="DU56" s="2317"/>
      <c r="DV56" s="2317"/>
      <c r="DW56" s="2317"/>
      <c r="DX56" s="2317"/>
      <c r="DY56" s="2317"/>
      <c r="DZ56" s="2317"/>
      <c r="EA56" s="2317"/>
      <c r="EB56" s="2317"/>
      <c r="EC56" s="2317"/>
      <c r="ED56" s="2317"/>
      <c r="EE56" s="2317"/>
      <c r="EF56" s="2317"/>
      <c r="EG56" s="2317"/>
      <c r="EH56" s="2317"/>
      <c r="EI56" s="2317"/>
      <c r="EJ56" s="2317"/>
      <c r="EK56" s="2317"/>
      <c r="EL56" s="2317"/>
      <c r="EM56" s="2317"/>
      <c r="EN56" s="2317"/>
    </row>
    <row r="57" spans="1:144" s="2318" customFormat="1" ht="9.75" customHeight="1">
      <c r="A57" s="2349" t="s">
        <v>2374</v>
      </c>
      <c r="B57" s="2330">
        <v>274.57</v>
      </c>
      <c r="C57" s="2331">
        <v>215.6</v>
      </c>
      <c r="D57" s="2332">
        <v>192.8</v>
      </c>
      <c r="E57" s="2333">
        <v>192.2</v>
      </c>
      <c r="F57" s="2332">
        <v>190.6</v>
      </c>
      <c r="G57" s="2332">
        <v>191.1</v>
      </c>
      <c r="H57" s="2332">
        <v>191</v>
      </c>
      <c r="I57" s="2332">
        <v>191</v>
      </c>
      <c r="J57" s="2335">
        <v>-3.9215686274509949</v>
      </c>
      <c r="K57" s="2336">
        <v>-10.575139146567707</v>
      </c>
      <c r="L57" s="2335">
        <v>-9.7652582159624473</v>
      </c>
      <c r="M57" s="2338">
        <v>-10.851262862488312</v>
      </c>
      <c r="N57" s="2342">
        <v>-6.5982404692082213</v>
      </c>
      <c r="O57" s="2342">
        <v>-5.3518334985133862</v>
      </c>
      <c r="P57" s="2336">
        <v>-5.1167411823149536</v>
      </c>
      <c r="Q57" s="2336">
        <v>0</v>
      </c>
      <c r="R57" s="2317"/>
      <c r="S57" s="2317" t="s">
        <v>2334</v>
      </c>
      <c r="T57" s="2317"/>
      <c r="U57" s="2317"/>
      <c r="V57" s="2317"/>
      <c r="W57" s="2317"/>
      <c r="X57" s="2317"/>
      <c r="Y57" s="2317"/>
      <c r="Z57" s="2317"/>
      <c r="AA57" s="2317"/>
      <c r="AB57" s="2317"/>
      <c r="AC57" s="2317"/>
      <c r="AD57" s="2317"/>
      <c r="AE57" s="2317"/>
      <c r="AF57" s="2317"/>
      <c r="AG57" s="2317"/>
      <c r="AH57" s="2317"/>
      <c r="AI57" s="2317"/>
      <c r="AJ57" s="2317"/>
      <c r="AK57" s="2317"/>
      <c r="AL57" s="2317"/>
      <c r="AM57" s="2317"/>
      <c r="AN57" s="2317"/>
      <c r="AO57" s="2317"/>
      <c r="AP57" s="2317"/>
      <c r="AQ57" s="2317"/>
      <c r="AR57" s="2317"/>
      <c r="AS57" s="2317"/>
      <c r="AT57" s="2317"/>
      <c r="AU57" s="2317"/>
      <c r="AV57" s="2317"/>
      <c r="AW57" s="2317"/>
      <c r="AX57" s="2317"/>
      <c r="AY57" s="2317"/>
      <c r="AZ57" s="2317"/>
      <c r="BA57" s="2317"/>
      <c r="BB57" s="2317"/>
      <c r="BC57" s="2317"/>
      <c r="BD57" s="2317"/>
      <c r="BE57" s="2317"/>
      <c r="BF57" s="2317"/>
      <c r="BG57" s="2317"/>
      <c r="BH57" s="2317"/>
      <c r="BI57" s="2317"/>
      <c r="BJ57" s="2317"/>
      <c r="BK57" s="2317"/>
      <c r="BL57" s="2317"/>
      <c r="BM57" s="2317"/>
      <c r="BN57" s="2317"/>
      <c r="BO57" s="2317"/>
      <c r="BP57" s="2317"/>
      <c r="BQ57" s="2317"/>
      <c r="BR57" s="2317"/>
      <c r="BS57" s="2317"/>
      <c r="BT57" s="2317"/>
      <c r="BU57" s="2317"/>
      <c r="BV57" s="2317"/>
      <c r="BW57" s="2317"/>
      <c r="BX57" s="2317"/>
      <c r="BY57" s="2317"/>
      <c r="BZ57" s="2317"/>
      <c r="CA57" s="2317"/>
      <c r="CB57" s="2317"/>
      <c r="CC57" s="2317"/>
      <c r="CD57" s="2317"/>
      <c r="CE57" s="2317"/>
      <c r="CF57" s="2317"/>
      <c r="CG57" s="2317"/>
      <c r="CH57" s="2317"/>
      <c r="CI57" s="2317"/>
      <c r="CJ57" s="2317"/>
      <c r="CK57" s="2317"/>
      <c r="CL57" s="2317"/>
      <c r="CM57" s="2317"/>
      <c r="CN57" s="2317"/>
      <c r="CO57" s="2317"/>
      <c r="CP57" s="2317"/>
      <c r="CQ57" s="2317"/>
      <c r="CR57" s="2317"/>
      <c r="CS57" s="2317"/>
      <c r="CT57" s="2317"/>
      <c r="CU57" s="2317"/>
      <c r="CV57" s="2317"/>
      <c r="CW57" s="2317"/>
      <c r="CX57" s="2317"/>
      <c r="CY57" s="2317"/>
      <c r="CZ57" s="2317"/>
      <c r="DA57" s="2317"/>
      <c r="DB57" s="2317"/>
      <c r="DC57" s="2317"/>
      <c r="DD57" s="2317"/>
      <c r="DE57" s="2317"/>
      <c r="DF57" s="2317"/>
      <c r="DG57" s="2317"/>
      <c r="DH57" s="2317"/>
      <c r="DI57" s="2317"/>
      <c r="DJ57" s="2317"/>
      <c r="DK57" s="2317"/>
      <c r="DL57" s="2317"/>
      <c r="DM57" s="2317"/>
      <c r="DN57" s="2317"/>
      <c r="DO57" s="2317"/>
      <c r="DP57" s="2317"/>
      <c r="DQ57" s="2317"/>
      <c r="DR57" s="2317"/>
      <c r="DS57" s="2317"/>
      <c r="DT57" s="2317"/>
      <c r="DU57" s="2317"/>
      <c r="DV57" s="2317"/>
      <c r="DW57" s="2317"/>
      <c r="DX57" s="2317"/>
      <c r="DY57" s="2317"/>
      <c r="DZ57" s="2317"/>
      <c r="EA57" s="2317"/>
      <c r="EB57" s="2317"/>
      <c r="EC57" s="2317"/>
      <c r="ED57" s="2317"/>
      <c r="EE57" s="2317"/>
      <c r="EF57" s="2317"/>
      <c r="EG57" s="2317"/>
      <c r="EH57" s="2317"/>
      <c r="EI57" s="2317"/>
      <c r="EJ57" s="2317"/>
      <c r="EK57" s="2317"/>
      <c r="EL57" s="2317"/>
      <c r="EM57" s="2317"/>
      <c r="EN57" s="2317"/>
    </row>
    <row r="58" spans="1:144" s="2318" customFormat="1" ht="9.75" customHeight="1">
      <c r="A58" s="2350" t="s">
        <v>2375</v>
      </c>
      <c r="B58" s="2330">
        <v>286.48</v>
      </c>
      <c r="C58" s="2331">
        <v>179.5</v>
      </c>
      <c r="D58" s="2332">
        <v>127.4</v>
      </c>
      <c r="E58" s="2333">
        <v>121.2</v>
      </c>
      <c r="F58" s="2332">
        <v>122</v>
      </c>
      <c r="G58" s="2332">
        <v>123.1</v>
      </c>
      <c r="H58" s="2332">
        <v>123.4</v>
      </c>
      <c r="I58" s="2332">
        <v>124.6</v>
      </c>
      <c r="J58" s="2335">
        <v>-18.888386805241751</v>
      </c>
      <c r="K58" s="2336">
        <v>-29.025069637883007</v>
      </c>
      <c r="L58" s="2335">
        <v>-36.210526315789473</v>
      </c>
      <c r="M58" s="2338">
        <v>-31.306306306306311</v>
      </c>
      <c r="N58" s="2342">
        <v>-29.008073817762408</v>
      </c>
      <c r="O58" s="2342">
        <v>-25.438066465256796</v>
      </c>
      <c r="P58" s="2336">
        <v>-19.457013574660635</v>
      </c>
      <c r="Q58" s="2336">
        <v>0.97244732576984916</v>
      </c>
      <c r="R58" s="2317"/>
      <c r="S58" s="2317" t="s">
        <v>2334</v>
      </c>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c r="AS58" s="2317"/>
      <c r="AT58" s="2317"/>
      <c r="AU58" s="2317"/>
      <c r="AV58" s="2317"/>
      <c r="AW58" s="2317"/>
      <c r="AX58" s="2317"/>
      <c r="AY58" s="2317"/>
      <c r="AZ58" s="2317"/>
      <c r="BA58" s="2317"/>
      <c r="BB58" s="2317"/>
      <c r="BC58" s="2317"/>
      <c r="BD58" s="2317"/>
      <c r="BE58" s="2317"/>
      <c r="BF58" s="2317"/>
      <c r="BG58" s="2317"/>
      <c r="BH58" s="2317"/>
      <c r="BI58" s="2317"/>
      <c r="BJ58" s="2317"/>
      <c r="BK58" s="2317"/>
      <c r="BL58" s="2317"/>
      <c r="BM58" s="2317"/>
      <c r="BN58" s="2317"/>
      <c r="BO58" s="2317"/>
      <c r="BP58" s="2317"/>
      <c r="BQ58" s="2317"/>
      <c r="BR58" s="2317"/>
      <c r="BS58" s="2317"/>
      <c r="BT58" s="2317"/>
      <c r="BU58" s="2317"/>
      <c r="BV58" s="2317"/>
      <c r="BW58" s="2317"/>
      <c r="BX58" s="2317"/>
      <c r="BY58" s="2317"/>
      <c r="BZ58" s="2317"/>
      <c r="CA58" s="2317"/>
      <c r="CB58" s="2317"/>
      <c r="CC58" s="2317"/>
      <c r="CD58" s="2317"/>
      <c r="CE58" s="2317"/>
      <c r="CF58" s="2317"/>
      <c r="CG58" s="2317"/>
      <c r="CH58" s="2317"/>
      <c r="CI58" s="2317"/>
      <c r="CJ58" s="2317"/>
      <c r="CK58" s="2317"/>
      <c r="CL58" s="2317"/>
      <c r="CM58" s="2317"/>
      <c r="CN58" s="2317"/>
      <c r="CO58" s="2317"/>
      <c r="CP58" s="2317"/>
      <c r="CQ58" s="2317"/>
      <c r="CR58" s="2317"/>
      <c r="CS58" s="2317"/>
      <c r="CT58" s="2317"/>
      <c r="CU58" s="2317"/>
      <c r="CV58" s="2317"/>
      <c r="CW58" s="2317"/>
      <c r="CX58" s="2317"/>
      <c r="CY58" s="2317"/>
      <c r="CZ58" s="2317"/>
      <c r="DA58" s="2317"/>
      <c r="DB58" s="2317"/>
      <c r="DC58" s="2317"/>
      <c r="DD58" s="2317"/>
      <c r="DE58" s="2317"/>
      <c r="DF58" s="2317"/>
      <c r="DG58" s="2317"/>
      <c r="DH58" s="2317"/>
      <c r="DI58" s="2317"/>
      <c r="DJ58" s="2317"/>
      <c r="DK58" s="2317"/>
      <c r="DL58" s="2317"/>
      <c r="DM58" s="2317"/>
      <c r="DN58" s="2317"/>
      <c r="DO58" s="2317"/>
      <c r="DP58" s="2317"/>
      <c r="DQ58" s="2317"/>
      <c r="DR58" s="2317"/>
      <c r="DS58" s="2317"/>
      <c r="DT58" s="2317"/>
      <c r="DU58" s="2317"/>
      <c r="DV58" s="2317"/>
      <c r="DW58" s="2317"/>
      <c r="DX58" s="2317"/>
      <c r="DY58" s="2317"/>
      <c r="DZ58" s="2317"/>
      <c r="EA58" s="2317"/>
      <c r="EB58" s="2317"/>
      <c r="EC58" s="2317"/>
      <c r="ED58" s="2317"/>
      <c r="EE58" s="2317"/>
      <c r="EF58" s="2317"/>
      <c r="EG58" s="2317"/>
      <c r="EH58" s="2317"/>
      <c r="EI58" s="2317"/>
      <c r="EJ58" s="2317"/>
      <c r="EK58" s="2317"/>
      <c r="EL58" s="2317"/>
      <c r="EM58" s="2317"/>
      <c r="EN58" s="2317"/>
    </row>
    <row r="59" spans="1:144" s="2318" customFormat="1" ht="9.75" customHeight="1">
      <c r="A59" s="2329" t="s">
        <v>2376</v>
      </c>
      <c r="B59" s="2330">
        <v>316.06</v>
      </c>
      <c r="C59" s="2331">
        <v>119.6</v>
      </c>
      <c r="D59" s="2332">
        <v>109.1</v>
      </c>
      <c r="E59" s="2333">
        <v>109</v>
      </c>
      <c r="F59" s="2332">
        <v>107.5</v>
      </c>
      <c r="G59" s="2332">
        <v>106.8</v>
      </c>
      <c r="H59" s="2332">
        <v>107.4</v>
      </c>
      <c r="I59" s="2332">
        <v>108.6</v>
      </c>
      <c r="J59" s="2335">
        <v>20.564516129032256</v>
      </c>
      <c r="K59" s="2332">
        <v>-8.7792642140468189</v>
      </c>
      <c r="L59" s="2335">
        <v>-7.8613693998309344</v>
      </c>
      <c r="M59" s="2338">
        <v>-7.5666380051590636</v>
      </c>
      <c r="N59" s="2342">
        <v>-7.0496083550913795</v>
      </c>
      <c r="O59" s="2342">
        <v>-4.7027506654835776</v>
      </c>
      <c r="P59" s="2332">
        <v>-3.8938053097345176</v>
      </c>
      <c r="Q59" s="2351">
        <v>1.1173184357541714</v>
      </c>
      <c r="R59" s="2317"/>
      <c r="S59" s="2317" t="s">
        <v>2334</v>
      </c>
      <c r="T59" s="2317"/>
      <c r="U59" s="2317"/>
      <c r="V59" s="2317"/>
      <c r="W59" s="2317"/>
      <c r="X59" s="2317"/>
      <c r="Y59" s="2317"/>
      <c r="Z59" s="2317"/>
      <c r="AA59" s="2317"/>
      <c r="AB59" s="2317"/>
      <c r="AC59" s="2317"/>
      <c r="AD59" s="2317"/>
      <c r="AE59" s="2317"/>
      <c r="AF59" s="2317"/>
      <c r="AG59" s="2317"/>
      <c r="AH59" s="2317"/>
      <c r="AI59" s="2317"/>
      <c r="AJ59" s="2317"/>
      <c r="AK59" s="2317"/>
      <c r="AL59" s="2317"/>
      <c r="AM59" s="2317"/>
      <c r="AN59" s="2317"/>
      <c r="AO59" s="2317"/>
      <c r="AP59" s="2317"/>
      <c r="AQ59" s="2317"/>
      <c r="AR59" s="2317"/>
      <c r="AS59" s="2317"/>
      <c r="AT59" s="2317"/>
      <c r="AU59" s="2317"/>
      <c r="AV59" s="2317"/>
      <c r="AW59" s="2317"/>
      <c r="AX59" s="2317"/>
      <c r="AY59" s="2317"/>
      <c r="AZ59" s="2317"/>
      <c r="BA59" s="2317"/>
      <c r="BB59" s="2317"/>
      <c r="BC59" s="2317"/>
      <c r="BD59" s="2317"/>
      <c r="BE59" s="2317"/>
      <c r="BF59" s="2317"/>
      <c r="BG59" s="2317"/>
      <c r="BH59" s="2317"/>
      <c r="BI59" s="2317"/>
      <c r="BJ59" s="2317"/>
      <c r="BK59" s="2317"/>
      <c r="BL59" s="2317"/>
      <c r="BM59" s="2317"/>
      <c r="BN59" s="2317"/>
      <c r="BO59" s="2317"/>
      <c r="BP59" s="2317"/>
      <c r="BQ59" s="2317"/>
      <c r="BR59" s="2317"/>
      <c r="BS59" s="2317"/>
      <c r="BT59" s="2317"/>
      <c r="BU59" s="2317"/>
      <c r="BV59" s="2317"/>
      <c r="BW59" s="2317"/>
      <c r="BX59" s="2317"/>
      <c r="BY59" s="2317"/>
      <c r="BZ59" s="2317"/>
      <c r="CA59" s="2317"/>
      <c r="CB59" s="2317"/>
      <c r="CC59" s="2317"/>
      <c r="CD59" s="2317"/>
      <c r="CE59" s="2317"/>
      <c r="CF59" s="2317"/>
      <c r="CG59" s="2317"/>
      <c r="CH59" s="2317"/>
      <c r="CI59" s="2317"/>
      <c r="CJ59" s="2317"/>
      <c r="CK59" s="2317"/>
      <c r="CL59" s="2317"/>
      <c r="CM59" s="2317"/>
      <c r="CN59" s="2317"/>
      <c r="CO59" s="2317"/>
      <c r="CP59" s="2317"/>
      <c r="CQ59" s="2317"/>
      <c r="CR59" s="2317"/>
      <c r="CS59" s="2317"/>
      <c r="CT59" s="2317"/>
      <c r="CU59" s="2317"/>
      <c r="CV59" s="2317"/>
      <c r="CW59" s="2317"/>
      <c r="CX59" s="2317"/>
      <c r="CY59" s="2317"/>
      <c r="CZ59" s="2317"/>
      <c r="DA59" s="2317"/>
      <c r="DB59" s="2317"/>
      <c r="DC59" s="2317"/>
      <c r="DD59" s="2317"/>
      <c r="DE59" s="2317"/>
      <c r="DF59" s="2317"/>
      <c r="DG59" s="2317"/>
      <c r="DH59" s="2317"/>
      <c r="DI59" s="2317"/>
      <c r="DJ59" s="2317"/>
      <c r="DK59" s="2317"/>
      <c r="DL59" s="2317"/>
      <c r="DM59" s="2317"/>
      <c r="DN59" s="2317"/>
      <c r="DO59" s="2317"/>
      <c r="DP59" s="2317"/>
      <c r="DQ59" s="2317"/>
      <c r="DR59" s="2317"/>
      <c r="DS59" s="2317"/>
      <c r="DT59" s="2317"/>
      <c r="DU59" s="2317"/>
      <c r="DV59" s="2317"/>
      <c r="DW59" s="2317"/>
      <c r="DX59" s="2317"/>
      <c r="DY59" s="2317"/>
      <c r="DZ59" s="2317"/>
      <c r="EA59" s="2317"/>
      <c r="EB59" s="2317"/>
      <c r="EC59" s="2317"/>
      <c r="ED59" s="2317"/>
      <c r="EE59" s="2317"/>
      <c r="EF59" s="2317"/>
      <c r="EG59" s="2317"/>
      <c r="EH59" s="2317"/>
      <c r="EI59" s="2317"/>
      <c r="EJ59" s="2317"/>
      <c r="EK59" s="2317"/>
      <c r="EL59" s="2317"/>
      <c r="EM59" s="2317"/>
      <c r="EN59" s="2317"/>
    </row>
    <row r="60" spans="1:144" s="2364" customFormat="1" ht="9.75" customHeight="1">
      <c r="A60" s="2352" t="s">
        <v>2377</v>
      </c>
      <c r="B60" s="2353">
        <v>122.89</v>
      </c>
      <c r="C60" s="2354">
        <v>126.9</v>
      </c>
      <c r="D60" s="2355">
        <v>112.9</v>
      </c>
      <c r="E60" s="2356">
        <v>106.1</v>
      </c>
      <c r="F60" s="2355">
        <v>106.3</v>
      </c>
      <c r="G60" s="2355">
        <v>118.8</v>
      </c>
      <c r="H60" s="2355">
        <v>119.5</v>
      </c>
      <c r="I60" s="2357">
        <v>117.1</v>
      </c>
      <c r="J60" s="2358">
        <v>21.668264621284777</v>
      </c>
      <c r="K60" s="2355">
        <v>-11.032308904649341</v>
      </c>
      <c r="L60" s="2359">
        <v>-14.64199517296862</v>
      </c>
      <c r="M60" s="2360">
        <v>-10.896898575020955</v>
      </c>
      <c r="N60" s="2361">
        <v>0.3378378378378244</v>
      </c>
      <c r="O60" s="2361">
        <v>0.75885328836425003</v>
      </c>
      <c r="P60" s="2357">
        <v>-2.5790349417637373</v>
      </c>
      <c r="Q60" s="2362">
        <v>-2.0083682008368271</v>
      </c>
      <c r="R60" s="2363"/>
      <c r="S60" s="2363" t="s">
        <v>2334</v>
      </c>
      <c r="T60" s="2363"/>
      <c r="U60" s="2363"/>
      <c r="V60" s="2363"/>
      <c r="W60" s="2363"/>
      <c r="X60" s="2363"/>
      <c r="Y60" s="2363"/>
      <c r="Z60" s="2363"/>
      <c r="AA60" s="2363"/>
      <c r="AB60" s="2363"/>
      <c r="AC60" s="2363"/>
      <c r="AD60" s="2363"/>
      <c r="AE60" s="2363"/>
      <c r="AF60" s="2363"/>
      <c r="AG60" s="2363"/>
      <c r="AH60" s="2363"/>
      <c r="AI60" s="2363"/>
      <c r="AJ60" s="2363"/>
      <c r="AK60" s="2363"/>
      <c r="AL60" s="2363"/>
      <c r="AM60" s="2363"/>
      <c r="AN60" s="2363"/>
      <c r="AO60" s="2363"/>
      <c r="AP60" s="2363"/>
      <c r="AQ60" s="2363"/>
      <c r="AR60" s="2363"/>
      <c r="AS60" s="2363"/>
      <c r="AT60" s="2363"/>
      <c r="AU60" s="2363"/>
      <c r="AV60" s="2363"/>
      <c r="AW60" s="2363"/>
      <c r="AX60" s="2363"/>
      <c r="AY60" s="2363"/>
      <c r="AZ60" s="2363"/>
      <c r="BA60" s="2363"/>
      <c r="BB60" s="2363"/>
      <c r="BC60" s="2363"/>
      <c r="BD60" s="2363"/>
      <c r="BE60" s="2363"/>
      <c r="BF60" s="2363"/>
      <c r="BG60" s="2363"/>
      <c r="BH60" s="2363"/>
      <c r="BI60" s="2363"/>
      <c r="BJ60" s="2363"/>
      <c r="BK60" s="2363"/>
      <c r="BL60" s="2363"/>
      <c r="BM60" s="2363"/>
      <c r="BN60" s="2363"/>
      <c r="BO60" s="2363"/>
      <c r="BP60" s="2363"/>
      <c r="BQ60" s="2363"/>
      <c r="BR60" s="2363"/>
      <c r="BS60" s="2363"/>
      <c r="BT60" s="2363"/>
      <c r="BU60" s="2363"/>
      <c r="BV60" s="2363"/>
      <c r="BW60" s="2363"/>
      <c r="BX60" s="2363"/>
      <c r="BY60" s="2363"/>
      <c r="BZ60" s="2363"/>
      <c r="CA60" s="2363"/>
      <c r="CB60" s="2363"/>
      <c r="CC60" s="2363"/>
      <c r="CD60" s="2363"/>
      <c r="CE60" s="2363"/>
      <c r="CF60" s="2363"/>
      <c r="CG60" s="2363"/>
      <c r="CH60" s="2363"/>
      <c r="CI60" s="2363"/>
      <c r="CJ60" s="2363"/>
      <c r="CK60" s="2363"/>
      <c r="CL60" s="2363"/>
      <c r="CM60" s="2363"/>
      <c r="CN60" s="2363"/>
      <c r="CO60" s="2363"/>
      <c r="CP60" s="2363"/>
      <c r="CQ60" s="2363"/>
      <c r="CR60" s="2363"/>
      <c r="CS60" s="2363"/>
      <c r="CT60" s="2363"/>
      <c r="CU60" s="2363"/>
      <c r="CV60" s="2363"/>
      <c r="CW60" s="2363"/>
      <c r="CX60" s="2363"/>
      <c r="CY60" s="2363"/>
      <c r="CZ60" s="2363"/>
      <c r="DA60" s="2363"/>
      <c r="DB60" s="2363"/>
      <c r="DC60" s="2363"/>
      <c r="DD60" s="2363"/>
      <c r="DE60" s="2363"/>
      <c r="DF60" s="2363"/>
      <c r="DG60" s="2363"/>
      <c r="DH60" s="2363"/>
      <c r="DI60" s="2363"/>
      <c r="DJ60" s="2363"/>
      <c r="DK60" s="2363"/>
      <c r="DL60" s="2363"/>
      <c r="DM60" s="2363"/>
      <c r="DN60" s="2363"/>
      <c r="DO60" s="2363"/>
      <c r="DP60" s="2363"/>
      <c r="DQ60" s="2363"/>
      <c r="DR60" s="2363"/>
      <c r="DS60" s="2363"/>
      <c r="DT60" s="2363"/>
      <c r="DU60" s="2363"/>
      <c r="DV60" s="2363"/>
      <c r="DW60" s="2363"/>
      <c r="DX60" s="2363"/>
      <c r="DY60" s="2363"/>
      <c r="DZ60" s="2363"/>
      <c r="EA60" s="2363"/>
      <c r="EB60" s="2363"/>
      <c r="EC60" s="2363"/>
      <c r="ED60" s="2363"/>
      <c r="EE60" s="2363"/>
      <c r="EF60" s="2363"/>
      <c r="EG60" s="2363"/>
      <c r="EH60" s="2363"/>
      <c r="EI60" s="2363"/>
      <c r="EJ60" s="2363"/>
      <c r="EK60" s="2363"/>
      <c r="EL60" s="2363"/>
      <c r="EM60" s="2363"/>
      <c r="EN60" s="2363"/>
    </row>
    <row r="61" spans="1:144" s="2364" customFormat="1" ht="12.75" customHeight="1">
      <c r="A61" s="2365" t="s">
        <v>2241</v>
      </c>
      <c r="J61" s="2366"/>
      <c r="K61" s="2366"/>
      <c r="L61" s="2363"/>
      <c r="M61" s="2366"/>
      <c r="N61" s="2366"/>
      <c r="O61" s="2366"/>
      <c r="P61" s="2366"/>
      <c r="R61" s="2363"/>
      <c r="S61" s="2363"/>
      <c r="T61" s="2363"/>
      <c r="U61" s="2363"/>
      <c r="V61" s="2363"/>
      <c r="W61" s="2363"/>
      <c r="X61" s="2363"/>
      <c r="Y61" s="2363"/>
      <c r="Z61" s="2363"/>
      <c r="AA61" s="2363"/>
      <c r="AB61" s="2363"/>
      <c r="AC61" s="2363"/>
      <c r="AD61" s="2363"/>
      <c r="AE61" s="2363"/>
      <c r="AF61" s="2363"/>
      <c r="AG61" s="2363"/>
      <c r="AH61" s="2363"/>
      <c r="AI61" s="2363"/>
      <c r="AJ61" s="2363"/>
      <c r="AK61" s="2363"/>
      <c r="AL61" s="2363"/>
      <c r="AM61" s="2363"/>
      <c r="AN61" s="2363"/>
      <c r="AO61" s="2363"/>
      <c r="AP61" s="2363"/>
      <c r="AQ61" s="2363"/>
      <c r="AR61" s="2363"/>
      <c r="AS61" s="2363"/>
      <c r="AT61" s="2363"/>
      <c r="AU61" s="2363"/>
      <c r="AV61" s="2363"/>
      <c r="AW61" s="2363"/>
      <c r="AX61" s="2363"/>
      <c r="AY61" s="2363"/>
      <c r="AZ61" s="2363"/>
      <c r="BA61" s="2363"/>
      <c r="BB61" s="2363"/>
      <c r="BC61" s="2363"/>
      <c r="BD61" s="2363"/>
      <c r="BE61" s="2363"/>
      <c r="BF61" s="2363"/>
      <c r="BG61" s="2363"/>
      <c r="BH61" s="2363"/>
      <c r="BI61" s="2363"/>
      <c r="BJ61" s="2363"/>
      <c r="BK61" s="2363"/>
      <c r="BL61" s="2363"/>
      <c r="BM61" s="2363"/>
      <c r="BN61" s="2363"/>
      <c r="BO61" s="2363"/>
      <c r="BP61" s="2363"/>
      <c r="BQ61" s="2363"/>
      <c r="BR61" s="2363"/>
      <c r="BS61" s="2363"/>
      <c r="BT61" s="2363"/>
      <c r="BU61" s="2363"/>
      <c r="BV61" s="2363"/>
      <c r="BW61" s="2363"/>
      <c r="BX61" s="2363"/>
      <c r="BY61" s="2363"/>
      <c r="BZ61" s="2363"/>
      <c r="CA61" s="2363"/>
      <c r="CB61" s="2363"/>
      <c r="CC61" s="2363"/>
      <c r="CD61" s="2363"/>
      <c r="CE61" s="2363"/>
      <c r="CF61" s="2363"/>
      <c r="CG61" s="2363"/>
      <c r="CH61" s="2363"/>
      <c r="CI61" s="2363"/>
      <c r="CJ61" s="2363"/>
      <c r="CK61" s="2363"/>
      <c r="CL61" s="2363"/>
      <c r="CM61" s="2363"/>
      <c r="CN61" s="2363"/>
      <c r="CO61" s="2363"/>
      <c r="CP61" s="2363"/>
      <c r="CQ61" s="2363"/>
      <c r="CR61" s="2363"/>
      <c r="CS61" s="2363"/>
      <c r="CT61" s="2363"/>
      <c r="CU61" s="2363"/>
      <c r="CV61" s="2363"/>
      <c r="CW61" s="2363"/>
      <c r="CX61" s="2363"/>
      <c r="CY61" s="2363"/>
      <c r="CZ61" s="2363"/>
      <c r="DA61" s="2363"/>
      <c r="DB61" s="2363"/>
      <c r="DC61" s="2363"/>
      <c r="DD61" s="2363"/>
      <c r="DE61" s="2363"/>
      <c r="DF61" s="2363"/>
      <c r="DG61" s="2363"/>
      <c r="DH61" s="2363"/>
      <c r="DI61" s="2363"/>
      <c r="DJ61" s="2363"/>
      <c r="DK61" s="2363"/>
      <c r="DL61" s="2363"/>
      <c r="DM61" s="2363"/>
      <c r="DN61" s="2363"/>
      <c r="DO61" s="2363"/>
      <c r="DP61" s="2363"/>
      <c r="DQ61" s="2363"/>
      <c r="DR61" s="2363"/>
      <c r="DS61" s="2363"/>
      <c r="DT61" s="2363"/>
      <c r="DU61" s="2363"/>
      <c r="DV61" s="2363"/>
      <c r="DW61" s="2363"/>
      <c r="DX61" s="2363"/>
      <c r="DY61" s="2363"/>
      <c r="DZ61" s="2363"/>
      <c r="EA61" s="2363"/>
      <c r="EB61" s="2363"/>
      <c r="EC61" s="2363"/>
      <c r="ED61" s="2363"/>
      <c r="EE61" s="2363"/>
      <c r="EF61" s="2363"/>
      <c r="EG61" s="2363"/>
      <c r="EH61" s="2363"/>
      <c r="EI61" s="2363"/>
      <c r="EJ61" s="2363"/>
      <c r="EK61" s="2363"/>
      <c r="EL61" s="2363"/>
      <c r="EM61" s="2363"/>
      <c r="EN61" s="2363"/>
    </row>
    <row r="62" spans="1:144" s="2364" customFormat="1" ht="12.75" customHeight="1">
      <c r="A62" s="2365" t="s">
        <v>2378</v>
      </c>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c r="AS62" s="2363"/>
      <c r="AT62" s="2363"/>
      <c r="AU62" s="2363"/>
      <c r="AV62" s="2363"/>
      <c r="AW62" s="2363"/>
      <c r="AX62" s="2363"/>
      <c r="AY62" s="2363"/>
      <c r="AZ62" s="2363"/>
      <c r="BA62" s="2363"/>
      <c r="BB62" s="2363"/>
      <c r="BC62" s="2363"/>
      <c r="BD62" s="2363"/>
      <c r="BE62" s="2363"/>
      <c r="BF62" s="2363"/>
      <c r="BG62" s="2363"/>
      <c r="BH62" s="2363"/>
      <c r="BI62" s="2363"/>
      <c r="BJ62" s="2363"/>
      <c r="BK62" s="2363"/>
      <c r="BL62" s="2363"/>
      <c r="BM62" s="2363"/>
      <c r="BN62" s="2363"/>
      <c r="BO62" s="2363"/>
      <c r="BP62" s="2363"/>
      <c r="BQ62" s="2363"/>
      <c r="BR62" s="2363"/>
      <c r="BS62" s="2363"/>
      <c r="BT62" s="2363"/>
      <c r="BU62" s="2363"/>
      <c r="BV62" s="2363"/>
      <c r="BW62" s="2363"/>
      <c r="BX62" s="2363"/>
      <c r="BY62" s="2363"/>
      <c r="BZ62" s="2363"/>
      <c r="CA62" s="2363"/>
      <c r="CB62" s="2363"/>
      <c r="CC62" s="2363"/>
      <c r="CD62" s="2363"/>
      <c r="CE62" s="2363"/>
      <c r="CF62" s="2363"/>
      <c r="CG62" s="2363"/>
      <c r="CH62" s="2363"/>
      <c r="CI62" s="2363"/>
      <c r="CJ62" s="2363"/>
      <c r="CK62" s="2363"/>
      <c r="CL62" s="2363"/>
      <c r="CM62" s="2363"/>
      <c r="CN62" s="2363"/>
      <c r="CO62" s="2363"/>
      <c r="CP62" s="2363"/>
      <c r="CQ62" s="2363"/>
      <c r="CR62" s="2363"/>
      <c r="CS62" s="2363"/>
      <c r="CT62" s="2363"/>
      <c r="CU62" s="2363"/>
      <c r="CV62" s="2363"/>
      <c r="CW62" s="2363"/>
      <c r="CX62" s="2363"/>
      <c r="CY62" s="2363"/>
      <c r="CZ62" s="2363"/>
      <c r="DA62" s="2363"/>
      <c r="DB62" s="2363"/>
      <c r="DC62" s="2363"/>
      <c r="DD62" s="2363"/>
      <c r="DE62" s="2363"/>
      <c r="DF62" s="2363"/>
      <c r="DG62" s="2363"/>
      <c r="DH62" s="2363"/>
      <c r="DI62" s="2363"/>
      <c r="DJ62" s="2363"/>
      <c r="DK62" s="2363"/>
      <c r="DL62" s="2363"/>
      <c r="DM62" s="2363"/>
      <c r="DN62" s="2363"/>
      <c r="DO62" s="2363"/>
      <c r="DP62" s="2363"/>
      <c r="DQ62" s="2363"/>
      <c r="DR62" s="2363"/>
      <c r="DS62" s="2363"/>
      <c r="DT62" s="2363"/>
      <c r="DU62" s="2363"/>
      <c r="DV62" s="2363"/>
      <c r="DW62" s="2363"/>
      <c r="DX62" s="2363"/>
      <c r="DY62" s="2363"/>
      <c r="DZ62" s="2363"/>
      <c r="EA62" s="2363"/>
      <c r="EB62" s="2363"/>
      <c r="EC62" s="2363"/>
      <c r="ED62" s="2363"/>
      <c r="EE62" s="2363"/>
      <c r="EF62" s="2363"/>
      <c r="EG62" s="2363"/>
      <c r="EH62" s="2363"/>
      <c r="EI62" s="2363"/>
      <c r="EJ62" s="2363"/>
      <c r="EK62" s="2363"/>
      <c r="EL62" s="2363"/>
      <c r="EM62" s="2363"/>
      <c r="EN62" s="2363"/>
    </row>
    <row r="63" spans="1:144" s="2364" customFormat="1" ht="12.75" customHeight="1">
      <c r="A63" s="2365" t="s">
        <v>2379</v>
      </c>
      <c r="L63" s="2363"/>
      <c r="M63" s="2366"/>
      <c r="N63" s="2366"/>
      <c r="O63" s="2366"/>
      <c r="P63" s="2366"/>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2363"/>
      <c r="AM63" s="2363"/>
      <c r="AN63" s="2363"/>
      <c r="AO63" s="2363"/>
      <c r="AP63" s="2363"/>
      <c r="AQ63" s="2363"/>
      <c r="AR63" s="2363"/>
      <c r="AS63" s="2363"/>
      <c r="AT63" s="2363"/>
      <c r="AU63" s="2363"/>
      <c r="AV63" s="2363"/>
      <c r="AW63" s="2363"/>
      <c r="AX63" s="2363"/>
      <c r="AY63" s="2363"/>
      <c r="AZ63" s="2363"/>
      <c r="BA63" s="2363"/>
      <c r="BB63" s="2363"/>
      <c r="BC63" s="2363"/>
      <c r="BD63" s="2363"/>
      <c r="BE63" s="2363"/>
      <c r="BF63" s="2363"/>
      <c r="BG63" s="2363"/>
      <c r="BH63" s="2363"/>
      <c r="BI63" s="2363"/>
      <c r="BJ63" s="2363"/>
      <c r="BK63" s="2363"/>
      <c r="BL63" s="2363"/>
      <c r="BM63" s="2363"/>
      <c r="BN63" s="2363"/>
      <c r="BO63" s="2363"/>
      <c r="BP63" s="2363"/>
      <c r="BQ63" s="2363"/>
      <c r="BR63" s="2363"/>
      <c r="BS63" s="2363"/>
      <c r="BT63" s="2363"/>
      <c r="BU63" s="2363"/>
      <c r="BV63" s="2363"/>
      <c r="BW63" s="2363"/>
      <c r="BX63" s="2363"/>
      <c r="BY63" s="2363"/>
      <c r="BZ63" s="2363"/>
      <c r="CA63" s="2363"/>
      <c r="CB63" s="2363"/>
      <c r="CC63" s="2363"/>
      <c r="CD63" s="2363"/>
      <c r="CE63" s="2363"/>
      <c r="CF63" s="2363"/>
      <c r="CG63" s="2363"/>
      <c r="CH63" s="2363"/>
      <c r="CI63" s="2363"/>
      <c r="CJ63" s="2363"/>
      <c r="CK63" s="2363"/>
      <c r="CL63" s="2363"/>
      <c r="CM63" s="2363"/>
      <c r="CN63" s="2363"/>
      <c r="CO63" s="2363"/>
      <c r="CP63" s="2363"/>
      <c r="CQ63" s="2363"/>
      <c r="CR63" s="2363"/>
      <c r="CS63" s="2363"/>
      <c r="CT63" s="2363"/>
      <c r="CU63" s="2363"/>
      <c r="CV63" s="2363"/>
      <c r="CW63" s="2363"/>
      <c r="CX63" s="2363"/>
      <c r="CY63" s="2363"/>
      <c r="CZ63" s="2363"/>
      <c r="DA63" s="2363"/>
      <c r="DB63" s="2363"/>
      <c r="DC63" s="2363"/>
      <c r="DD63" s="2363"/>
      <c r="DE63" s="2363"/>
      <c r="DF63" s="2363"/>
      <c r="DG63" s="2363"/>
      <c r="DH63" s="2363"/>
      <c r="DI63" s="2363"/>
      <c r="DJ63" s="2363"/>
      <c r="DK63" s="2363"/>
      <c r="DL63" s="2363"/>
      <c r="DM63" s="2363"/>
      <c r="DN63" s="2363"/>
      <c r="DO63" s="2363"/>
      <c r="DP63" s="2363"/>
      <c r="DQ63" s="2363"/>
      <c r="DR63" s="2363"/>
      <c r="DS63" s="2363"/>
      <c r="DT63" s="2363"/>
      <c r="DU63" s="2363"/>
      <c r="DV63" s="2363"/>
      <c r="DW63" s="2363"/>
      <c r="DX63" s="2363"/>
      <c r="DY63" s="2363"/>
      <c r="DZ63" s="2363"/>
      <c r="EA63" s="2363"/>
      <c r="EB63" s="2363"/>
      <c r="EC63" s="2363"/>
      <c r="ED63" s="2363"/>
      <c r="EE63" s="2363"/>
      <c r="EF63" s="2363"/>
      <c r="EG63" s="2363"/>
      <c r="EH63" s="2363"/>
      <c r="EI63" s="2363"/>
      <c r="EJ63" s="2363"/>
      <c r="EK63" s="2363"/>
      <c r="EL63" s="2363"/>
      <c r="EM63" s="2363"/>
      <c r="EN63" s="2363"/>
    </row>
    <row r="64" spans="1:144" s="2363" customFormat="1" ht="12.75" customHeight="1">
      <c r="A64" s="2365" t="s">
        <v>2380</v>
      </c>
      <c r="B64" s="2310"/>
      <c r="C64" s="2310"/>
      <c r="D64" s="2310"/>
      <c r="E64" s="2310"/>
      <c r="F64" s="2310"/>
      <c r="G64" s="2310"/>
      <c r="H64" s="2310"/>
      <c r="I64" s="2310"/>
      <c r="J64" s="2310"/>
      <c r="K64" s="2310"/>
      <c r="L64" s="2310"/>
      <c r="M64" s="2310"/>
      <c r="N64" s="2310"/>
      <c r="O64" s="2310"/>
      <c r="P64" s="2310"/>
      <c r="Q64" s="2310"/>
    </row>
    <row r="65" spans="1:1">
      <c r="A65" s="2367" t="s">
        <v>2381</v>
      </c>
    </row>
    <row r="66" spans="1:1" ht="17.25">
      <c r="A66" s="72" t="s">
        <v>9</v>
      </c>
    </row>
  </sheetData>
  <mergeCells count="3">
    <mergeCell ref="A4:A6"/>
    <mergeCell ref="B4:B6"/>
    <mergeCell ref="Q4:Q6"/>
  </mergeCells>
  <hyperlinks>
    <hyperlink ref="A66" location="Inhaltsverzeichnis!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H72"/>
  <sheetViews>
    <sheetView showGridLines="0" zoomScale="190" zoomScaleNormal="190" workbookViewId="0"/>
  </sheetViews>
  <sheetFormatPr baseColWidth="10" defaultRowHeight="12.75"/>
  <cols>
    <col min="1" max="1" width="32.42578125" style="8" customWidth="1"/>
    <col min="2" max="3" width="11.140625" style="8" customWidth="1"/>
    <col min="4" max="5" width="11.140625" style="594" customWidth="1"/>
    <col min="6" max="16384" width="11.42578125" style="8"/>
  </cols>
  <sheetData>
    <row r="1" spans="1:5" ht="24" customHeight="1">
      <c r="A1" s="551" t="s">
        <v>492</v>
      </c>
      <c r="B1" s="552"/>
      <c r="C1" s="552"/>
      <c r="D1" s="36"/>
      <c r="E1" s="36"/>
    </row>
    <row r="2" spans="1:5" ht="15" customHeight="1">
      <c r="A2" s="9" t="s">
        <v>493</v>
      </c>
      <c r="B2" s="552"/>
      <c r="C2" s="552"/>
      <c r="D2" s="36"/>
      <c r="E2" s="36"/>
    </row>
    <row r="3" spans="1:5" ht="18" customHeight="1">
      <c r="A3" s="553" t="s">
        <v>494</v>
      </c>
      <c r="B3" s="553"/>
      <c r="C3" s="553"/>
      <c r="D3" s="554"/>
      <c r="E3" s="554"/>
    </row>
    <row r="4" spans="1:5" ht="12" customHeight="1">
      <c r="A4" s="555"/>
      <c r="B4" s="556">
        <v>2022</v>
      </c>
      <c r="C4" s="556">
        <v>2023</v>
      </c>
      <c r="D4" s="557">
        <v>2024</v>
      </c>
      <c r="E4" s="558">
        <v>2024</v>
      </c>
    </row>
    <row r="5" spans="1:5" ht="12" customHeight="1">
      <c r="A5" s="559"/>
      <c r="B5" s="560" t="s">
        <v>495</v>
      </c>
      <c r="C5" s="561"/>
      <c r="D5" s="562"/>
      <c r="E5" s="563" t="s">
        <v>496</v>
      </c>
    </row>
    <row r="6" spans="1:5" ht="9.75" customHeight="1">
      <c r="A6" s="564" t="s">
        <v>497</v>
      </c>
      <c r="B6" s="565"/>
      <c r="C6" s="566"/>
      <c r="D6" s="567"/>
      <c r="E6" s="568"/>
    </row>
    <row r="7" spans="1:5" ht="7.5" customHeight="1">
      <c r="A7" s="569" t="s">
        <v>498</v>
      </c>
      <c r="B7" s="570">
        <v>11657</v>
      </c>
      <c r="C7" s="570">
        <v>11681.4</v>
      </c>
      <c r="D7" s="571">
        <v>11656.4</v>
      </c>
      <c r="E7" s="572">
        <v>-0.21</v>
      </c>
    </row>
    <row r="8" spans="1:5" ht="8.25" customHeight="1">
      <c r="A8" s="569" t="s">
        <v>499</v>
      </c>
      <c r="B8" s="570">
        <v>1.9</v>
      </c>
      <c r="C8" s="570" t="s">
        <v>109</v>
      </c>
      <c r="D8" s="571" t="s">
        <v>109</v>
      </c>
      <c r="E8" s="572" t="s">
        <v>109</v>
      </c>
    </row>
    <row r="9" spans="1:5" ht="8.25" customHeight="1">
      <c r="A9" s="569" t="s">
        <v>500</v>
      </c>
      <c r="B9" s="570">
        <v>202.6</v>
      </c>
      <c r="C9" s="573">
        <v>199.9</v>
      </c>
      <c r="D9" s="571">
        <v>198.2</v>
      </c>
      <c r="E9" s="572">
        <v>-0.85</v>
      </c>
    </row>
    <row r="10" spans="1:5" ht="8.25" customHeight="1">
      <c r="A10" s="569" t="s">
        <v>501</v>
      </c>
      <c r="B10" s="570"/>
      <c r="C10" s="570"/>
      <c r="D10" s="571"/>
      <c r="E10" s="572" t="s">
        <v>109</v>
      </c>
    </row>
    <row r="11" spans="1:5" ht="7.5" customHeight="1">
      <c r="A11" s="569" t="s">
        <v>502</v>
      </c>
      <c r="B11" s="570">
        <v>62.5</v>
      </c>
      <c r="C11" s="570">
        <v>62.4</v>
      </c>
      <c r="D11" s="571">
        <v>60.5</v>
      </c>
      <c r="E11" s="572">
        <v>-3.04</v>
      </c>
    </row>
    <row r="12" spans="1:5" ht="7.5" customHeight="1">
      <c r="A12" s="569" t="s">
        <v>503</v>
      </c>
      <c r="B12" s="570">
        <v>16.5</v>
      </c>
      <c r="C12" s="570">
        <v>17.3</v>
      </c>
      <c r="D12" s="571">
        <v>16.2</v>
      </c>
      <c r="E12" s="572">
        <v>-6.36</v>
      </c>
    </row>
    <row r="13" spans="1:5" ht="7.5" customHeight="1">
      <c r="A13" s="569" t="s">
        <v>504</v>
      </c>
      <c r="B13" s="570">
        <v>101.1</v>
      </c>
      <c r="C13" s="570">
        <v>102.8</v>
      </c>
      <c r="D13" s="571">
        <v>101.3</v>
      </c>
      <c r="E13" s="572">
        <v>-1.46</v>
      </c>
    </row>
    <row r="14" spans="1:5" ht="7.5" customHeight="1">
      <c r="A14" s="569" t="s">
        <v>505</v>
      </c>
      <c r="B14" s="570" t="s">
        <v>327</v>
      </c>
      <c r="C14" s="570">
        <v>16.100000000000001</v>
      </c>
      <c r="D14" s="571">
        <v>19.100000000000001</v>
      </c>
      <c r="E14" s="572">
        <v>18.63</v>
      </c>
    </row>
    <row r="15" spans="1:5" ht="8.25" customHeight="1">
      <c r="A15" s="569" t="s">
        <v>506</v>
      </c>
      <c r="B15" s="570">
        <v>4733.3999999999996</v>
      </c>
      <c r="C15" s="570">
        <v>4704.2</v>
      </c>
      <c r="D15" s="571">
        <v>4714.3</v>
      </c>
      <c r="E15" s="572">
        <v>0.21</v>
      </c>
    </row>
    <row r="16" spans="1:5" ht="7.5" customHeight="1">
      <c r="A16" s="569" t="s">
        <v>501</v>
      </c>
      <c r="B16" s="574"/>
      <c r="C16" s="570"/>
      <c r="D16" s="571"/>
      <c r="E16" s="572" t="s">
        <v>109</v>
      </c>
    </row>
    <row r="17" spans="1:8" ht="8.1" customHeight="1">
      <c r="A17" s="569" t="s">
        <v>507</v>
      </c>
      <c r="B17" s="570">
        <v>4492.6000000000004</v>
      </c>
      <c r="C17" s="570">
        <v>4456.8999999999996</v>
      </c>
      <c r="D17" s="571">
        <v>4452.2</v>
      </c>
      <c r="E17" s="572">
        <v>-0.11</v>
      </c>
    </row>
    <row r="18" spans="1:8" ht="8.25" customHeight="1">
      <c r="A18" s="569" t="s">
        <v>508</v>
      </c>
      <c r="B18" s="570">
        <v>227.1</v>
      </c>
      <c r="C18" s="570">
        <v>229.5</v>
      </c>
      <c r="D18" s="571">
        <v>241</v>
      </c>
      <c r="E18" s="572">
        <v>5.01</v>
      </c>
    </row>
    <row r="19" spans="1:8" ht="8.25" customHeight="1">
      <c r="A19" s="569" t="s">
        <v>509</v>
      </c>
      <c r="B19" s="570"/>
      <c r="C19" s="570"/>
      <c r="D19" s="571"/>
      <c r="E19" s="572" t="s">
        <v>109</v>
      </c>
    </row>
    <row r="20" spans="1:8" ht="8.25" customHeight="1">
      <c r="A20" s="569" t="s">
        <v>510</v>
      </c>
      <c r="B20" s="570">
        <v>13.6</v>
      </c>
      <c r="C20" s="570">
        <v>17.8</v>
      </c>
      <c r="D20" s="571">
        <v>21.1</v>
      </c>
      <c r="E20" s="572">
        <v>18.54</v>
      </c>
    </row>
    <row r="21" spans="1:8" ht="8.25" customHeight="1">
      <c r="A21" s="575" t="s">
        <v>511</v>
      </c>
      <c r="B21" s="576">
        <v>16594.900000000001</v>
      </c>
      <c r="C21" s="576">
        <v>16585.5</v>
      </c>
      <c r="D21" s="577">
        <v>16568.900000000001</v>
      </c>
      <c r="E21" s="578">
        <v>-0.1</v>
      </c>
      <c r="F21" s="579"/>
    </row>
    <row r="22" spans="1:8" ht="10.5" customHeight="1">
      <c r="A22" s="564" t="s">
        <v>512</v>
      </c>
      <c r="B22" s="580"/>
      <c r="C22" s="581"/>
      <c r="D22" s="582"/>
      <c r="E22" s="583"/>
      <c r="F22" s="579"/>
      <c r="G22" s="579"/>
      <c r="H22" s="579"/>
    </row>
    <row r="23" spans="1:8" ht="8.1" customHeight="1">
      <c r="A23" s="569" t="s">
        <v>513</v>
      </c>
      <c r="B23" s="570">
        <v>2887.9</v>
      </c>
      <c r="C23" s="570">
        <v>2826</v>
      </c>
      <c r="D23" s="571">
        <v>2482</v>
      </c>
      <c r="E23" s="584">
        <v>-12.17</v>
      </c>
    </row>
    <row r="24" spans="1:8" ht="8.1" customHeight="1">
      <c r="A24" s="569" t="s">
        <v>514</v>
      </c>
      <c r="B24" s="570">
        <v>52.2</v>
      </c>
      <c r="C24" s="570">
        <v>30.4</v>
      </c>
      <c r="D24" s="571">
        <v>84.7</v>
      </c>
      <c r="E24" s="584">
        <v>178.62</v>
      </c>
    </row>
    <row r="25" spans="1:8" ht="8.1" customHeight="1">
      <c r="A25" s="569" t="s">
        <v>515</v>
      </c>
      <c r="B25" s="570">
        <v>40.799999999999997</v>
      </c>
      <c r="C25" s="570">
        <v>41.4</v>
      </c>
      <c r="D25" s="571">
        <v>48.5</v>
      </c>
      <c r="E25" s="584">
        <v>17.149999999999999</v>
      </c>
    </row>
    <row r="26" spans="1:8" ht="8.1" customHeight="1">
      <c r="A26" s="569" t="s">
        <v>516</v>
      </c>
      <c r="B26" s="570">
        <v>2980.9</v>
      </c>
      <c r="C26" s="570">
        <v>2897.8</v>
      </c>
      <c r="D26" s="571">
        <v>2615.1999999999998</v>
      </c>
      <c r="E26" s="584">
        <v>-9.75</v>
      </c>
    </row>
    <row r="27" spans="1:8" ht="8.1" customHeight="1">
      <c r="A27" s="569" t="s">
        <v>235</v>
      </c>
      <c r="B27" s="570">
        <v>588.5</v>
      </c>
      <c r="C27" s="570">
        <v>625.4</v>
      </c>
      <c r="D27" s="571">
        <v>535.6</v>
      </c>
      <c r="E27" s="584">
        <v>-14.36</v>
      </c>
    </row>
    <row r="28" spans="1:8" ht="8.25" customHeight="1">
      <c r="A28" s="569" t="s">
        <v>517</v>
      </c>
      <c r="B28" s="570">
        <v>1211.5</v>
      </c>
      <c r="C28" s="570">
        <v>1290.5999999999999</v>
      </c>
      <c r="D28" s="571">
        <v>1299.2</v>
      </c>
      <c r="E28" s="584">
        <v>0.67</v>
      </c>
    </row>
    <row r="29" spans="1:8" ht="8.25" customHeight="1">
      <c r="A29" s="569" t="s">
        <v>518</v>
      </c>
      <c r="B29" s="570">
        <v>371.1</v>
      </c>
      <c r="C29" s="570">
        <v>321.60000000000002</v>
      </c>
      <c r="D29" s="571">
        <v>360.8</v>
      </c>
      <c r="E29" s="584">
        <v>12.19</v>
      </c>
    </row>
    <row r="30" spans="1:8" ht="8.25" customHeight="1">
      <c r="A30" s="569" t="s">
        <v>519</v>
      </c>
      <c r="B30" s="570">
        <v>1582.6</v>
      </c>
      <c r="C30" s="570">
        <v>1612.2</v>
      </c>
      <c r="D30" s="571">
        <v>1660</v>
      </c>
      <c r="E30" s="584">
        <v>2.96</v>
      </c>
    </row>
    <row r="31" spans="1:8" ht="8.25" customHeight="1">
      <c r="A31" s="569" t="s">
        <v>520</v>
      </c>
      <c r="B31" s="570">
        <v>160.1</v>
      </c>
      <c r="C31" s="570">
        <v>139.5</v>
      </c>
      <c r="D31" s="571">
        <v>156.19999999999999</v>
      </c>
      <c r="E31" s="584">
        <v>11.97</v>
      </c>
    </row>
    <row r="32" spans="1:8" ht="8.25" customHeight="1">
      <c r="A32" s="569" t="s">
        <v>521</v>
      </c>
      <c r="B32" s="570">
        <v>8.1999999999999993</v>
      </c>
      <c r="C32" s="570">
        <v>7</v>
      </c>
      <c r="D32" s="571">
        <v>8.6</v>
      </c>
      <c r="E32" s="584">
        <v>22.86</v>
      </c>
    </row>
    <row r="33" spans="1:7" ht="8.25" customHeight="1">
      <c r="A33" s="569" t="s">
        <v>232</v>
      </c>
      <c r="B33" s="570">
        <v>324.39999999999998</v>
      </c>
      <c r="C33" s="570">
        <v>311.5</v>
      </c>
      <c r="D33" s="571">
        <v>265.7</v>
      </c>
      <c r="E33" s="584">
        <v>-14.7</v>
      </c>
    </row>
    <row r="34" spans="1:7" ht="8.25" customHeight="1">
      <c r="A34" s="569" t="s">
        <v>522</v>
      </c>
      <c r="B34" s="570">
        <v>456.7</v>
      </c>
      <c r="C34" s="570">
        <v>466.4</v>
      </c>
      <c r="D34" s="571">
        <v>498.4</v>
      </c>
      <c r="E34" s="584">
        <v>6.86</v>
      </c>
    </row>
    <row r="35" spans="1:7" ht="8.25" customHeight="1">
      <c r="A35" s="569" t="s">
        <v>523</v>
      </c>
      <c r="B35" s="570">
        <v>11.2</v>
      </c>
      <c r="C35" s="570">
        <v>16.2</v>
      </c>
      <c r="D35" s="571">
        <v>18.3</v>
      </c>
      <c r="E35" s="584">
        <v>12.96</v>
      </c>
    </row>
    <row r="36" spans="1:7" ht="9" customHeight="1">
      <c r="A36" s="575" t="s">
        <v>524</v>
      </c>
      <c r="B36" s="576">
        <v>6112.5</v>
      </c>
      <c r="C36" s="576">
        <v>6076.2</v>
      </c>
      <c r="D36" s="577">
        <v>5757.9</v>
      </c>
      <c r="E36" s="578">
        <v>-5.24</v>
      </c>
      <c r="F36" s="585"/>
    </row>
    <row r="37" spans="1:7" ht="8.1" customHeight="1">
      <c r="A37" s="569" t="s">
        <v>525</v>
      </c>
      <c r="B37" s="570">
        <v>106.9</v>
      </c>
      <c r="C37" s="570">
        <v>118.1</v>
      </c>
      <c r="D37" s="571">
        <v>129.30000000000001</v>
      </c>
      <c r="E37" s="584">
        <v>9.48</v>
      </c>
    </row>
    <row r="38" spans="1:7" ht="8.1" customHeight="1">
      <c r="A38" s="569" t="s">
        <v>182</v>
      </c>
      <c r="B38" s="570">
        <v>71.099999999999994</v>
      </c>
      <c r="C38" s="570">
        <v>60.9</v>
      </c>
      <c r="D38" s="571">
        <v>61.7</v>
      </c>
      <c r="E38" s="584">
        <v>1.31</v>
      </c>
    </row>
    <row r="39" spans="1:7" ht="8.1" customHeight="1">
      <c r="A39" s="569" t="s">
        <v>526</v>
      </c>
      <c r="B39" s="570">
        <v>31.7</v>
      </c>
      <c r="C39" s="570">
        <v>25.4</v>
      </c>
      <c r="D39" s="571">
        <v>26.1</v>
      </c>
      <c r="E39" s="584">
        <v>2.76</v>
      </c>
    </row>
    <row r="40" spans="1:7" ht="8.1" customHeight="1">
      <c r="A40" s="569" t="s">
        <v>527</v>
      </c>
      <c r="B40" s="570">
        <v>51.5</v>
      </c>
      <c r="C40" s="570">
        <v>44.8</v>
      </c>
      <c r="D40" s="571">
        <v>40.5</v>
      </c>
      <c r="E40" s="584">
        <v>-9.6</v>
      </c>
    </row>
    <row r="41" spans="1:7" ht="8.25" customHeight="1">
      <c r="A41" s="569" t="s">
        <v>528</v>
      </c>
      <c r="B41" s="570">
        <v>27.1</v>
      </c>
      <c r="C41" s="570">
        <v>27.2</v>
      </c>
      <c r="D41" s="571">
        <v>27.5</v>
      </c>
      <c r="E41" s="584">
        <v>1.1000000000000001</v>
      </c>
    </row>
    <row r="42" spans="1:7" ht="10.5" customHeight="1">
      <c r="A42" s="575" t="s">
        <v>529</v>
      </c>
      <c r="B42" s="576">
        <v>288.3</v>
      </c>
      <c r="C42" s="576">
        <v>276.39999999999998</v>
      </c>
      <c r="D42" s="577">
        <v>285</v>
      </c>
      <c r="E42" s="578">
        <v>3.11</v>
      </c>
      <c r="F42" s="585"/>
      <c r="G42" s="585"/>
    </row>
    <row r="43" spans="1:7" ht="8.25" customHeight="1">
      <c r="A43" s="569" t="s">
        <v>230</v>
      </c>
      <c r="B43" s="570">
        <v>266.39999999999998</v>
      </c>
      <c r="C43" s="570">
        <v>264.7</v>
      </c>
      <c r="D43" s="571">
        <v>282.2</v>
      </c>
      <c r="E43" s="584">
        <v>6.61</v>
      </c>
    </row>
    <row r="44" spans="1:7" ht="8.1" customHeight="1">
      <c r="A44" s="569" t="s">
        <v>530</v>
      </c>
      <c r="B44" s="570">
        <v>396.3</v>
      </c>
      <c r="C44" s="570">
        <v>395.8</v>
      </c>
      <c r="D44" s="571">
        <v>437.2</v>
      </c>
      <c r="E44" s="584">
        <v>10.46</v>
      </c>
    </row>
    <row r="45" spans="1:7" ht="8.1" customHeight="1">
      <c r="A45" s="569" t="s">
        <v>531</v>
      </c>
      <c r="B45" s="570">
        <v>3.4</v>
      </c>
      <c r="C45" s="570">
        <v>3.2</v>
      </c>
      <c r="D45" s="571">
        <v>3.1</v>
      </c>
      <c r="E45" s="584">
        <v>-3.13</v>
      </c>
    </row>
    <row r="46" spans="1:7" ht="8.1" customHeight="1">
      <c r="A46" s="575" t="s">
        <v>532</v>
      </c>
      <c r="B46" s="586">
        <v>666</v>
      </c>
      <c r="C46" s="576">
        <v>663.7</v>
      </c>
      <c r="D46" s="577">
        <v>722.6</v>
      </c>
      <c r="E46" s="578">
        <v>8.8699999999999992</v>
      </c>
      <c r="F46" s="585"/>
      <c r="G46" s="585"/>
    </row>
    <row r="47" spans="1:7" ht="8.1" customHeight="1">
      <c r="A47" s="587" t="s">
        <v>533</v>
      </c>
      <c r="B47" s="588"/>
      <c r="C47" s="589"/>
      <c r="D47" s="590"/>
      <c r="E47" s="578" t="s">
        <v>135</v>
      </c>
    </row>
    <row r="48" spans="1:7" ht="8.1" customHeight="1">
      <c r="A48" s="575" t="s">
        <v>534</v>
      </c>
      <c r="B48" s="586">
        <v>141</v>
      </c>
      <c r="C48" s="576">
        <v>139.4</v>
      </c>
      <c r="D48" s="577">
        <v>143.5</v>
      </c>
      <c r="E48" s="578">
        <v>2.94</v>
      </c>
    </row>
    <row r="49" spans="1:7" ht="8.1" customHeight="1">
      <c r="A49" s="569" t="s">
        <v>535</v>
      </c>
      <c r="B49" s="570">
        <v>1081.5</v>
      </c>
      <c r="C49" s="570">
        <v>1174.8</v>
      </c>
      <c r="D49" s="571">
        <v>1085.7</v>
      </c>
      <c r="E49" s="584">
        <v>-7.58</v>
      </c>
    </row>
    <row r="50" spans="1:7" ht="8.1" customHeight="1">
      <c r="A50" s="569" t="s">
        <v>536</v>
      </c>
      <c r="B50" s="570">
        <v>6.7</v>
      </c>
      <c r="C50" s="570">
        <v>3.4</v>
      </c>
      <c r="D50" s="571">
        <v>2.6</v>
      </c>
      <c r="E50" s="584">
        <v>-23.53</v>
      </c>
    </row>
    <row r="51" spans="1:7" ht="8.1" customHeight="1">
      <c r="A51" s="569" t="s">
        <v>537</v>
      </c>
      <c r="B51" s="570">
        <v>5.0999999999999996</v>
      </c>
      <c r="C51" s="570">
        <v>4.0999999999999996</v>
      </c>
      <c r="D51" s="571">
        <v>3.5</v>
      </c>
      <c r="E51" s="584">
        <v>-14.63</v>
      </c>
    </row>
    <row r="52" spans="1:7" ht="8.1" customHeight="1">
      <c r="A52" s="569" t="s">
        <v>538</v>
      </c>
      <c r="B52" s="570">
        <v>85.6</v>
      </c>
      <c r="C52" s="570">
        <v>68.900000000000006</v>
      </c>
      <c r="D52" s="571">
        <v>51.4</v>
      </c>
      <c r="E52" s="584">
        <v>-25.4</v>
      </c>
    </row>
    <row r="53" spans="1:7" ht="9" customHeight="1">
      <c r="A53" s="569" t="s">
        <v>539</v>
      </c>
      <c r="B53" s="570">
        <v>11</v>
      </c>
      <c r="C53" s="570">
        <v>10.7</v>
      </c>
      <c r="D53" s="571">
        <v>9.9</v>
      </c>
      <c r="E53" s="584">
        <v>-7.48</v>
      </c>
      <c r="F53" s="585"/>
    </row>
    <row r="54" spans="1:7" ht="9" customHeight="1">
      <c r="A54" s="591" t="s">
        <v>540</v>
      </c>
      <c r="B54" s="592">
        <v>1190</v>
      </c>
      <c r="C54" s="592">
        <v>1261.8</v>
      </c>
      <c r="D54" s="577">
        <v>1153</v>
      </c>
      <c r="E54" s="578">
        <v>-8.6199999999999992</v>
      </c>
      <c r="F54" s="585"/>
      <c r="G54" s="585"/>
    </row>
    <row r="55" spans="1:7" ht="9.75" customHeight="1">
      <c r="A55" s="593" t="s">
        <v>541</v>
      </c>
      <c r="B55" s="573">
        <v>56.7</v>
      </c>
      <c r="C55" s="573">
        <v>55</v>
      </c>
      <c r="D55" s="571">
        <v>57.3</v>
      </c>
      <c r="E55" s="584">
        <v>4.18</v>
      </c>
      <c r="F55" s="579"/>
    </row>
    <row r="56" spans="1:7" ht="8.1" customHeight="1">
      <c r="A56" s="591" t="s">
        <v>375</v>
      </c>
      <c r="B56" s="592">
        <v>1246.7</v>
      </c>
      <c r="C56" s="592">
        <v>1316.8</v>
      </c>
      <c r="D56" s="577">
        <v>1210.3</v>
      </c>
      <c r="E56" s="578">
        <v>-8.09</v>
      </c>
    </row>
    <row r="57" spans="1:7" ht="9" customHeight="1">
      <c r="A57" s="569" t="s">
        <v>542</v>
      </c>
      <c r="B57" s="570">
        <v>78.599999999999994</v>
      </c>
      <c r="C57" s="570">
        <v>96.9</v>
      </c>
      <c r="D57" s="571">
        <v>123.1</v>
      </c>
      <c r="E57" s="584">
        <v>27.04</v>
      </c>
      <c r="F57" s="594"/>
    </row>
    <row r="58" spans="1:7" ht="9" customHeight="1">
      <c r="A58" s="569" t="s">
        <v>543</v>
      </c>
      <c r="B58" s="570">
        <v>345.7</v>
      </c>
      <c r="C58" s="570">
        <v>354.3</v>
      </c>
      <c r="D58" s="571">
        <v>387.4</v>
      </c>
      <c r="E58" s="584">
        <v>9.34</v>
      </c>
    </row>
    <row r="59" spans="1:7" ht="8.25" customHeight="1">
      <c r="A59" s="569" t="s">
        <v>544</v>
      </c>
      <c r="B59" s="570">
        <v>298.3</v>
      </c>
      <c r="C59" s="570">
        <v>283.5</v>
      </c>
      <c r="D59" s="571">
        <v>300.39999999999998</v>
      </c>
      <c r="E59" s="584">
        <v>5.96</v>
      </c>
    </row>
    <row r="60" spans="1:7" ht="8.25" customHeight="1">
      <c r="A60" s="569" t="s">
        <v>545</v>
      </c>
      <c r="B60" s="570">
        <v>2028.3</v>
      </c>
      <c r="C60" s="570">
        <v>2000</v>
      </c>
      <c r="D60" s="571">
        <v>2048.6999999999998</v>
      </c>
      <c r="E60" s="584">
        <v>2.4300000000000002</v>
      </c>
    </row>
    <row r="61" spans="1:7" ht="8.25" customHeight="1">
      <c r="A61" s="569" t="s">
        <v>546</v>
      </c>
      <c r="B61" s="570">
        <v>19.7</v>
      </c>
      <c r="C61" s="570">
        <v>23.9</v>
      </c>
      <c r="D61" s="571">
        <v>54.9</v>
      </c>
      <c r="E61" s="584">
        <v>129.71</v>
      </c>
    </row>
    <row r="62" spans="1:7" ht="8.1" customHeight="1">
      <c r="A62" s="575" t="s">
        <v>547</v>
      </c>
      <c r="B62" s="576">
        <v>2770.6</v>
      </c>
      <c r="C62" s="576">
        <v>2758.6</v>
      </c>
      <c r="D62" s="577">
        <v>2914.4</v>
      </c>
      <c r="E62" s="578">
        <v>5.65</v>
      </c>
      <c r="F62" s="585"/>
    </row>
    <row r="63" spans="1:7" ht="15" customHeight="1">
      <c r="A63" s="595" t="s">
        <v>548</v>
      </c>
      <c r="B63" s="570">
        <v>29.2</v>
      </c>
      <c r="C63" s="570">
        <v>24.4</v>
      </c>
      <c r="D63" s="571">
        <v>22.5</v>
      </c>
      <c r="E63" s="584">
        <v>-7.79</v>
      </c>
    </row>
    <row r="64" spans="1:7" s="574" customFormat="1" ht="10.5" customHeight="1">
      <c r="A64" s="569" t="s">
        <v>549</v>
      </c>
      <c r="B64" s="570">
        <v>29.7</v>
      </c>
      <c r="C64" s="570">
        <v>56.7</v>
      </c>
      <c r="D64" s="571">
        <v>98.3</v>
      </c>
      <c r="E64" s="584">
        <v>73.37</v>
      </c>
      <c r="F64" s="596"/>
    </row>
    <row r="65" spans="1:6" s="574" customFormat="1" ht="15" customHeight="1">
      <c r="A65" s="597" t="s">
        <v>550</v>
      </c>
      <c r="B65" s="598">
        <v>373.1</v>
      </c>
      <c r="C65" s="598">
        <v>369.3</v>
      </c>
      <c r="D65" s="599">
        <v>501.9</v>
      </c>
      <c r="E65" s="600">
        <v>35.909999999999997</v>
      </c>
    </row>
    <row r="66" spans="1:6" s="31" customFormat="1" ht="8.25" customHeight="1">
      <c r="A66" s="601" t="s">
        <v>551</v>
      </c>
      <c r="B66" s="602"/>
      <c r="C66" s="602"/>
      <c r="D66" s="603"/>
      <c r="E66" s="603"/>
    </row>
    <row r="67" spans="1:6" s="12" customFormat="1" ht="8.25" customHeight="1">
      <c r="A67" s="604" t="s">
        <v>552</v>
      </c>
      <c r="B67" s="602"/>
      <c r="C67" s="602"/>
      <c r="D67" s="603"/>
      <c r="E67" s="605"/>
    </row>
    <row r="68" spans="1:6" s="12" customFormat="1" ht="8.25" customHeight="1">
      <c r="A68" s="606" t="s">
        <v>553</v>
      </c>
      <c r="B68" s="602"/>
      <c r="C68" s="602"/>
      <c r="D68" s="603"/>
      <c r="E68" s="14"/>
      <c r="F68" s="607"/>
    </row>
    <row r="69" spans="1:6" s="12" customFormat="1" ht="8.25" customHeight="1">
      <c r="A69" s="608" t="s">
        <v>554</v>
      </c>
      <c r="B69" s="602"/>
      <c r="C69" s="602"/>
      <c r="D69" s="603"/>
      <c r="E69" s="603"/>
    </row>
    <row r="70" spans="1:6" s="12" customFormat="1" ht="8.25" customHeight="1">
      <c r="A70" s="12" t="s">
        <v>555</v>
      </c>
      <c r="D70" s="14"/>
      <c r="E70" s="605"/>
    </row>
    <row r="71" spans="1:6" ht="8.25" customHeight="1">
      <c r="A71" s="12" t="s">
        <v>556</v>
      </c>
    </row>
    <row r="72" spans="1:6" ht="8.25" customHeight="1">
      <c r="A72" s="130" t="s">
        <v>9</v>
      </c>
      <c r="B72" s="585"/>
      <c r="C72" s="585"/>
      <c r="D72" s="609"/>
    </row>
  </sheetData>
  <hyperlinks>
    <hyperlink ref="A72" location="Inhaltsverzeichnis!A1" display="Zurück zum Inhaltsverzeichnis"/>
  </hyperlinks>
  <pageMargins left="0.78740157480314965" right="0.78740157480314965" top="0.39370078740157483" bottom="0.19685039370078741" header="0" footer="0.19685039370078741"/>
  <pageSetup paperSize="9" orientation="portrait" verticalDpi="300" r:id="rId1"/>
  <headerFooter alignWithMargins="0">
    <oddFooter>&amp;L&amp;6&amp;D / &amp;T&amp;R&amp;6&amp;A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J29"/>
  <sheetViews>
    <sheetView showGridLines="0" zoomScaleNormal="100" workbookViewId="0"/>
  </sheetViews>
  <sheetFormatPr baseColWidth="10" defaultColWidth="10.5703125" defaultRowHeight="14.25"/>
  <cols>
    <col min="1" max="1" width="8.85546875" style="1838" customWidth="1"/>
    <col min="2" max="8" width="18.140625" style="1838" customWidth="1"/>
    <col min="9" max="16384" width="10.5703125" style="1838"/>
  </cols>
  <sheetData>
    <row r="1" spans="1:10" ht="15.75" customHeight="1">
      <c r="A1" s="1893" t="s">
        <v>2050</v>
      </c>
      <c r="B1" s="1837"/>
      <c r="C1" s="1837"/>
      <c r="D1" s="1837"/>
      <c r="E1" s="1837"/>
      <c r="F1" s="1837"/>
      <c r="G1" s="1837"/>
      <c r="H1" s="1837"/>
    </row>
    <row r="2" spans="1:10" ht="22.5" customHeight="1">
      <c r="A2" s="1876" t="s">
        <v>2051</v>
      </c>
      <c r="B2" s="1840"/>
      <c r="C2" s="1841"/>
      <c r="D2" s="1840"/>
      <c r="E2" s="1840"/>
      <c r="F2" s="1840"/>
      <c r="G2" s="1840"/>
      <c r="H2" s="1840"/>
      <c r="J2" s="1842"/>
    </row>
    <row r="3" spans="1:10" s="1843" customFormat="1" ht="117.75" customHeight="1">
      <c r="A3" s="1954" t="s">
        <v>222</v>
      </c>
      <c r="B3" s="1951" t="s">
        <v>2052</v>
      </c>
      <c r="C3" s="1951" t="s">
        <v>2053</v>
      </c>
      <c r="D3" s="1951" t="s">
        <v>2054</v>
      </c>
      <c r="E3" s="1952" t="s">
        <v>2055</v>
      </c>
      <c r="F3" s="1951" t="s">
        <v>2056</v>
      </c>
      <c r="G3" s="1951" t="s">
        <v>2057</v>
      </c>
      <c r="H3" s="1953" t="s">
        <v>2058</v>
      </c>
    </row>
    <row r="4" spans="1:10" s="1843" customFormat="1" ht="16.5" customHeight="1">
      <c r="A4" s="1844" t="s">
        <v>2059</v>
      </c>
      <c r="B4" s="1845">
        <v>566</v>
      </c>
      <c r="C4" s="1846" t="s">
        <v>109</v>
      </c>
      <c r="D4" s="1846">
        <v>566</v>
      </c>
      <c r="E4" s="1847">
        <v>408</v>
      </c>
      <c r="F4" s="1846" t="s">
        <v>109</v>
      </c>
      <c r="G4" s="1848">
        <v>408</v>
      </c>
      <c r="H4" s="1845" t="s">
        <v>109</v>
      </c>
    </row>
    <row r="5" spans="1:10" s="1843" customFormat="1" ht="16.5" customHeight="1">
      <c r="A5" s="1849" t="s">
        <v>2060</v>
      </c>
      <c r="B5" s="1847">
        <v>1303</v>
      </c>
      <c r="C5" s="1846" t="s">
        <v>109</v>
      </c>
      <c r="D5" s="1848">
        <v>1303</v>
      </c>
      <c r="E5" s="1847">
        <v>882</v>
      </c>
      <c r="F5" s="1846" t="s">
        <v>109</v>
      </c>
      <c r="G5" s="1848">
        <v>882</v>
      </c>
      <c r="H5" s="1847">
        <v>162</v>
      </c>
    </row>
    <row r="6" spans="1:10" s="1843" customFormat="1" ht="16.5" customHeight="1">
      <c r="A6" s="1849" t="s">
        <v>2061</v>
      </c>
      <c r="B6" s="1845" t="s">
        <v>109</v>
      </c>
      <c r="C6" s="1846" t="s">
        <v>109</v>
      </c>
      <c r="D6" s="1846" t="s">
        <v>109</v>
      </c>
      <c r="E6" s="1845" t="s">
        <v>109</v>
      </c>
      <c r="F6" s="1846" t="s">
        <v>109</v>
      </c>
      <c r="G6" s="1846">
        <v>0</v>
      </c>
      <c r="H6" s="1845" t="s">
        <v>109</v>
      </c>
    </row>
    <row r="7" spans="1:10" s="1843" customFormat="1" ht="16.5" customHeight="1">
      <c r="A7" s="1849" t="s">
        <v>2062</v>
      </c>
      <c r="B7" s="1847">
        <v>24</v>
      </c>
      <c r="C7" s="1846" t="s">
        <v>109</v>
      </c>
      <c r="D7" s="1848">
        <v>24</v>
      </c>
      <c r="E7" s="1847">
        <v>73</v>
      </c>
      <c r="F7" s="1846" t="s">
        <v>109</v>
      </c>
      <c r="G7" s="1848">
        <v>73</v>
      </c>
      <c r="H7" s="1845">
        <v>2</v>
      </c>
    </row>
    <row r="8" spans="1:10" s="1843" customFormat="1" ht="16.5" customHeight="1">
      <c r="A8" s="1850" t="s">
        <v>2063</v>
      </c>
      <c r="B8" s="1847" t="s">
        <v>109</v>
      </c>
      <c r="C8" s="1846" t="s">
        <v>109</v>
      </c>
      <c r="D8" s="1848" t="s">
        <v>109</v>
      </c>
      <c r="E8" s="1847" t="s">
        <v>109</v>
      </c>
      <c r="F8" s="1846" t="s">
        <v>109</v>
      </c>
      <c r="G8" s="1848">
        <v>0</v>
      </c>
      <c r="H8" s="1845" t="s">
        <v>109</v>
      </c>
    </row>
    <row r="9" spans="1:10" s="1843" customFormat="1" ht="16.5" customHeight="1">
      <c r="A9" s="1849" t="s">
        <v>2064</v>
      </c>
      <c r="B9" s="1845" t="s">
        <v>109</v>
      </c>
      <c r="C9" s="1846" t="s">
        <v>109</v>
      </c>
      <c r="D9" s="1846" t="s">
        <v>109</v>
      </c>
      <c r="E9" s="1845" t="s">
        <v>109</v>
      </c>
      <c r="F9" s="1846" t="s">
        <v>109</v>
      </c>
      <c r="G9" s="1846">
        <v>0</v>
      </c>
      <c r="H9" s="1845" t="s">
        <v>109</v>
      </c>
    </row>
    <row r="10" spans="1:10" s="1843" customFormat="1" ht="16.5" customHeight="1">
      <c r="A10" s="1849" t="s">
        <v>2065</v>
      </c>
      <c r="B10" s="1847">
        <v>502</v>
      </c>
      <c r="C10" s="1846">
        <v>1</v>
      </c>
      <c r="D10" s="1848">
        <v>501</v>
      </c>
      <c r="E10" s="1847">
        <v>110</v>
      </c>
      <c r="F10" s="1846" t="s">
        <v>109</v>
      </c>
      <c r="G10" s="1848">
        <v>110</v>
      </c>
      <c r="H10" s="1845" t="s">
        <v>109</v>
      </c>
    </row>
    <row r="11" spans="1:10" s="1843" customFormat="1" ht="16.5" customHeight="1">
      <c r="A11" s="1849" t="s">
        <v>2066</v>
      </c>
      <c r="B11" s="1847">
        <v>118</v>
      </c>
      <c r="C11" s="1848">
        <v>70</v>
      </c>
      <c r="D11" s="1848">
        <v>35</v>
      </c>
      <c r="E11" s="1847">
        <v>67</v>
      </c>
      <c r="F11" s="1848">
        <v>35</v>
      </c>
      <c r="G11" s="1848">
        <v>32</v>
      </c>
      <c r="H11" s="1847">
        <v>17</v>
      </c>
    </row>
    <row r="12" spans="1:10" s="1843" customFormat="1" ht="16.5" customHeight="1">
      <c r="A12" s="1850" t="s">
        <v>2067</v>
      </c>
      <c r="B12" s="1847">
        <v>877</v>
      </c>
      <c r="C12" s="1846" t="s">
        <v>109</v>
      </c>
      <c r="D12" s="1848">
        <v>877</v>
      </c>
      <c r="E12" s="1847">
        <v>442</v>
      </c>
      <c r="F12" s="1846" t="s">
        <v>109</v>
      </c>
      <c r="G12" s="1848">
        <v>442</v>
      </c>
      <c r="H12" s="1845">
        <v>31</v>
      </c>
    </row>
    <row r="13" spans="1:10" s="1851" customFormat="1" ht="16.5" customHeight="1">
      <c r="A13" s="1850" t="s">
        <v>2068</v>
      </c>
      <c r="B13" s="1847">
        <v>298</v>
      </c>
      <c r="C13" s="1848">
        <v>251</v>
      </c>
      <c r="D13" s="1848">
        <v>47</v>
      </c>
      <c r="E13" s="1847">
        <v>251</v>
      </c>
      <c r="F13" s="1848">
        <v>216</v>
      </c>
      <c r="G13" s="1848">
        <v>35</v>
      </c>
      <c r="H13" s="1847">
        <v>57</v>
      </c>
    </row>
    <row r="14" spans="1:10" s="1843" customFormat="1" ht="16.5" customHeight="1">
      <c r="A14" s="1849" t="s">
        <v>2069</v>
      </c>
      <c r="B14" s="1847">
        <v>703</v>
      </c>
      <c r="C14" s="1846" t="s">
        <v>109</v>
      </c>
      <c r="D14" s="1848">
        <v>703</v>
      </c>
      <c r="E14" s="1847">
        <v>446</v>
      </c>
      <c r="F14" s="1846" t="s">
        <v>109</v>
      </c>
      <c r="G14" s="1848">
        <v>446</v>
      </c>
      <c r="H14" s="1845" t="s">
        <v>109</v>
      </c>
    </row>
    <row r="15" spans="1:10" s="1843" customFormat="1" ht="16.5" customHeight="1">
      <c r="A15" s="1850" t="s">
        <v>2070</v>
      </c>
      <c r="B15" s="1845">
        <v>27</v>
      </c>
      <c r="C15" s="1846">
        <v>24</v>
      </c>
      <c r="D15" s="1846">
        <v>3</v>
      </c>
      <c r="E15" s="1845">
        <v>21</v>
      </c>
      <c r="F15" s="1846">
        <v>18</v>
      </c>
      <c r="G15" s="1846">
        <v>3</v>
      </c>
      <c r="H15" s="1845">
        <v>3</v>
      </c>
    </row>
    <row r="16" spans="1:10" s="1843" customFormat="1" ht="16.5" customHeight="1">
      <c r="A16" s="1849" t="s">
        <v>2071</v>
      </c>
      <c r="B16" s="1845">
        <v>143</v>
      </c>
      <c r="C16" s="1846" t="s">
        <v>114</v>
      </c>
      <c r="D16" s="1846">
        <v>4</v>
      </c>
      <c r="E16" s="1845">
        <v>124</v>
      </c>
      <c r="F16" s="1846" t="s">
        <v>114</v>
      </c>
      <c r="G16" s="1846">
        <v>4</v>
      </c>
      <c r="H16" s="1847" t="s">
        <v>114</v>
      </c>
    </row>
    <row r="17" spans="1:9" s="1843" customFormat="1" ht="16.5" customHeight="1">
      <c r="A17" s="1849" t="s">
        <v>2072</v>
      </c>
      <c r="B17" s="1847">
        <v>92</v>
      </c>
      <c r="C17" s="1848">
        <v>1</v>
      </c>
      <c r="D17" s="1848">
        <v>91</v>
      </c>
      <c r="E17" s="1847">
        <v>81</v>
      </c>
      <c r="F17" s="1848">
        <v>1</v>
      </c>
      <c r="G17" s="1848">
        <v>80</v>
      </c>
      <c r="H17" s="1845">
        <v>2</v>
      </c>
    </row>
    <row r="18" spans="1:9" s="1843" customFormat="1" ht="16.5" customHeight="1">
      <c r="A18" s="1849" t="s">
        <v>2073</v>
      </c>
      <c r="B18" s="1845">
        <v>29</v>
      </c>
      <c r="C18" s="1846" t="s">
        <v>109</v>
      </c>
      <c r="D18" s="1846">
        <v>29</v>
      </c>
      <c r="E18" s="1845">
        <v>23</v>
      </c>
      <c r="F18" s="1846" t="s">
        <v>109</v>
      </c>
      <c r="G18" s="1846">
        <v>23</v>
      </c>
      <c r="H18" s="1845">
        <v>15</v>
      </c>
    </row>
    <row r="19" spans="1:9" s="1843" customFormat="1" ht="16.5" customHeight="1">
      <c r="A19" s="1849" t="s">
        <v>2074</v>
      </c>
      <c r="B19" s="1847">
        <v>257</v>
      </c>
      <c r="C19" s="1848">
        <v>13</v>
      </c>
      <c r="D19" s="1848">
        <v>244</v>
      </c>
      <c r="E19" s="1847">
        <v>144</v>
      </c>
      <c r="F19" s="1848">
        <v>10</v>
      </c>
      <c r="G19" s="1848">
        <v>134</v>
      </c>
      <c r="H19" s="1847">
        <v>57</v>
      </c>
    </row>
    <row r="20" spans="1:9" s="1843" customFormat="1" ht="16.5" customHeight="1">
      <c r="A20" s="1852" t="s">
        <v>2075</v>
      </c>
      <c r="B20" s="1853">
        <v>4939</v>
      </c>
      <c r="C20" s="1854">
        <v>360</v>
      </c>
      <c r="D20" s="1855">
        <v>4427</v>
      </c>
      <c r="E20" s="1853">
        <v>3072</v>
      </c>
      <c r="F20" s="1855">
        <v>280</v>
      </c>
      <c r="G20" s="1855">
        <v>2672</v>
      </c>
      <c r="H20" s="1853">
        <v>346</v>
      </c>
    </row>
    <row r="21" spans="1:9" s="1860" customFormat="1" ht="16.5" customHeight="1">
      <c r="A21" s="1856" t="s">
        <v>2076</v>
      </c>
      <c r="B21" s="1857"/>
      <c r="C21" s="1858"/>
      <c r="D21" s="1858"/>
      <c r="E21" s="1858"/>
      <c r="F21" s="1858"/>
      <c r="G21" s="1858"/>
      <c r="H21" s="1859"/>
    </row>
    <row r="22" spans="1:9" s="1866" customFormat="1" ht="16.5" customHeight="1">
      <c r="A22" s="1861" t="s">
        <v>2077</v>
      </c>
      <c r="B22" s="1862"/>
      <c r="C22" s="1862"/>
      <c r="D22" s="1863"/>
      <c r="E22" s="1864"/>
      <c r="F22" s="1864"/>
      <c r="G22" s="1863"/>
      <c r="H22" s="1865"/>
    </row>
    <row r="23" spans="1:9" s="1843" customFormat="1" ht="16.5" customHeight="1">
      <c r="A23" s="72" t="s">
        <v>9</v>
      </c>
      <c r="B23" s="1869"/>
      <c r="C23" s="1869"/>
      <c r="D23" s="1868"/>
      <c r="E23" s="1869"/>
      <c r="F23" s="1868"/>
      <c r="G23" s="1869"/>
      <c r="H23" s="1869"/>
      <c r="I23" s="1870"/>
    </row>
    <row r="24" spans="1:9">
      <c r="B24" s="1871"/>
      <c r="C24" s="1871"/>
      <c r="D24" s="1871"/>
      <c r="E24" s="1871"/>
      <c r="F24" s="1872"/>
      <c r="G24" s="1871"/>
      <c r="H24" s="1871"/>
    </row>
    <row r="25" spans="1:9">
      <c r="B25" s="1873"/>
      <c r="C25" s="1873"/>
      <c r="D25" s="1873"/>
      <c r="E25" s="1873"/>
      <c r="F25" s="1873"/>
      <c r="G25" s="1873"/>
      <c r="H25" s="1874"/>
    </row>
    <row r="29" spans="1:9">
      <c r="D29" s="1875"/>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scale="57" orientation="landscape" r:id="rId1"/>
  <headerFooter alignWithMargins="0">
    <oddFooter>&amp;R&amp;A</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A1:I29"/>
  <sheetViews>
    <sheetView showGridLines="0" zoomScaleNormal="100" workbookViewId="0"/>
  </sheetViews>
  <sheetFormatPr baseColWidth="10" defaultColWidth="10.5703125" defaultRowHeight="14.25"/>
  <cols>
    <col min="1" max="1" width="6.5703125" style="1838" customWidth="1"/>
    <col min="2" max="8" width="22.42578125" style="1838" customWidth="1"/>
    <col min="9" max="16384" width="10.5703125" style="1838"/>
  </cols>
  <sheetData>
    <row r="1" spans="1:9" ht="20.25" customHeight="1">
      <c r="A1" s="1894" t="s">
        <v>2078</v>
      </c>
      <c r="B1" s="1876"/>
      <c r="C1" s="1876"/>
      <c r="D1" s="1876"/>
      <c r="E1" s="1876"/>
      <c r="F1" s="1876"/>
      <c r="G1" s="1876"/>
      <c r="H1" s="1876"/>
    </row>
    <row r="2" spans="1:9" ht="18" customHeight="1">
      <c r="A2" s="1876" t="s">
        <v>2079</v>
      </c>
      <c r="B2" s="1841"/>
      <c r="C2" s="1841"/>
      <c r="D2" s="1840"/>
      <c r="E2" s="1839"/>
      <c r="F2" s="1840"/>
      <c r="G2" s="1840"/>
      <c r="H2" s="1840"/>
    </row>
    <row r="3" spans="1:9" s="1878" customFormat="1" ht="102" customHeight="1">
      <c r="A3" s="1954" t="s">
        <v>222</v>
      </c>
      <c r="B3" s="1951" t="s">
        <v>2098</v>
      </c>
      <c r="C3" s="1951" t="s">
        <v>2099</v>
      </c>
      <c r="D3" s="1956" t="s">
        <v>2100</v>
      </c>
      <c r="E3" s="1951" t="s">
        <v>2101</v>
      </c>
      <c r="F3" s="1956" t="s">
        <v>2102</v>
      </c>
      <c r="G3" s="1956" t="s">
        <v>2103</v>
      </c>
      <c r="H3" s="1955" t="s">
        <v>2104</v>
      </c>
      <c r="I3" s="1877"/>
    </row>
    <row r="4" spans="1:9" s="1843" customFormat="1" ht="16.5" customHeight="1">
      <c r="A4" s="1850" t="s">
        <v>2059</v>
      </c>
      <c r="B4" s="1879">
        <v>555</v>
      </c>
      <c r="C4" s="1879" t="s">
        <v>2080</v>
      </c>
      <c r="D4" s="1879">
        <v>555</v>
      </c>
      <c r="E4" s="1880">
        <v>405</v>
      </c>
      <c r="F4" s="1879" t="s">
        <v>2080</v>
      </c>
      <c r="G4" s="1879">
        <v>405</v>
      </c>
      <c r="H4" s="1880" t="s">
        <v>312</v>
      </c>
    </row>
    <row r="5" spans="1:9" s="1843" customFormat="1" ht="16.5" customHeight="1">
      <c r="A5" s="1849" t="s">
        <v>2060</v>
      </c>
      <c r="B5" s="1879">
        <v>106</v>
      </c>
      <c r="C5" s="1879" t="s">
        <v>2080</v>
      </c>
      <c r="D5" s="1879">
        <v>106</v>
      </c>
      <c r="E5" s="1881">
        <v>104</v>
      </c>
      <c r="F5" s="1879">
        <v>0</v>
      </c>
      <c r="G5" s="1879">
        <v>104</v>
      </c>
      <c r="H5" s="1881">
        <v>31</v>
      </c>
    </row>
    <row r="6" spans="1:9" s="1843" customFormat="1" ht="16.5" customHeight="1">
      <c r="A6" s="1849" t="s">
        <v>2061</v>
      </c>
      <c r="B6" s="1879" t="s">
        <v>2080</v>
      </c>
      <c r="C6" s="1879" t="s">
        <v>2080</v>
      </c>
      <c r="D6" s="1879" t="s">
        <v>2080</v>
      </c>
      <c r="E6" s="1881" t="s">
        <v>2080</v>
      </c>
      <c r="F6" s="1879" t="s">
        <v>2080</v>
      </c>
      <c r="G6" s="1879" t="s">
        <v>2080</v>
      </c>
      <c r="H6" s="1881" t="s">
        <v>2080</v>
      </c>
    </row>
    <row r="7" spans="1:9" s="1843" customFormat="1" ht="16.5" customHeight="1">
      <c r="A7" s="1849" t="s">
        <v>2062</v>
      </c>
      <c r="B7" s="1879">
        <v>24</v>
      </c>
      <c r="C7" s="1879" t="s">
        <v>2080</v>
      </c>
      <c r="D7" s="1879">
        <v>24</v>
      </c>
      <c r="E7" s="1881">
        <v>73</v>
      </c>
      <c r="F7" s="1879" t="s">
        <v>2080</v>
      </c>
      <c r="G7" s="1879">
        <v>73</v>
      </c>
      <c r="H7" s="1881">
        <v>2</v>
      </c>
    </row>
    <row r="8" spans="1:9" s="1843" customFormat="1" ht="16.5" customHeight="1">
      <c r="A8" s="1850" t="s">
        <v>2063</v>
      </c>
      <c r="B8" s="1879" t="s">
        <v>2080</v>
      </c>
      <c r="C8" s="1879" t="s">
        <v>2080</v>
      </c>
      <c r="D8" s="1879" t="s">
        <v>2080</v>
      </c>
      <c r="E8" s="1881" t="s">
        <v>2080</v>
      </c>
      <c r="F8" s="1879" t="s">
        <v>2080</v>
      </c>
      <c r="G8" s="1879" t="s">
        <v>2080</v>
      </c>
      <c r="H8" s="1881" t="s">
        <v>2080</v>
      </c>
    </row>
    <row r="9" spans="1:9" s="1843" customFormat="1" ht="16.5" customHeight="1">
      <c r="A9" s="1849" t="s">
        <v>2064</v>
      </c>
      <c r="B9" s="1879" t="s">
        <v>2080</v>
      </c>
      <c r="C9" s="1879" t="s">
        <v>2080</v>
      </c>
      <c r="D9" s="1879" t="s">
        <v>2080</v>
      </c>
      <c r="E9" s="1881" t="s">
        <v>2080</v>
      </c>
      <c r="F9" s="1879" t="s">
        <v>2080</v>
      </c>
      <c r="G9" s="1879" t="s">
        <v>2080</v>
      </c>
      <c r="H9" s="1881" t="s">
        <v>2080</v>
      </c>
    </row>
    <row r="10" spans="1:9" s="1843" customFormat="1" ht="16.5" customHeight="1">
      <c r="A10" s="1849" t="s">
        <v>2065</v>
      </c>
      <c r="B10" s="1879">
        <v>501</v>
      </c>
      <c r="C10" s="1879" t="s">
        <v>2080</v>
      </c>
      <c r="D10" s="1879">
        <v>501</v>
      </c>
      <c r="E10" s="1881">
        <v>110</v>
      </c>
      <c r="F10" s="1879" t="s">
        <v>2080</v>
      </c>
      <c r="G10" s="1879">
        <v>110</v>
      </c>
      <c r="H10" s="1882" t="s">
        <v>2080</v>
      </c>
    </row>
    <row r="11" spans="1:9" s="1843" customFormat="1" ht="16.5" customHeight="1">
      <c r="A11" s="1849" t="s">
        <v>2066</v>
      </c>
      <c r="B11" s="1879">
        <v>88</v>
      </c>
      <c r="C11" s="1879">
        <v>56</v>
      </c>
      <c r="D11" s="1879">
        <v>32</v>
      </c>
      <c r="E11" s="1881">
        <v>63</v>
      </c>
      <c r="F11" s="1879">
        <v>31</v>
      </c>
      <c r="G11" s="1879">
        <v>32</v>
      </c>
      <c r="H11" s="1881">
        <v>15</v>
      </c>
    </row>
    <row r="12" spans="1:9" s="1843" customFormat="1" ht="16.5" customHeight="1">
      <c r="A12" s="1850" t="s">
        <v>2067</v>
      </c>
      <c r="B12" s="1879">
        <v>877</v>
      </c>
      <c r="C12" s="1879" t="s">
        <v>2080</v>
      </c>
      <c r="D12" s="1879">
        <v>877</v>
      </c>
      <c r="E12" s="1881">
        <v>442</v>
      </c>
      <c r="F12" s="1879" t="s">
        <v>2080</v>
      </c>
      <c r="G12" s="1879">
        <v>442</v>
      </c>
      <c r="H12" s="1881">
        <v>31</v>
      </c>
    </row>
    <row r="13" spans="1:9" s="1851" customFormat="1" ht="16.5" customHeight="1">
      <c r="A13" s="1850" t="s">
        <v>2068</v>
      </c>
      <c r="B13" s="1879">
        <v>298</v>
      </c>
      <c r="C13" s="1879">
        <v>251</v>
      </c>
      <c r="D13" s="1879">
        <v>47</v>
      </c>
      <c r="E13" s="1881">
        <v>251</v>
      </c>
      <c r="F13" s="1879">
        <v>216</v>
      </c>
      <c r="G13" s="1879">
        <v>35</v>
      </c>
      <c r="H13" s="1881">
        <v>57</v>
      </c>
    </row>
    <row r="14" spans="1:9" s="1843" customFormat="1" ht="16.5" customHeight="1">
      <c r="A14" s="1849" t="s">
        <v>2069</v>
      </c>
      <c r="B14" s="1879">
        <v>703</v>
      </c>
      <c r="C14" s="1879" t="s">
        <v>2080</v>
      </c>
      <c r="D14" s="1879">
        <v>703</v>
      </c>
      <c r="E14" s="1881">
        <v>446</v>
      </c>
      <c r="F14" s="1879" t="s">
        <v>2080</v>
      </c>
      <c r="G14" s="1879">
        <v>446</v>
      </c>
      <c r="H14" s="1881" t="s">
        <v>2080</v>
      </c>
    </row>
    <row r="15" spans="1:9" s="1843" customFormat="1" ht="16.5" customHeight="1">
      <c r="A15" s="1850" t="s">
        <v>2070</v>
      </c>
      <c r="B15" s="1879">
        <v>27</v>
      </c>
      <c r="C15" s="1879">
        <v>24</v>
      </c>
      <c r="D15" s="1879">
        <v>3</v>
      </c>
      <c r="E15" s="1881">
        <v>21</v>
      </c>
      <c r="F15" s="1879">
        <v>18</v>
      </c>
      <c r="G15" s="1879">
        <v>3</v>
      </c>
      <c r="H15" s="1881">
        <v>3</v>
      </c>
    </row>
    <row r="16" spans="1:9" s="1843" customFormat="1" ht="16.5" customHeight="1">
      <c r="A16" s="1849" t="s">
        <v>2071</v>
      </c>
      <c r="B16" s="1879">
        <v>139</v>
      </c>
      <c r="C16" s="1883" t="s">
        <v>114</v>
      </c>
      <c r="D16" s="1883" t="s">
        <v>114</v>
      </c>
      <c r="E16" s="1881">
        <v>120</v>
      </c>
      <c r="F16" s="1883" t="s">
        <v>114</v>
      </c>
      <c r="G16" s="1883" t="s">
        <v>114</v>
      </c>
      <c r="H16" s="1882" t="s">
        <v>114</v>
      </c>
    </row>
    <row r="17" spans="1:9" s="1843" customFormat="1" ht="16.5" customHeight="1">
      <c r="A17" s="1849" t="s">
        <v>2072</v>
      </c>
      <c r="B17" s="1879">
        <v>92</v>
      </c>
      <c r="C17" s="1879">
        <v>1</v>
      </c>
      <c r="D17" s="1879">
        <v>91</v>
      </c>
      <c r="E17" s="1881">
        <v>81</v>
      </c>
      <c r="F17" s="1879">
        <v>1</v>
      </c>
      <c r="G17" s="1879">
        <v>80</v>
      </c>
      <c r="H17" s="1881">
        <v>2</v>
      </c>
    </row>
    <row r="18" spans="1:9" s="1843" customFormat="1" ht="16.5" customHeight="1">
      <c r="A18" s="1849" t="s">
        <v>2073</v>
      </c>
      <c r="B18" s="1879">
        <v>29</v>
      </c>
      <c r="C18" s="1879" t="s">
        <v>312</v>
      </c>
      <c r="D18" s="1879">
        <v>29</v>
      </c>
      <c r="E18" s="1881">
        <v>23</v>
      </c>
      <c r="F18" s="1879" t="s">
        <v>312</v>
      </c>
      <c r="G18" s="1879">
        <v>23</v>
      </c>
      <c r="H18" s="1881">
        <v>15</v>
      </c>
      <c r="I18" s="1884"/>
    </row>
    <row r="19" spans="1:9" s="1843" customFormat="1" ht="16.5" customHeight="1">
      <c r="A19" s="1849" t="s">
        <v>2074</v>
      </c>
      <c r="B19" s="1879">
        <v>257</v>
      </c>
      <c r="C19" s="1879">
        <v>13</v>
      </c>
      <c r="D19" s="1879">
        <v>244</v>
      </c>
      <c r="E19" s="1881">
        <v>144</v>
      </c>
      <c r="F19" s="1879">
        <v>10</v>
      </c>
      <c r="G19" s="1879">
        <v>134</v>
      </c>
      <c r="H19" s="1881">
        <v>57</v>
      </c>
    </row>
    <row r="20" spans="1:9" s="1843" customFormat="1" ht="16.5" customHeight="1">
      <c r="A20" s="1885" t="s">
        <v>2081</v>
      </c>
      <c r="B20" s="1883">
        <v>3696</v>
      </c>
      <c r="C20" s="1883">
        <v>345</v>
      </c>
      <c r="D20" s="1883">
        <v>3212</v>
      </c>
      <c r="E20" s="1882">
        <v>2283</v>
      </c>
      <c r="F20" s="1883">
        <v>276</v>
      </c>
      <c r="G20" s="1883">
        <v>1887</v>
      </c>
      <c r="H20" s="1882">
        <v>213</v>
      </c>
    </row>
    <row r="21" spans="1:9" s="1860" customFormat="1" ht="16.5" customHeight="1">
      <c r="A21" s="1856" t="s">
        <v>2082</v>
      </c>
      <c r="B21" s="1886"/>
      <c r="C21" s="1887"/>
      <c r="D21" s="1887"/>
      <c r="E21" s="1887"/>
      <c r="F21" s="1887"/>
      <c r="G21" s="1887"/>
      <c r="H21" s="1888"/>
    </row>
    <row r="22" spans="1:9" s="1866" customFormat="1" ht="16.5" customHeight="1">
      <c r="A22" s="1867" t="s">
        <v>2077</v>
      </c>
      <c r="B22" s="1889"/>
      <c r="C22" s="1889"/>
      <c r="D22" s="1889"/>
      <c r="E22" s="1889"/>
      <c r="F22" s="1889"/>
      <c r="G22" s="1889"/>
      <c r="H22" s="1890"/>
    </row>
    <row r="23" spans="1:9" s="1843" customFormat="1" ht="16.5" customHeight="1">
      <c r="A23" s="72" t="s">
        <v>9</v>
      </c>
      <c r="D23" s="1891"/>
      <c r="F23" s="1891"/>
      <c r="I23" s="1870"/>
    </row>
    <row r="24" spans="1:9" s="1843" customFormat="1" ht="8.25">
      <c r="B24" s="1892"/>
      <c r="C24" s="1892"/>
      <c r="D24" s="1892"/>
      <c r="E24" s="1892"/>
      <c r="F24" s="1892"/>
      <c r="G24" s="1892"/>
      <c r="H24" s="1892"/>
    </row>
    <row r="25" spans="1:9">
      <c r="B25" s="1873"/>
      <c r="C25" s="1873"/>
      <c r="D25" s="1873"/>
      <c r="E25" s="1873"/>
      <c r="F25" s="1873"/>
      <c r="G25" s="1873"/>
      <c r="H25" s="1873"/>
    </row>
    <row r="29" spans="1:9">
      <c r="D29" s="1875"/>
    </row>
  </sheetData>
  <hyperlinks>
    <hyperlink ref="A23" location="Inhaltsverzeichnis!A1" display="Zurück zum Inhaltsverzeichnis"/>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63</vt:i4>
      </vt:variant>
      <vt:variant>
        <vt:lpstr>Benannte Bereiche</vt:lpstr>
      </vt:variant>
      <vt:variant>
        <vt:i4>57</vt:i4>
      </vt:variant>
    </vt:vector>
  </HeadingPairs>
  <TitlesOfParts>
    <vt:vector size="120" baseType="lpstr">
      <vt:lpstr>Titelblatt</vt:lpstr>
      <vt:lpstr>Inhaltsverzeichnis</vt:lpstr>
      <vt:lpstr>0106430</vt:lpstr>
      <vt:lpstr>0106460</vt:lpstr>
      <vt:lpstr>0103160</vt:lpstr>
      <vt:lpstr>0114060</vt:lpstr>
      <vt:lpstr>0104130</vt:lpstr>
      <vt:lpstr>0105060</vt:lpstr>
      <vt:lpstr>0105061</vt:lpstr>
      <vt:lpstr>0105062</vt:lpstr>
      <vt:lpstr>0105090</vt:lpstr>
      <vt:lpstr>0105065</vt:lpstr>
      <vt:lpstr>0105160</vt:lpstr>
      <vt:lpstr>0105190</vt:lpstr>
      <vt:lpstr>0105230</vt:lpstr>
      <vt:lpstr>0105260</vt:lpstr>
      <vt:lpstr>0105290</vt:lpstr>
      <vt:lpstr>0109030</vt:lpstr>
      <vt:lpstr>0117030</vt:lpstr>
      <vt:lpstr> 0117090</vt:lpstr>
      <vt:lpstr>0117130</vt:lpstr>
      <vt:lpstr>0117260</vt:lpstr>
      <vt:lpstr>0117330</vt:lpstr>
      <vt:lpstr>0117660</vt:lpstr>
      <vt:lpstr>0117360</vt:lpstr>
      <vt:lpstr>0117690</vt:lpstr>
      <vt:lpstr>0201_Vorbemerkung</vt:lpstr>
      <vt:lpstr>0201060</vt:lpstr>
      <vt:lpstr>0301090</vt:lpstr>
      <vt:lpstr>0201130</vt:lpstr>
      <vt:lpstr>0201190</vt:lpstr>
      <vt:lpstr>0201230</vt:lpstr>
      <vt:lpstr>0201260</vt:lpstr>
      <vt:lpstr>0201330</vt:lpstr>
      <vt:lpstr>0201360</vt:lpstr>
      <vt:lpstr>0201490</vt:lpstr>
      <vt:lpstr>0201530</vt:lpstr>
      <vt:lpstr>0201560</vt:lpstr>
      <vt:lpstr>0201630</vt:lpstr>
      <vt:lpstr>0201700</vt:lpstr>
      <vt:lpstr>0201730</vt:lpstr>
      <vt:lpstr>0201750</vt:lpstr>
      <vt:lpstr>0203160</vt:lpstr>
      <vt:lpstr>0203190</vt:lpstr>
      <vt:lpstr>0203230</vt:lpstr>
      <vt:lpstr>0204035</vt:lpstr>
      <vt:lpstr>0204040</vt:lpstr>
      <vt:lpstr>0204047</vt:lpstr>
      <vt:lpstr>0204490</vt:lpstr>
      <vt:lpstr>0204470</vt:lpstr>
      <vt:lpstr>0301030</vt:lpstr>
      <vt:lpstr>0301460</vt:lpstr>
      <vt:lpstr>0301435</vt:lpstr>
      <vt:lpstr>0301440</vt:lpstr>
      <vt:lpstr>0301445</vt:lpstr>
      <vt:lpstr>0301450</vt:lpstr>
      <vt:lpstr>0302030</vt:lpstr>
      <vt:lpstr>0302060</vt:lpstr>
      <vt:lpstr>0303030</vt:lpstr>
      <vt:lpstr>0304030</vt:lpstr>
      <vt:lpstr>0401030</vt:lpstr>
      <vt:lpstr>0401060</vt:lpstr>
      <vt:lpstr>0505030</vt:lpstr>
      <vt:lpstr>'0106430'!Druck</vt:lpstr>
      <vt:lpstr>'0301030'!Druck</vt:lpstr>
      <vt:lpstr>'0103160'!Druckbereich</vt:lpstr>
      <vt:lpstr>'0104130'!Druckbereich</vt:lpstr>
      <vt:lpstr>'0105061'!Druckbereich</vt:lpstr>
      <vt:lpstr>'0105062'!Druckbereich</vt:lpstr>
      <vt:lpstr>'0105065'!Druckbereich</vt:lpstr>
      <vt:lpstr>'0105090'!Druckbereich</vt:lpstr>
      <vt:lpstr>'0105160'!Druckbereich</vt:lpstr>
      <vt:lpstr>'0105190'!Druckbereich</vt:lpstr>
      <vt:lpstr>'0105230'!Druckbereich</vt:lpstr>
      <vt:lpstr>'0105260'!Druckbereich</vt:lpstr>
      <vt:lpstr>'0105290'!Druckbereich</vt:lpstr>
      <vt:lpstr>'0106430'!Druckbereich</vt:lpstr>
      <vt:lpstr>'0106460'!Druckbereich</vt:lpstr>
      <vt:lpstr>'0109030'!Druckbereich</vt:lpstr>
      <vt:lpstr>'0114060'!Druckbereich</vt:lpstr>
      <vt:lpstr>'0117260'!Druckbereich</vt:lpstr>
      <vt:lpstr>'0117330'!Druckbereich</vt:lpstr>
      <vt:lpstr>'0117690'!Druckbereich</vt:lpstr>
      <vt:lpstr>'0201060'!Druckbereich</vt:lpstr>
      <vt:lpstr>'0201130'!Druckbereich</vt:lpstr>
      <vt:lpstr>'0201230'!Druckbereich</vt:lpstr>
      <vt:lpstr>'0201260'!Druckbereich</vt:lpstr>
      <vt:lpstr>'0201360'!Druckbereich</vt:lpstr>
      <vt:lpstr>'0201490'!Druckbereich</vt:lpstr>
      <vt:lpstr>'0201530'!Druckbereich</vt:lpstr>
      <vt:lpstr>'0201560'!Druckbereich</vt:lpstr>
      <vt:lpstr>'0201630'!Druckbereich</vt:lpstr>
      <vt:lpstr>'0201700'!Druckbereich</vt:lpstr>
      <vt:lpstr>'0201750'!Druckbereich</vt:lpstr>
      <vt:lpstr>'0203160'!Druckbereich</vt:lpstr>
      <vt:lpstr>'0203230'!Druckbereich</vt:lpstr>
      <vt:lpstr>'0204035'!Druckbereich</vt:lpstr>
      <vt:lpstr>'0204040'!Druckbereich</vt:lpstr>
      <vt:lpstr>'0204047'!Druckbereich</vt:lpstr>
      <vt:lpstr>'0204490'!Druckbereich</vt:lpstr>
      <vt:lpstr>'0301030'!Druckbereich</vt:lpstr>
      <vt:lpstr>'0301090'!Druckbereich</vt:lpstr>
      <vt:lpstr>'0301435'!Druckbereich</vt:lpstr>
      <vt:lpstr>'0301440'!Druckbereich</vt:lpstr>
      <vt:lpstr>'0301445'!Druckbereich</vt:lpstr>
      <vt:lpstr>'0301450'!Druckbereich</vt:lpstr>
      <vt:lpstr>'0301460'!Druckbereich</vt:lpstr>
      <vt:lpstr>'0303030'!Druckbereich</vt:lpstr>
      <vt:lpstr>'0401030'!Druckbereich</vt:lpstr>
      <vt:lpstr>'0401060'!Druckbereich</vt:lpstr>
      <vt:lpstr>Inhaltsverzeichnis!Druckbereich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2025-06-17T09:11:01Z</dcterms:modified>
</cp:coreProperties>
</file>