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K:\Referat 414\50 Jahrbuch\20_Tabellen_JB\20_Tabellen_2022\20 Manuskripte\Jahrbuch + Internet\Kapitel D\"/>
    </mc:Choice>
  </mc:AlternateContent>
  <bookViews>
    <workbookView xWindow="-15" yWindow="-15" windowWidth="19440" windowHeight="6225" tabRatio="527" activeTab="1"/>
  </bookViews>
  <sheets>
    <sheet name="Vorbemerkung" sheetId="5" r:id="rId1"/>
    <sheet name="SJ 2022 Kapitel D, VIII" sheetId="3" r:id="rId2"/>
  </sheets>
  <definedNames>
    <definedName name="_xlnm.Print_Area" localSheetId="1">'SJ 2022 Kapitel D, VIII'!$A$1:$O$21</definedName>
    <definedName name="_xlnm.Print_Area" localSheetId="0">Vorbemerkung!$A$1:$H$12</definedName>
  </definedNames>
  <calcPr calcId="162913"/>
</workbook>
</file>

<file path=xl/calcChain.xml><?xml version="1.0" encoding="utf-8"?>
<calcChain xmlns="http://schemas.openxmlformats.org/spreadsheetml/2006/main">
  <c r="N15" i="3" l="1"/>
  <c r="N14" i="3"/>
  <c r="N13" i="3"/>
  <c r="N12" i="3"/>
  <c r="N11" i="3"/>
  <c r="N10" i="3"/>
  <c r="N9" i="3"/>
  <c r="N8" i="3"/>
  <c r="N7" i="3"/>
  <c r="H14" i="3"/>
  <c r="H13" i="3"/>
  <c r="H12" i="3"/>
  <c r="H11" i="3"/>
  <c r="H15" i="3" s="1"/>
  <c r="H10" i="3"/>
  <c r="H9" i="3"/>
  <c r="H8" i="3"/>
  <c r="H7" i="3"/>
  <c r="O15" i="3"/>
  <c r="O14" i="3"/>
  <c r="O13" i="3"/>
  <c r="O12" i="3"/>
  <c r="O11" i="3"/>
  <c r="O10" i="3"/>
  <c r="O9" i="3"/>
  <c r="O8" i="3"/>
  <c r="O7" i="3"/>
  <c r="I14" i="3"/>
  <c r="I13" i="3"/>
  <c r="I12" i="3"/>
  <c r="I11" i="3"/>
  <c r="I10" i="3"/>
  <c r="I9" i="3"/>
  <c r="I8" i="3"/>
  <c r="I7" i="3"/>
  <c r="I15" i="3" l="1"/>
</calcChain>
</file>

<file path=xl/sharedStrings.xml><?xml version="1.0" encoding="utf-8"?>
<sst xmlns="http://schemas.openxmlformats.org/spreadsheetml/2006/main" count="25" uniqueCount="25">
  <si>
    <t>weniger als 5</t>
  </si>
  <si>
    <t>75 bis unter 150</t>
  </si>
  <si>
    <t>150 bis unter 200</t>
  </si>
  <si>
    <t>200 bis unter 300</t>
  </si>
  <si>
    <t>300 und mehr</t>
  </si>
  <si>
    <t>Insgesamt</t>
  </si>
  <si>
    <t>Milchverarbeitung in 1 000 t</t>
  </si>
  <si>
    <t>5 bis unter   20</t>
  </si>
  <si>
    <t>20 bis unter   50</t>
  </si>
  <si>
    <t>50 bis unter   75</t>
  </si>
  <si>
    <t>Anteil an Insgesamt in %</t>
  </si>
  <si>
    <t>Veröffentlicht unter: BMEL-Statistik.de</t>
  </si>
  <si>
    <t>Verlängerte Datenreihen erhalten Sie durch Aufklappen der Gruppierung in der Kopfzeile.</t>
  </si>
  <si>
    <t>D. Ernährungswirtschaft</t>
  </si>
  <si>
    <t>Vorbemerkungen: Die in den Abschnitten D.I bis D.X veröffentlichten Daten stammen überwiegend aus statistischen Arbeiten der BLE sowie weiterer Institutionen des BMEL-Geschäftsbereichs; im Abschnitt DXI wird zusätzlich auf Angaben des Statistischen Bundesamtes zurückgegriffen.</t>
  </si>
  <si>
    <t>Versorgungsbilanzen werden für die pflanzlichen Produkte nach Wirtschaftsjahren und für die tierischen Produkte nach Kalenderjahren ausgewiesen. Soweit sich Angaben nicht auf das übliche Wirtschaftsjahr (Juli/Juni) oder Kalenderjahr beziehen, ist dies in den Tabellen oder Vorbemerkungen der Kapitel kenntlich gemacht, wie z. B. bei Obst, Gemüse und Wein.</t>
  </si>
  <si>
    <t>Zum Themenbereich Lebensmittelsicherheit sind überwiegend Ergebnisse aus Kontrollen und Untersuchungen im Rahmen von Verwaltungsmaßnahmen zusammengestellt worden.</t>
  </si>
  <si>
    <t>VIII. Milch, Käse, Eier</t>
  </si>
  <si>
    <r>
      <t>Vorbemerkungen: Das Zahlenmaterial über Erzeugung und Verwendung von Kuhmilch</t>
    </r>
    <r>
      <rPr>
        <b/>
        <sz val="8.5"/>
        <color rgb="FF000000"/>
        <rFont val="Times New Roman"/>
        <family val="1"/>
      </rPr>
      <t xml:space="preserve"> </t>
    </r>
    <r>
      <rPr>
        <sz val="8.5"/>
        <color rgb="FF000000"/>
        <rFont val="Times New Roman"/>
        <family val="1"/>
      </rPr>
      <t>in den landwirtschaftlichen Betrieben wird von der Bundesanstalt für Landwirtschaft und Ernährung im Rahmen der Milchstatistik nach § 63 f. Agrarstatistikgesetzes zusammengestellt.</t>
    </r>
  </si>
  <si>
    <t>Grundlage für statistische Erhebungen bei den Molkereien ist die Marktordnungswaren-Meldeverordnung vom 24. November 1999 (BGBl. I S. 2286), die durch Artikel 1 der Verordnung vom 7. Februar 2018 (BGBl. I S. 192) geändert worden ist. Bei den Molkereien bzw. den Abnehmern von Milch werden erhoben: Die Milchlieferung, die Herstellung von Milcherzeugnissen, die Verwendung von Milch und Milchfett für die Herstellung von Milchprodukten sowie die Lagerhaltung in den Molkereien.</t>
  </si>
  <si>
    <t>Zur Versorgungsbilanz für Butter siehe Kap. IX. ”Ölsaaten, Öle und Fette, Butter”.</t>
  </si>
  <si>
    <t>Die Daten über die Erzeugung und Versorgung von Eiern werden im Rahmen der amtlichen Geflügelstatistik ermittelt und durch Zuschätzungen ergänzt.</t>
  </si>
  <si>
    <t>Q u e l l e: BLE (415).</t>
  </si>
  <si>
    <r>
      <t xml:space="preserve">Milchverarbeitung </t>
    </r>
    <r>
      <rPr>
        <vertAlign val="superscript"/>
        <sz val="7"/>
        <rFont val="Times New Roman"/>
        <family val="1"/>
      </rPr>
      <t>1)</t>
    </r>
    <r>
      <rPr>
        <vertAlign val="superscript"/>
        <sz val="8"/>
        <rFont val="Times New Roman"/>
        <family val="1"/>
      </rPr>
      <t xml:space="preserve">
</t>
    </r>
    <r>
      <rPr>
        <sz val="8"/>
        <rFont val="Times New Roman"/>
        <family val="1"/>
      </rPr>
      <t>im Jahr von … bis
unter … in 1 000 t</t>
    </r>
  </si>
  <si>
    <t>194. Milchverarbeitung der Molkereiunternehmen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</si>
</sst>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_)"/>
    <numFmt numFmtId="165" formatCode="#\ ##0_)"/>
    <numFmt numFmtId="166" formatCode="0.0_)"/>
    <numFmt numFmtId="167" formatCode="?\ ??0"/>
    <numFmt numFmtId="168" formatCode="#\ ###\ ##0_)"/>
  </numFmts>
  <fonts count="15" x14ac:knownFonts="1">
    <font>
      <sz val="10"/>
      <name val="MS Sans Serif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b/>
      <i/>
      <sz val="8"/>
      <name val="Times New Roman"/>
      <family val="1"/>
    </font>
    <font>
      <vertAlign val="superscript"/>
      <sz val="7"/>
      <name val="Times New Roman"/>
      <family val="1"/>
    </font>
    <font>
      <i/>
      <sz val="8"/>
      <name val="Times New Roman"/>
      <family val="1"/>
    </font>
    <font>
      <sz val="6"/>
      <color rgb="FF000000"/>
      <name val="Times New Roman"/>
      <family val="1"/>
    </font>
    <font>
      <sz val="10"/>
      <name val="Times New Roman"/>
      <family val="1"/>
    </font>
    <font>
      <b/>
      <sz val="14"/>
      <color rgb="FF000000"/>
      <name val="Times New Roman"/>
      <family val="1"/>
    </font>
    <font>
      <b/>
      <sz val="8.5"/>
      <color rgb="FF000000"/>
      <name val="Times New Roman"/>
      <family val="1"/>
    </font>
    <font>
      <sz val="8.5"/>
      <color rgb="FF000000"/>
      <name val="Times New Roman"/>
      <family val="1"/>
    </font>
    <font>
      <sz val="10"/>
      <name val="MS Sans Serif"/>
      <family val="2"/>
    </font>
    <font>
      <vertAlign val="superscript"/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9" fillId="0" borderId="0"/>
    <xf numFmtId="0" fontId="13" fillId="0" borderId="0"/>
  </cellStyleXfs>
  <cellXfs count="67">
    <xf numFmtId="0" fontId="0" fillId="0" borderId="0" xfId="0"/>
    <xf numFmtId="0" fontId="3" fillId="0" borderId="0" xfId="0" applyFont="1"/>
    <xf numFmtId="164" fontId="3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right"/>
    </xf>
    <xf numFmtId="0" fontId="1" fillId="0" borderId="0" xfId="0" applyFont="1"/>
    <xf numFmtId="164" fontId="3" fillId="0" borderId="1" xfId="0" applyNumberFormat="1" applyFont="1" applyBorder="1" applyAlignment="1" applyProtection="1">
      <alignment horizontal="right"/>
    </xf>
    <xf numFmtId="165" fontId="3" fillId="0" borderId="1" xfId="0" applyNumberFormat="1" applyFont="1" applyBorder="1" applyProtection="1"/>
    <xf numFmtId="165" fontId="3" fillId="0" borderId="1" xfId="0" applyNumberFormat="1" applyFont="1" applyBorder="1" applyAlignment="1" applyProtection="1"/>
    <xf numFmtId="164" fontId="5" fillId="0" borderId="1" xfId="0" applyNumberFormat="1" applyFont="1" applyBorder="1"/>
    <xf numFmtId="164" fontId="3" fillId="0" borderId="1" xfId="0" applyNumberFormat="1" applyFont="1" applyBorder="1" applyAlignment="1" applyProtection="1">
      <alignment horizontal="left"/>
    </xf>
    <xf numFmtId="0" fontId="3" fillId="0" borderId="2" xfId="0" applyFont="1" applyBorder="1"/>
    <xf numFmtId="164" fontId="3" fillId="0" borderId="2" xfId="0" applyNumberFormat="1" applyFont="1" applyBorder="1"/>
    <xf numFmtId="164" fontId="3" fillId="0" borderId="3" xfId="0" applyNumberFormat="1" applyFont="1" applyBorder="1"/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 applyProtection="1">
      <alignment horizontal="centerContinuous"/>
    </xf>
    <xf numFmtId="0" fontId="1" fillId="0" borderId="0" xfId="0" applyFont="1" applyBorder="1" applyAlignment="1">
      <alignment horizontal="centerContinuous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Continuous"/>
    </xf>
    <xf numFmtId="164" fontId="1" fillId="0" borderId="0" xfId="0" applyNumberFormat="1" applyFont="1"/>
    <xf numFmtId="165" fontId="3" fillId="0" borderId="7" xfId="0" applyNumberFormat="1" applyFont="1" applyBorder="1" applyAlignment="1" applyProtection="1"/>
    <xf numFmtId="0" fontId="8" fillId="0" borderId="0" xfId="0" applyFont="1"/>
    <xf numFmtId="0" fontId="1" fillId="0" borderId="4" xfId="0" applyFont="1" applyFill="1" applyBorder="1" applyAlignment="1">
      <alignment horizontal="center" vertical="center"/>
    </xf>
    <xf numFmtId="0" fontId="2" fillId="0" borderId="0" xfId="0" applyFont="1" applyFill="1" applyBorder="1"/>
    <xf numFmtId="0" fontId="1" fillId="0" borderId="0" xfId="0" applyFont="1" applyFill="1" applyBorder="1"/>
    <xf numFmtId="0" fontId="9" fillId="0" borderId="0" xfId="1"/>
    <xf numFmtId="0" fontId="11" fillId="0" borderId="0" xfId="1" applyFont="1" applyAlignment="1">
      <alignment horizontal="center" vertical="center"/>
    </xf>
    <xf numFmtId="0" fontId="12" fillId="0" borderId="0" xfId="1" applyFont="1" applyAlignment="1">
      <alignment horizontal="justify" vertical="center"/>
    </xf>
    <xf numFmtId="0" fontId="11" fillId="0" borderId="0" xfId="2" applyFont="1" applyAlignment="1">
      <alignment vertical="center"/>
    </xf>
    <xf numFmtId="164" fontId="1" fillId="0" borderId="0" xfId="0" applyNumberFormat="1" applyFont="1" applyBorder="1" applyAlignment="1" applyProtection="1">
      <alignment horizontal="right" vertical="center"/>
    </xf>
    <xf numFmtId="164" fontId="1" fillId="0" borderId="0" xfId="0" applyNumberFormat="1" applyFont="1" applyBorder="1" applyAlignment="1" applyProtection="1">
      <alignment vertical="center"/>
    </xf>
    <xf numFmtId="168" fontId="1" fillId="0" borderId="0" xfId="0" applyNumberFormat="1" applyFont="1" applyBorder="1" applyAlignment="1" applyProtection="1">
      <alignment horizontal="right" vertical="center"/>
    </xf>
    <xf numFmtId="168" fontId="1" fillId="0" borderId="0" xfId="0" applyNumberFormat="1" applyFont="1" applyBorder="1" applyAlignment="1">
      <alignment horizontal="right" vertical="center"/>
    </xf>
    <xf numFmtId="166" fontId="7" fillId="0" borderId="0" xfId="0" applyNumberFormat="1" applyFont="1" applyBorder="1" applyAlignment="1">
      <alignment horizontal="right" vertical="center"/>
    </xf>
    <xf numFmtId="166" fontId="7" fillId="0" borderId="6" xfId="0" applyNumberFormat="1" applyFont="1" applyBorder="1" applyAlignment="1">
      <alignment horizontal="right" vertical="center"/>
    </xf>
    <xf numFmtId="164" fontId="1" fillId="0" borderId="0" xfId="0" quotePrefix="1" applyNumberFormat="1" applyFont="1" applyBorder="1" applyAlignment="1" applyProtection="1">
      <alignment horizontal="right" vertical="center"/>
    </xf>
    <xf numFmtId="164" fontId="3" fillId="0" borderId="0" xfId="0" applyNumberFormat="1" applyFont="1" applyBorder="1" applyAlignment="1" applyProtection="1">
      <alignment horizontal="center" vertical="center"/>
    </xf>
    <xf numFmtId="164" fontId="3" fillId="0" borderId="0" xfId="0" applyNumberFormat="1" applyFont="1" applyBorder="1" applyAlignment="1" applyProtection="1">
      <alignment horizontal="right" vertical="center"/>
    </xf>
    <xf numFmtId="168" fontId="3" fillId="0" borderId="0" xfId="0" applyNumberFormat="1" applyFont="1" applyBorder="1" applyAlignment="1" applyProtection="1">
      <alignment horizontal="right" vertical="center"/>
    </xf>
    <xf numFmtId="167" fontId="5" fillId="0" borderId="0" xfId="0" applyNumberFormat="1" applyFont="1" applyBorder="1" applyAlignment="1" applyProtection="1">
      <alignment horizontal="center" vertical="center"/>
    </xf>
    <xf numFmtId="167" fontId="5" fillId="0" borderId="6" xfId="0" applyNumberFormat="1" applyFont="1" applyBorder="1" applyAlignment="1" applyProtection="1">
      <alignment horizontal="center" vertical="center"/>
    </xf>
    <xf numFmtId="0" fontId="3" fillId="0" borderId="0" xfId="0" applyFont="1" applyFill="1" applyBorder="1"/>
    <xf numFmtId="164" fontId="3" fillId="0" borderId="0" xfId="0" applyNumberFormat="1" applyFont="1" applyFill="1" applyBorder="1"/>
    <xf numFmtId="0" fontId="12" fillId="0" borderId="0" xfId="1" applyFont="1" applyAlignment="1">
      <alignment horizontal="left" vertical="top" wrapText="1"/>
    </xf>
    <xf numFmtId="0" fontId="10" fillId="0" borderId="0" xfId="1" applyFont="1" applyAlignment="1">
      <alignment horizontal="center" vertical="center"/>
    </xf>
    <xf numFmtId="16" fontId="4" fillId="0" borderId="0" xfId="0" applyNumberFormat="1" applyFont="1" applyAlignment="1" applyProtection="1">
      <alignment horizontal="center"/>
    </xf>
    <xf numFmtId="0" fontId="3" fillId="0" borderId="1" xfId="0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/>
    </xf>
    <xf numFmtId="0" fontId="1" fillId="0" borderId="9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/>
    </xf>
  </cellXfs>
  <cellStyles count="3">
    <cellStyle name="Standard" xfId="0" builtinId="0"/>
    <cellStyle name="Standard 2" xfId="2"/>
    <cellStyle name="Standard 2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339364</xdr:colOff>
      <xdr:row>0</xdr:row>
      <xdr:rowOff>128453</xdr:rowOff>
    </xdr:from>
    <xdr:to>
      <xdr:col>14</xdr:col>
      <xdr:colOff>415288</xdr:colOff>
      <xdr:row>2</xdr:row>
      <xdr:rowOff>4256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019971" y="128453"/>
          <a:ext cx="1341388" cy="1207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4070300</a:t>
          </a:r>
        </a:p>
      </xdr:txBody>
    </xdr:sp>
    <xdr:clientData/>
  </xdr:twoCellAnchor>
  <xdr:twoCellAnchor>
    <xdr:from>
      <xdr:col>0</xdr:col>
      <xdr:colOff>1</xdr:colOff>
      <xdr:row>16</xdr:row>
      <xdr:rowOff>8660</xdr:rowOff>
    </xdr:from>
    <xdr:to>
      <xdr:col>15</xdr:col>
      <xdr:colOff>1</xdr:colOff>
      <xdr:row>20</xdr:row>
      <xdr:rowOff>125828</xdr:rowOff>
    </xdr:to>
    <xdr:sp macro="" textlink="">
      <xdr:nvSpPr>
        <xdr:cNvPr id="4" name="Text 1"/>
        <xdr:cNvSpPr txBox="1">
          <a:spLocks noChangeArrowheads="1"/>
        </xdr:cNvSpPr>
      </xdr:nvSpPr>
      <xdr:spPr bwMode="auto">
        <a:xfrm>
          <a:off x="1" y="2022517"/>
          <a:ext cx="4381500" cy="736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just" rtl="0">
            <a:lnSpc>
              <a:spcPct val="100000"/>
            </a:lnSpc>
          </a:pPr>
          <a:r>
            <a:rPr lang="de-DE" sz="700" b="0" i="0" baseline="0">
              <a:latin typeface="Times New Roman" pitchFamily="18" charset="0"/>
              <a:ea typeface="+mn-ea"/>
              <a:cs typeface="Times New Roman" pitchFamily="18" charset="0"/>
            </a:rPr>
            <a:t>1) Wegen Verfahrensänderung besteht u. U. eingeschränkte Vergleichbarkeit zu den Vorjahreszeiträumen.  Strukturerhebungsjahre 2003 und 2006 = Milchanfall (Milchanlieferung direkt vom Erzeugerbetrieb, Zukauf und  zwischen den Betrieben erfolgte Mengenbewegungen). Strukturerhebungsjahr 2009 Mengen an Vollmilch (oder in Vollmilchäquivalent), die für die Herstellung von Milcherzeugnissen verwendet wurden.  Ab 2012: Summe Rohmilchanlieferung vom Erzeuger, Zukauf aus dem Ausland abzüglich Verkauf  in EU-Mitgliedstaaten/Nicht-EU-Staaten.</a:t>
          </a:r>
        </a:p>
        <a:p>
          <a:pPr algn="just" rtl="0">
            <a:defRPr sz="1000"/>
          </a:pPr>
          <a:endParaRPr lang="de-DE" sz="7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just" rtl="0">
            <a:defRPr sz="1000"/>
          </a:pPr>
          <a:endParaRPr lang="de-DE" sz="7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12"/>
  <sheetViews>
    <sheetView zoomScale="130" zoomScaleNormal="130" workbookViewId="0">
      <selection sqref="A1:H1"/>
    </sheetView>
  </sheetViews>
  <sheetFormatPr baseColWidth="10" defaultRowHeight="12.75" x14ac:dyDescent="0.2"/>
  <cols>
    <col min="1" max="16384" width="11.42578125" style="25"/>
  </cols>
  <sheetData>
    <row r="1" spans="1:8" ht="18.75" x14ac:dyDescent="0.2">
      <c r="A1" s="44" t="s">
        <v>13</v>
      </c>
      <c r="B1" s="44"/>
      <c r="C1" s="44"/>
      <c r="D1" s="44"/>
      <c r="E1" s="44"/>
      <c r="F1" s="44"/>
      <c r="G1" s="44"/>
      <c r="H1" s="44"/>
    </row>
    <row r="2" spans="1:8" x14ac:dyDescent="0.2">
      <c r="A2" s="26"/>
    </row>
    <row r="3" spans="1:8" ht="36.75" customHeight="1" x14ac:dyDescent="0.2">
      <c r="A3" s="43" t="s">
        <v>14</v>
      </c>
      <c r="B3" s="43"/>
      <c r="C3" s="43"/>
      <c r="D3" s="43"/>
      <c r="E3" s="43"/>
      <c r="F3" s="43"/>
      <c r="G3" s="43"/>
      <c r="H3" s="43"/>
    </row>
    <row r="4" spans="1:8" ht="36" customHeight="1" x14ac:dyDescent="0.2">
      <c r="A4" s="43" t="s">
        <v>15</v>
      </c>
      <c r="B4" s="43"/>
      <c r="C4" s="43"/>
      <c r="D4" s="43"/>
      <c r="E4" s="43"/>
      <c r="F4" s="43"/>
      <c r="G4" s="43"/>
      <c r="H4" s="43"/>
    </row>
    <row r="5" spans="1:8" ht="28.5" customHeight="1" x14ac:dyDescent="0.2">
      <c r="A5" s="43" t="s">
        <v>16</v>
      </c>
      <c r="B5" s="43"/>
      <c r="C5" s="43"/>
      <c r="D5" s="43"/>
      <c r="E5" s="43"/>
      <c r="F5" s="43"/>
      <c r="G5" s="43"/>
      <c r="H5" s="43"/>
    </row>
    <row r="6" spans="1:8" x14ac:dyDescent="0.2">
      <c r="A6" s="27"/>
    </row>
    <row r="7" spans="1:8" ht="18.75" x14ac:dyDescent="0.2">
      <c r="A7" s="44" t="s">
        <v>17</v>
      </c>
      <c r="B7" s="44"/>
      <c r="C7" s="44"/>
      <c r="D7" s="44"/>
      <c r="E7" s="44"/>
      <c r="F7" s="44"/>
      <c r="G7" s="44"/>
      <c r="H7" s="44"/>
    </row>
    <row r="8" spans="1:8" x14ac:dyDescent="0.2">
      <c r="A8" s="28"/>
    </row>
    <row r="9" spans="1:8" ht="25.5" customHeight="1" x14ac:dyDescent="0.2">
      <c r="A9" s="43" t="s">
        <v>18</v>
      </c>
      <c r="B9" s="43"/>
      <c r="C9" s="43"/>
      <c r="D9" s="43"/>
      <c r="E9" s="43"/>
      <c r="F9" s="43"/>
      <c r="G9" s="43"/>
      <c r="H9" s="43"/>
    </row>
    <row r="10" spans="1:8" ht="49.5" customHeight="1" x14ac:dyDescent="0.2">
      <c r="A10" s="43" t="s">
        <v>19</v>
      </c>
      <c r="B10" s="43"/>
      <c r="C10" s="43"/>
      <c r="D10" s="43"/>
      <c r="E10" s="43"/>
      <c r="F10" s="43"/>
      <c r="G10" s="43"/>
      <c r="H10" s="43"/>
    </row>
    <row r="11" spans="1:8" ht="12.75" customHeight="1" x14ac:dyDescent="0.2">
      <c r="A11" s="43" t="s">
        <v>20</v>
      </c>
      <c r="B11" s="43"/>
      <c r="C11" s="43"/>
      <c r="D11" s="43"/>
      <c r="E11" s="43"/>
      <c r="F11" s="43"/>
      <c r="G11" s="43"/>
      <c r="H11" s="43"/>
    </row>
    <row r="12" spans="1:8" ht="23.25" customHeight="1" x14ac:dyDescent="0.2">
      <c r="A12" s="43" t="s">
        <v>21</v>
      </c>
      <c r="B12" s="43"/>
      <c r="C12" s="43"/>
      <c r="D12" s="43"/>
      <c r="E12" s="43"/>
      <c r="F12" s="43"/>
      <c r="G12" s="43"/>
      <c r="H12" s="43"/>
    </row>
  </sheetData>
  <mergeCells count="9">
    <mergeCell ref="A10:H10"/>
    <mergeCell ref="A11:H11"/>
    <mergeCell ref="A12:H12"/>
    <mergeCell ref="A1:H1"/>
    <mergeCell ref="A3:H3"/>
    <mergeCell ref="A4:H4"/>
    <mergeCell ref="A5:H5"/>
    <mergeCell ref="A7:H7"/>
    <mergeCell ref="A9:H9"/>
  </mergeCells>
  <pageMargins left="0.7" right="0.7" top="0.78740157499999996" bottom="0.78740157499999996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rgb="FF92D050"/>
  </sheetPr>
  <dimension ref="A1:S211"/>
  <sheetViews>
    <sheetView tabSelected="1" zoomScale="140" zoomScaleNormal="140" workbookViewId="0">
      <selection sqref="A1:O1"/>
    </sheetView>
  </sheetViews>
  <sheetFormatPr baseColWidth="10" defaultRowHeight="10.5" outlineLevelCol="1" x14ac:dyDescent="0.15"/>
  <cols>
    <col min="1" max="1" width="0.7109375" style="1" customWidth="1"/>
    <col min="2" max="2" width="12.42578125" style="1" customWidth="1"/>
    <col min="3" max="3" width="1.7109375" style="1" customWidth="1"/>
    <col min="4" max="5" width="6.28515625" style="1" hidden="1" customWidth="1" outlineLevel="1"/>
    <col min="6" max="6" width="6.28515625" style="1" customWidth="1" collapsed="1"/>
    <col min="7" max="9" width="6.28515625" style="1" customWidth="1"/>
    <col min="10" max="11" width="6.28515625" style="1" hidden="1" customWidth="1" outlineLevel="1"/>
    <col min="12" max="12" width="6.28515625" style="1" customWidth="1" collapsed="1"/>
    <col min="13" max="14" width="6.42578125" style="1" customWidth="1"/>
    <col min="15" max="15" width="6.28515625" style="1" customWidth="1"/>
    <col min="16" max="16" width="7.28515625" style="1" customWidth="1"/>
    <col min="17" max="16384" width="11.42578125" style="1"/>
  </cols>
  <sheetData>
    <row r="1" spans="1:19" ht="13.5" customHeight="1" x14ac:dyDescent="0.2">
      <c r="A1" s="45" t="s">
        <v>24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R1" s="41"/>
      <c r="S1" s="41"/>
    </row>
    <row r="2" spans="1:19" ht="6" customHeight="1" x14ac:dyDescent="0.1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R2" s="41"/>
      <c r="S2" s="41"/>
    </row>
    <row r="3" spans="1:19" ht="12.75" customHeight="1" x14ac:dyDescent="0.15">
      <c r="A3" s="58" t="s">
        <v>23</v>
      </c>
      <c r="B3" s="59"/>
      <c r="C3" s="60"/>
      <c r="D3" s="14">
        <v>2006</v>
      </c>
      <c r="E3" s="14">
        <v>2009</v>
      </c>
      <c r="F3" s="14">
        <v>2012</v>
      </c>
      <c r="G3" s="14">
        <v>2015</v>
      </c>
      <c r="H3" s="14">
        <v>2018</v>
      </c>
      <c r="I3" s="14">
        <v>2021</v>
      </c>
      <c r="J3" s="22">
        <v>2006</v>
      </c>
      <c r="K3" s="14">
        <v>2009</v>
      </c>
      <c r="L3" s="14">
        <v>2012</v>
      </c>
      <c r="M3" s="14">
        <v>2015</v>
      </c>
      <c r="N3" s="14">
        <v>2018</v>
      </c>
      <c r="O3" s="14">
        <v>2021</v>
      </c>
      <c r="R3" s="41"/>
      <c r="S3" s="41"/>
    </row>
    <row r="4" spans="1:19" ht="12" customHeight="1" x14ac:dyDescent="0.15">
      <c r="A4" s="61"/>
      <c r="B4" s="62"/>
      <c r="C4" s="63"/>
      <c r="D4" s="47" t="s">
        <v>6</v>
      </c>
      <c r="E4" s="48"/>
      <c r="F4" s="48"/>
      <c r="G4" s="48"/>
      <c r="H4" s="48"/>
      <c r="I4" s="49"/>
      <c r="J4" s="47" t="s">
        <v>10</v>
      </c>
      <c r="K4" s="53"/>
      <c r="L4" s="53"/>
      <c r="M4" s="53"/>
      <c r="N4" s="53"/>
      <c r="O4" s="54"/>
      <c r="R4" s="41"/>
      <c r="S4" s="41"/>
    </row>
    <row r="5" spans="1:19" ht="12" customHeight="1" x14ac:dyDescent="0.15">
      <c r="A5" s="64"/>
      <c r="B5" s="65"/>
      <c r="C5" s="66"/>
      <c r="D5" s="50"/>
      <c r="E5" s="51"/>
      <c r="F5" s="51"/>
      <c r="G5" s="51"/>
      <c r="H5" s="51"/>
      <c r="I5" s="52"/>
      <c r="J5" s="55"/>
      <c r="K5" s="56"/>
      <c r="L5" s="56"/>
      <c r="M5" s="56"/>
      <c r="N5" s="56"/>
      <c r="O5" s="57"/>
      <c r="R5" s="41"/>
      <c r="S5" s="41"/>
    </row>
    <row r="6" spans="1:19" ht="2.4500000000000002" customHeight="1" x14ac:dyDescent="0.2">
      <c r="A6" s="11"/>
      <c r="B6" s="15"/>
      <c r="C6" s="15"/>
      <c r="D6" s="16"/>
      <c r="E6" s="16"/>
      <c r="F6" s="17"/>
      <c r="G6" s="17"/>
      <c r="H6" s="17"/>
      <c r="I6" s="17"/>
      <c r="J6" s="16"/>
      <c r="K6" s="17"/>
      <c r="L6" s="16"/>
      <c r="M6" s="16"/>
      <c r="N6" s="16"/>
      <c r="O6" s="18"/>
      <c r="R6" s="41"/>
      <c r="S6" s="41"/>
    </row>
    <row r="7" spans="1:19" s="2" customFormat="1" ht="10.5" customHeight="1" x14ac:dyDescent="0.15">
      <c r="A7" s="12"/>
      <c r="B7" s="29" t="s">
        <v>0</v>
      </c>
      <c r="C7" s="30"/>
      <c r="D7" s="31">
        <v>53</v>
      </c>
      <c r="E7" s="32">
        <v>72</v>
      </c>
      <c r="F7" s="31">
        <v>43</v>
      </c>
      <c r="G7" s="31">
        <v>52.433</v>
      </c>
      <c r="H7" s="31">
        <f>52564.393/1000</f>
        <v>52.564392999999995</v>
      </c>
      <c r="I7" s="31">
        <f>48077.527/1000</f>
        <v>48.077527000000003</v>
      </c>
      <c r="J7" s="33">
        <v>0.15107031895789982</v>
      </c>
      <c r="K7" s="33">
        <v>0.22953328232593725</v>
      </c>
      <c r="L7" s="33">
        <v>0.13327960821994234</v>
      </c>
      <c r="M7" s="33">
        <v>0.16147603129714869</v>
      </c>
      <c r="N7" s="33">
        <f>H7/H15*100</f>
        <v>0.15252186338204232</v>
      </c>
      <c r="O7" s="34">
        <f>I7/I15*100</f>
        <v>0.14254727082858581</v>
      </c>
      <c r="R7" s="42"/>
      <c r="S7" s="42"/>
    </row>
    <row r="8" spans="1:19" s="2" customFormat="1" ht="10.5" customHeight="1" x14ac:dyDescent="0.15">
      <c r="A8" s="12"/>
      <c r="B8" s="35" t="s">
        <v>7</v>
      </c>
      <c r="C8" s="30"/>
      <c r="D8" s="31">
        <v>177</v>
      </c>
      <c r="E8" s="32">
        <v>214</v>
      </c>
      <c r="F8" s="31">
        <v>121</v>
      </c>
      <c r="G8" s="31">
        <v>122.39700000000001</v>
      </c>
      <c r="H8" s="31">
        <f>174684.72/1000</f>
        <v>174.68472</v>
      </c>
      <c r="I8" s="31">
        <f>147539.015/1000</f>
        <v>147.53901500000001</v>
      </c>
      <c r="J8" s="33">
        <v>0.5045178576518542</v>
      </c>
      <c r="K8" s="33">
        <v>0.68222392246875796</v>
      </c>
      <c r="L8" s="33">
        <v>0.37504261847937265</v>
      </c>
      <c r="M8" s="33">
        <v>0.37694165511561634</v>
      </c>
      <c r="N8" s="33">
        <f>H8/H15*100</f>
        <v>0.50686857543984798</v>
      </c>
      <c r="O8" s="34">
        <f>I8/I15*100</f>
        <v>0.43744521071118697</v>
      </c>
      <c r="R8" s="42"/>
      <c r="S8" s="42"/>
    </row>
    <row r="9" spans="1:19" s="2" customFormat="1" ht="10.5" customHeight="1" x14ac:dyDescent="0.2">
      <c r="A9" s="12"/>
      <c r="B9" s="35" t="s">
        <v>8</v>
      </c>
      <c r="C9" s="30"/>
      <c r="D9" s="31">
        <v>1272</v>
      </c>
      <c r="E9" s="32">
        <v>589</v>
      </c>
      <c r="F9" s="31">
        <v>1041</v>
      </c>
      <c r="G9" s="31">
        <v>541.84100000000001</v>
      </c>
      <c r="H9" s="31">
        <f>545116.499/1000</f>
        <v>545.11649899999998</v>
      </c>
      <c r="I9" s="31">
        <f>640313.329/1000</f>
        <v>640.31332900000007</v>
      </c>
      <c r="J9" s="33">
        <v>3.625687654989596</v>
      </c>
      <c r="K9" s="33">
        <v>1.8777097679163479</v>
      </c>
      <c r="L9" s="33">
        <v>3.2266063292316276</v>
      </c>
      <c r="M9" s="33">
        <v>1.6686883122094549</v>
      </c>
      <c r="N9" s="33">
        <f>H9/H15*100</f>
        <v>1.5817206181335572</v>
      </c>
      <c r="O9" s="34">
        <f>I9/I15*100</f>
        <v>1.8984944363739085</v>
      </c>
      <c r="P9" s="19"/>
      <c r="R9" s="42"/>
      <c r="S9" s="42"/>
    </row>
    <row r="10" spans="1:19" s="2" customFormat="1" ht="10.5" customHeight="1" x14ac:dyDescent="0.2">
      <c r="A10" s="12"/>
      <c r="B10" s="35" t="s">
        <v>9</v>
      </c>
      <c r="C10" s="30"/>
      <c r="D10" s="31">
        <v>900</v>
      </c>
      <c r="E10" s="32">
        <v>703</v>
      </c>
      <c r="F10" s="31">
        <v>422</v>
      </c>
      <c r="G10" s="31">
        <v>758.46900000000005</v>
      </c>
      <c r="H10" s="31">
        <f>598831.495/1000</f>
        <v>598.83149500000002</v>
      </c>
      <c r="I10" s="31">
        <f>472120.268/1000</f>
        <v>472.12026800000001</v>
      </c>
      <c r="J10" s="33">
        <v>2.5653450389077332</v>
      </c>
      <c r="K10" s="33">
        <v>2.2411374649324154</v>
      </c>
      <c r="L10" s="33">
        <v>1.3079998760189691</v>
      </c>
      <c r="M10" s="33">
        <v>2.3358298014974745</v>
      </c>
      <c r="N10" s="33">
        <f>H10/H15*100</f>
        <v>1.7375810935218863</v>
      </c>
      <c r="O10" s="34">
        <f>I10/I15*100</f>
        <v>1.3998110948231697</v>
      </c>
      <c r="P10" s="19"/>
      <c r="R10" s="42"/>
      <c r="S10" s="42"/>
    </row>
    <row r="11" spans="1:19" s="2" customFormat="1" ht="10.5" customHeight="1" x14ac:dyDescent="0.2">
      <c r="A11" s="12"/>
      <c r="B11" s="35" t="s">
        <v>1</v>
      </c>
      <c r="C11" s="30"/>
      <c r="D11" s="31">
        <v>2946</v>
      </c>
      <c r="E11" s="32">
        <v>2928</v>
      </c>
      <c r="F11" s="31">
        <v>2725</v>
      </c>
      <c r="G11" s="31">
        <v>1805.931</v>
      </c>
      <c r="H11" s="31">
        <f>2711214.764/1000</f>
        <v>2711.2147639999998</v>
      </c>
      <c r="I11" s="31">
        <f>2370368.026/1000</f>
        <v>2370.3680260000001</v>
      </c>
      <c r="J11" s="33">
        <v>8.3972294273579795</v>
      </c>
      <c r="K11" s="33">
        <v>9.3343534812547819</v>
      </c>
      <c r="L11" s="33">
        <v>8.4462077302172762</v>
      </c>
      <c r="M11" s="33">
        <v>5.5616609897677236</v>
      </c>
      <c r="N11" s="33">
        <f>H11/H15*100</f>
        <v>7.8669134034171027</v>
      </c>
      <c r="O11" s="34">
        <f>I11/I15*100</f>
        <v>7.0280131705951172</v>
      </c>
      <c r="P11" s="19"/>
      <c r="R11" s="42"/>
      <c r="S11" s="42"/>
    </row>
    <row r="12" spans="1:19" s="2" customFormat="1" ht="10.5" customHeight="1" x14ac:dyDescent="0.2">
      <c r="A12" s="12"/>
      <c r="B12" s="35" t="s">
        <v>2</v>
      </c>
      <c r="C12" s="30"/>
      <c r="D12" s="31">
        <v>2022</v>
      </c>
      <c r="E12" s="32">
        <v>1343</v>
      </c>
      <c r="F12" s="31">
        <v>1212</v>
      </c>
      <c r="G12" s="31">
        <v>1764.1079999999999</v>
      </c>
      <c r="H12" s="31">
        <f>2183625.77/1000</f>
        <v>2183.6257700000001</v>
      </c>
      <c r="I12" s="31">
        <f>2297753.215/1000</f>
        <v>2297.7532149999997</v>
      </c>
      <c r="J12" s="33">
        <v>5.7634751874127073</v>
      </c>
      <c r="K12" s="33">
        <v>4.2814333078296354</v>
      </c>
      <c r="L12" s="33">
        <v>3.7566252363388402</v>
      </c>
      <c r="M12" s="33">
        <v>5.4328601952882796</v>
      </c>
      <c r="N12" s="33">
        <f>H12/H15*100</f>
        <v>6.3360509341265869</v>
      </c>
      <c r="O12" s="34">
        <f>I12/I15*100</f>
        <v>6.8127141779954421</v>
      </c>
      <c r="P12" s="19"/>
    </row>
    <row r="13" spans="1:19" s="2" customFormat="1" ht="10.5" customHeight="1" x14ac:dyDescent="0.2">
      <c r="A13" s="12"/>
      <c r="B13" s="35" t="s">
        <v>3</v>
      </c>
      <c r="C13" s="30"/>
      <c r="D13" s="31">
        <v>4103</v>
      </c>
      <c r="E13" s="32">
        <v>3729</v>
      </c>
      <c r="F13" s="31">
        <v>3665</v>
      </c>
      <c r="G13" s="31">
        <v>3034.8420000000001</v>
      </c>
      <c r="H13" s="31">
        <f>4900638.632/1000</f>
        <v>4900.6386320000001</v>
      </c>
      <c r="I13" s="31">
        <f>3818895.03/1000</f>
        <v>3818.8950299999997</v>
      </c>
      <c r="J13" s="33">
        <v>11.695122994042698</v>
      </c>
      <c r="K13" s="33">
        <v>11.887911247130834</v>
      </c>
      <c r="L13" s="33">
        <v>11.359761956420668</v>
      </c>
      <c r="M13" s="33">
        <v>9.3462941615757504</v>
      </c>
      <c r="N13" s="33">
        <f>H13/H15*100</f>
        <v>14.21978821128331</v>
      </c>
      <c r="O13" s="34">
        <f>I13/I15*100</f>
        <v>11.322817500728567</v>
      </c>
      <c r="P13" s="19"/>
    </row>
    <row r="14" spans="1:19" s="2" customFormat="1" ht="10.5" customHeight="1" x14ac:dyDescent="0.15">
      <c r="A14" s="12"/>
      <c r="B14" s="29" t="s">
        <v>4</v>
      </c>
      <c r="C14" s="30"/>
      <c r="D14" s="31">
        <v>23610</v>
      </c>
      <c r="E14" s="32">
        <v>21790</v>
      </c>
      <c r="F14" s="31">
        <v>23034</v>
      </c>
      <c r="G14" s="31">
        <v>24391.052</v>
      </c>
      <c r="H14" s="31">
        <f>23296837.242/1000</f>
        <v>23296.837241999998</v>
      </c>
      <c r="I14" s="31">
        <f>23932360.794/1000</f>
        <v>23932.360794</v>
      </c>
      <c r="J14" s="33">
        <v>67.297551520679534</v>
      </c>
      <c r="K14" s="33">
        <v>69.465697526141284</v>
      </c>
      <c r="L14" s="33">
        <v>71.394476645073297</v>
      </c>
      <c r="M14" s="33">
        <v>75.11624885324855</v>
      </c>
      <c r="N14" s="33">
        <f>H14/H15*100</f>
        <v>67.598555300695665</v>
      </c>
      <c r="O14" s="34">
        <f>I14/I15*100</f>
        <v>70.958157137944028</v>
      </c>
    </row>
    <row r="15" spans="1:19" s="2" customFormat="1" ht="12" customHeight="1" x14ac:dyDescent="0.15">
      <c r="A15" s="12"/>
      <c r="B15" s="36" t="s">
        <v>5</v>
      </c>
      <c r="C15" s="37"/>
      <c r="D15" s="38">
        <v>35083</v>
      </c>
      <c r="E15" s="38">
        <v>31368</v>
      </c>
      <c r="F15" s="38">
        <v>32263</v>
      </c>
      <c r="G15" s="38">
        <v>32471.073</v>
      </c>
      <c r="H15" s="38">
        <f>SUM(H7:H14)</f>
        <v>34463.513514999999</v>
      </c>
      <c r="I15" s="38">
        <f>SUM(I7:I14)</f>
        <v>33727.427204</v>
      </c>
      <c r="J15" s="39">
        <v>100</v>
      </c>
      <c r="K15" s="39">
        <v>100</v>
      </c>
      <c r="L15" s="39">
        <v>100</v>
      </c>
      <c r="M15" s="39">
        <v>100</v>
      </c>
      <c r="N15" s="39">
        <f>SUM(N7:N14)</f>
        <v>100</v>
      </c>
      <c r="O15" s="40">
        <f>SUM(O7:O14)</f>
        <v>100</v>
      </c>
    </row>
    <row r="16" spans="1:19" s="2" customFormat="1" ht="3" customHeight="1" x14ac:dyDescent="0.2">
      <c r="A16" s="13"/>
      <c r="B16" s="10"/>
      <c r="C16" s="6"/>
      <c r="D16" s="7"/>
      <c r="E16" s="7"/>
      <c r="F16" s="9"/>
      <c r="G16" s="9"/>
      <c r="H16" s="9"/>
      <c r="I16" s="9"/>
      <c r="J16" s="8"/>
      <c r="K16" s="9"/>
      <c r="L16" s="8"/>
      <c r="M16" s="8"/>
      <c r="N16" s="8"/>
      <c r="O16" s="20"/>
    </row>
    <row r="17" spans="1:17" s="5" customFormat="1" ht="12" customHeight="1" x14ac:dyDescent="0.2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7" s="5" customFormat="1" ht="11.25" customHeight="1" x14ac:dyDescent="0.2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7" s="5" customFormat="1" ht="9.6" customHeight="1" x14ac:dyDescent="0.2"/>
    <row r="20" spans="1:17" s="5" customFormat="1" ht="16.5" customHeight="1" x14ac:dyDescent="0.2"/>
    <row r="21" spans="1:17" s="5" customFormat="1" ht="11.25" x14ac:dyDescent="0.2">
      <c r="O21" s="4" t="s">
        <v>22</v>
      </c>
    </row>
    <row r="22" spans="1:17" s="5" customFormat="1" ht="9" customHeight="1" x14ac:dyDescent="0.2">
      <c r="A22" s="23" t="s">
        <v>11</v>
      </c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</row>
    <row r="23" spans="1:17" s="5" customFormat="1" ht="9" customHeight="1" x14ac:dyDescent="0.2">
      <c r="A23" s="23" t="s">
        <v>12</v>
      </c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</row>
    <row r="24" spans="1:17" s="5" customFormat="1" ht="11.25" x14ac:dyDescent="0.2">
      <c r="B24" s="21"/>
    </row>
    <row r="25" spans="1:17" s="5" customFormat="1" ht="11.25" x14ac:dyDescent="0.2"/>
    <row r="26" spans="1:17" s="5" customFormat="1" ht="11.25" x14ac:dyDescent="0.2"/>
    <row r="27" spans="1:17" s="5" customFormat="1" ht="11.25" x14ac:dyDescent="0.2"/>
    <row r="28" spans="1:17" s="5" customFormat="1" ht="11.25" x14ac:dyDescent="0.2"/>
    <row r="29" spans="1:17" s="5" customFormat="1" ht="11.25" x14ac:dyDescent="0.2"/>
    <row r="30" spans="1:17" s="5" customFormat="1" ht="11.25" x14ac:dyDescent="0.2"/>
    <row r="31" spans="1:17" s="5" customFormat="1" ht="11.25" x14ac:dyDescent="0.2"/>
    <row r="32" spans="1:17" s="5" customFormat="1" ht="11.25" x14ac:dyDescent="0.2"/>
    <row r="33" s="5" customFormat="1" ht="11.25" x14ac:dyDescent="0.2"/>
    <row r="34" s="5" customFormat="1" ht="11.25" x14ac:dyDescent="0.2"/>
    <row r="35" s="5" customFormat="1" ht="11.25" x14ac:dyDescent="0.2"/>
    <row r="36" s="5" customFormat="1" ht="11.25" x14ac:dyDescent="0.2"/>
    <row r="37" s="5" customFormat="1" ht="11.25" x14ac:dyDescent="0.2"/>
    <row r="38" s="5" customFormat="1" ht="11.25" x14ac:dyDescent="0.2"/>
    <row r="39" s="5" customFormat="1" ht="11.25" x14ac:dyDescent="0.2"/>
    <row r="40" s="5" customFormat="1" ht="11.25" x14ac:dyDescent="0.2"/>
    <row r="41" s="5" customFormat="1" ht="11.25" x14ac:dyDescent="0.2"/>
    <row r="42" s="5" customFormat="1" ht="11.25" x14ac:dyDescent="0.2"/>
    <row r="43" s="5" customFormat="1" ht="11.25" x14ac:dyDescent="0.2"/>
    <row r="44" s="5" customFormat="1" ht="11.25" x14ac:dyDescent="0.2"/>
    <row r="45" s="5" customFormat="1" ht="11.25" x14ac:dyDescent="0.2"/>
    <row r="46" s="5" customFormat="1" ht="11.25" x14ac:dyDescent="0.2"/>
    <row r="47" s="5" customFormat="1" ht="11.25" x14ac:dyDescent="0.2"/>
    <row r="48" s="5" customFormat="1" ht="11.25" x14ac:dyDescent="0.2"/>
    <row r="49" s="5" customFormat="1" ht="11.25" x14ac:dyDescent="0.2"/>
    <row r="50" s="5" customFormat="1" ht="11.25" x14ac:dyDescent="0.2"/>
    <row r="51" s="5" customFormat="1" ht="11.25" x14ac:dyDescent="0.2"/>
    <row r="52" s="5" customFormat="1" ht="11.25" x14ac:dyDescent="0.2"/>
    <row r="53" s="5" customFormat="1" ht="11.25" x14ac:dyDescent="0.2"/>
    <row r="54" s="5" customFormat="1" ht="11.25" x14ac:dyDescent="0.2"/>
    <row r="55" s="5" customFormat="1" ht="11.25" x14ac:dyDescent="0.2"/>
    <row r="56" s="5" customFormat="1" ht="11.25" x14ac:dyDescent="0.2"/>
    <row r="57" s="5" customFormat="1" ht="11.25" x14ac:dyDescent="0.2"/>
    <row r="58" s="5" customFormat="1" ht="11.25" x14ac:dyDescent="0.2"/>
    <row r="59" s="5" customFormat="1" ht="11.25" x14ac:dyDescent="0.2"/>
    <row r="60" s="5" customFormat="1" ht="11.25" x14ac:dyDescent="0.2"/>
    <row r="61" s="5" customFormat="1" ht="11.25" x14ac:dyDescent="0.2"/>
    <row r="62" s="5" customFormat="1" ht="11.25" x14ac:dyDescent="0.2"/>
    <row r="63" s="5" customFormat="1" ht="11.25" x14ac:dyDescent="0.2"/>
    <row r="64" s="5" customFormat="1" ht="11.25" x14ac:dyDescent="0.2"/>
    <row r="65" s="5" customFormat="1" ht="11.25" x14ac:dyDescent="0.2"/>
    <row r="66" s="5" customFormat="1" ht="11.25" x14ac:dyDescent="0.2"/>
    <row r="67" s="5" customFormat="1" ht="11.25" x14ac:dyDescent="0.2"/>
    <row r="68" s="5" customFormat="1" ht="11.25" x14ac:dyDescent="0.2"/>
    <row r="69" s="5" customFormat="1" ht="11.25" x14ac:dyDescent="0.2"/>
    <row r="70" s="5" customFormat="1" ht="11.25" x14ac:dyDescent="0.2"/>
    <row r="71" s="5" customFormat="1" ht="11.25" x14ac:dyDescent="0.2"/>
    <row r="72" s="5" customFormat="1" ht="11.25" x14ac:dyDescent="0.2"/>
    <row r="73" s="5" customFormat="1" ht="11.25" x14ac:dyDescent="0.2"/>
    <row r="74" s="5" customFormat="1" ht="11.25" x14ac:dyDescent="0.2"/>
    <row r="75" s="5" customFormat="1" ht="11.25" x14ac:dyDescent="0.2"/>
    <row r="76" s="5" customFormat="1" ht="11.25" x14ac:dyDescent="0.2"/>
    <row r="77" s="5" customFormat="1" ht="11.25" x14ac:dyDescent="0.2"/>
    <row r="78" s="5" customFormat="1" ht="11.25" x14ac:dyDescent="0.2"/>
    <row r="79" s="5" customFormat="1" ht="11.25" x14ac:dyDescent="0.2"/>
    <row r="80" s="5" customFormat="1" ht="11.25" x14ac:dyDescent="0.2"/>
    <row r="81" s="5" customFormat="1" ht="11.25" x14ac:dyDescent="0.2"/>
    <row r="82" s="5" customFormat="1" ht="11.25" x14ac:dyDescent="0.2"/>
    <row r="83" s="5" customFormat="1" ht="11.25" x14ac:dyDescent="0.2"/>
    <row r="84" s="5" customFormat="1" ht="11.25" x14ac:dyDescent="0.2"/>
    <row r="85" s="5" customFormat="1" ht="11.25" x14ac:dyDescent="0.2"/>
    <row r="86" s="5" customFormat="1" ht="11.25" x14ac:dyDescent="0.2"/>
    <row r="87" s="5" customFormat="1" ht="11.25" x14ac:dyDescent="0.2"/>
    <row r="88" s="5" customFormat="1" ht="11.25" x14ac:dyDescent="0.2"/>
    <row r="89" s="5" customFormat="1" ht="11.25" x14ac:dyDescent="0.2"/>
    <row r="90" s="5" customFormat="1" ht="11.25" x14ac:dyDescent="0.2"/>
    <row r="91" s="5" customFormat="1" ht="11.25" x14ac:dyDescent="0.2"/>
    <row r="92" s="5" customFormat="1" ht="11.25" x14ac:dyDescent="0.2"/>
    <row r="93" s="5" customFormat="1" ht="11.25" x14ac:dyDescent="0.2"/>
    <row r="94" s="5" customFormat="1" ht="11.25" x14ac:dyDescent="0.2"/>
    <row r="95" s="5" customFormat="1" ht="11.25" x14ac:dyDescent="0.2"/>
    <row r="96" s="5" customFormat="1" ht="11.25" x14ac:dyDescent="0.2"/>
    <row r="97" s="5" customFormat="1" ht="11.25" x14ac:dyDescent="0.2"/>
    <row r="98" s="5" customFormat="1" ht="11.25" x14ac:dyDescent="0.2"/>
    <row r="99" s="5" customFormat="1" ht="11.25" x14ac:dyDescent="0.2"/>
    <row r="100" s="5" customFormat="1" ht="11.25" x14ac:dyDescent="0.2"/>
    <row r="101" s="5" customFormat="1" ht="11.25" x14ac:dyDescent="0.2"/>
    <row r="102" s="5" customFormat="1" ht="11.25" x14ac:dyDescent="0.2"/>
    <row r="103" s="5" customFormat="1" ht="11.25" x14ac:dyDescent="0.2"/>
    <row r="104" s="5" customFormat="1" ht="11.25" x14ac:dyDescent="0.2"/>
    <row r="105" s="5" customFormat="1" ht="11.25" x14ac:dyDescent="0.2"/>
    <row r="106" s="5" customFormat="1" ht="11.25" x14ac:dyDescent="0.2"/>
    <row r="107" s="5" customFormat="1" ht="11.25" x14ac:dyDescent="0.2"/>
    <row r="108" s="5" customFormat="1" ht="11.25" x14ac:dyDescent="0.2"/>
    <row r="109" s="5" customFormat="1" ht="11.25" x14ac:dyDescent="0.2"/>
    <row r="110" s="5" customFormat="1" ht="11.25" x14ac:dyDescent="0.2"/>
    <row r="111" s="5" customFormat="1" ht="11.25" x14ac:dyDescent="0.2"/>
    <row r="112" s="5" customFormat="1" ht="11.25" x14ac:dyDescent="0.2"/>
    <row r="113" s="5" customFormat="1" ht="11.25" x14ac:dyDescent="0.2"/>
    <row r="114" s="5" customFormat="1" ht="11.25" x14ac:dyDescent="0.2"/>
    <row r="115" s="5" customFormat="1" ht="11.25" x14ac:dyDescent="0.2"/>
    <row r="116" s="5" customFormat="1" ht="11.25" x14ac:dyDescent="0.2"/>
    <row r="117" s="5" customFormat="1" ht="11.25" x14ac:dyDescent="0.2"/>
    <row r="118" s="5" customFormat="1" ht="11.25" x14ac:dyDescent="0.2"/>
    <row r="119" s="5" customFormat="1" ht="11.25" x14ac:dyDescent="0.2"/>
    <row r="120" s="5" customFormat="1" ht="11.25" x14ac:dyDescent="0.2"/>
    <row r="121" s="5" customFormat="1" ht="11.25" x14ac:dyDescent="0.2"/>
    <row r="122" s="5" customFormat="1" ht="11.25" x14ac:dyDescent="0.2"/>
    <row r="123" s="5" customFormat="1" ht="11.25" x14ac:dyDescent="0.2"/>
    <row r="124" s="5" customFormat="1" ht="11.25" x14ac:dyDescent="0.2"/>
    <row r="125" s="5" customFormat="1" ht="11.25" x14ac:dyDescent="0.2"/>
    <row r="126" s="5" customFormat="1" ht="11.25" x14ac:dyDescent="0.2"/>
    <row r="127" s="5" customFormat="1" ht="11.25" x14ac:dyDescent="0.2"/>
    <row r="128" s="5" customFormat="1" ht="11.25" x14ac:dyDescent="0.2"/>
    <row r="129" s="5" customFormat="1" ht="11.25" x14ac:dyDescent="0.2"/>
    <row r="130" s="5" customFormat="1" ht="11.25" x14ac:dyDescent="0.2"/>
    <row r="131" s="5" customFormat="1" ht="11.25" x14ac:dyDescent="0.2"/>
    <row r="132" s="5" customFormat="1" ht="11.25" x14ac:dyDescent="0.2"/>
    <row r="133" s="5" customFormat="1" ht="11.25" x14ac:dyDescent="0.2"/>
    <row r="134" s="5" customFormat="1" ht="11.25" x14ac:dyDescent="0.2"/>
    <row r="135" s="5" customFormat="1" ht="11.25" x14ac:dyDescent="0.2"/>
    <row r="136" s="5" customFormat="1" ht="11.25" x14ac:dyDescent="0.2"/>
    <row r="137" s="5" customFormat="1" ht="11.25" x14ac:dyDescent="0.2"/>
    <row r="138" s="5" customFormat="1" ht="11.25" x14ac:dyDescent="0.2"/>
    <row r="139" s="5" customFormat="1" ht="11.25" x14ac:dyDescent="0.2"/>
    <row r="140" s="5" customFormat="1" ht="11.25" x14ac:dyDescent="0.2"/>
    <row r="141" s="5" customFormat="1" ht="11.25" x14ac:dyDescent="0.2"/>
    <row r="142" s="5" customFormat="1" ht="11.25" x14ac:dyDescent="0.2"/>
    <row r="143" s="5" customFormat="1" ht="11.25" x14ac:dyDescent="0.2"/>
    <row r="144" s="5" customFormat="1" ht="11.25" x14ac:dyDescent="0.2"/>
    <row r="145" s="5" customFormat="1" ht="11.25" x14ac:dyDescent="0.2"/>
    <row r="146" s="5" customFormat="1" ht="11.25" x14ac:dyDescent="0.2"/>
    <row r="147" s="5" customFormat="1" ht="11.25" x14ac:dyDescent="0.2"/>
    <row r="148" s="5" customFormat="1" ht="11.25" x14ac:dyDescent="0.2"/>
    <row r="149" s="5" customFormat="1" ht="11.25" x14ac:dyDescent="0.2"/>
    <row r="150" s="5" customFormat="1" ht="11.25" x14ac:dyDescent="0.2"/>
    <row r="151" s="5" customFormat="1" ht="11.25" x14ac:dyDescent="0.2"/>
    <row r="152" s="5" customFormat="1" ht="11.25" x14ac:dyDescent="0.2"/>
    <row r="153" s="5" customFormat="1" ht="11.25" x14ac:dyDescent="0.2"/>
    <row r="154" s="5" customFormat="1" ht="11.25" x14ac:dyDescent="0.2"/>
    <row r="155" s="5" customFormat="1" ht="11.25" x14ac:dyDescent="0.2"/>
    <row r="156" s="5" customFormat="1" ht="11.25" x14ac:dyDescent="0.2"/>
    <row r="157" s="5" customFormat="1" ht="11.25" x14ac:dyDescent="0.2"/>
    <row r="158" s="5" customFormat="1" ht="11.25" x14ac:dyDescent="0.2"/>
    <row r="159" s="5" customFormat="1" ht="11.25" x14ac:dyDescent="0.2"/>
    <row r="160" s="5" customFormat="1" ht="11.25" x14ac:dyDescent="0.2"/>
    <row r="161" s="5" customFormat="1" ht="11.25" x14ac:dyDescent="0.2"/>
    <row r="162" s="5" customFormat="1" ht="11.25" x14ac:dyDescent="0.2"/>
    <row r="163" s="5" customFormat="1" ht="11.25" x14ac:dyDescent="0.2"/>
    <row r="164" s="5" customFormat="1" ht="11.25" x14ac:dyDescent="0.2"/>
    <row r="165" s="5" customFormat="1" ht="11.25" x14ac:dyDescent="0.2"/>
    <row r="166" s="5" customFormat="1" ht="11.25" x14ac:dyDescent="0.2"/>
    <row r="167" s="5" customFormat="1" ht="11.25" x14ac:dyDescent="0.2"/>
    <row r="168" s="5" customFormat="1" ht="11.25" x14ac:dyDescent="0.2"/>
    <row r="169" s="5" customFormat="1" ht="11.25" x14ac:dyDescent="0.2"/>
    <row r="170" s="5" customFormat="1" ht="11.25" x14ac:dyDescent="0.2"/>
    <row r="171" s="5" customFormat="1" ht="11.25" x14ac:dyDescent="0.2"/>
    <row r="172" s="5" customFormat="1" ht="11.25" x14ac:dyDescent="0.2"/>
    <row r="173" s="5" customFormat="1" ht="11.25" x14ac:dyDescent="0.2"/>
    <row r="174" s="5" customFormat="1" ht="11.25" x14ac:dyDescent="0.2"/>
    <row r="175" s="5" customFormat="1" ht="11.25" x14ac:dyDescent="0.2"/>
    <row r="176" s="5" customFormat="1" ht="11.25" x14ac:dyDescent="0.2"/>
    <row r="177" s="5" customFormat="1" ht="11.25" x14ac:dyDescent="0.2"/>
    <row r="178" s="5" customFormat="1" ht="11.25" x14ac:dyDescent="0.2"/>
    <row r="179" s="5" customFormat="1" ht="11.25" x14ac:dyDescent="0.2"/>
    <row r="180" s="5" customFormat="1" ht="11.25" x14ac:dyDescent="0.2"/>
    <row r="181" s="5" customFormat="1" ht="11.25" x14ac:dyDescent="0.2"/>
    <row r="182" s="5" customFormat="1" ht="11.25" x14ac:dyDescent="0.2"/>
    <row r="183" s="5" customFormat="1" ht="11.25" x14ac:dyDescent="0.2"/>
    <row r="184" s="5" customFormat="1" ht="11.25" x14ac:dyDescent="0.2"/>
    <row r="185" s="5" customFormat="1" ht="11.25" x14ac:dyDescent="0.2"/>
    <row r="186" s="5" customFormat="1" ht="11.25" x14ac:dyDescent="0.2"/>
    <row r="187" s="5" customFormat="1" ht="11.25" x14ac:dyDescent="0.2"/>
    <row r="188" s="5" customFormat="1" ht="11.25" x14ac:dyDescent="0.2"/>
    <row r="189" s="5" customFormat="1" ht="11.25" x14ac:dyDescent="0.2"/>
    <row r="190" s="5" customFormat="1" ht="11.25" x14ac:dyDescent="0.2"/>
    <row r="191" s="5" customFormat="1" ht="11.25" x14ac:dyDescent="0.2"/>
    <row r="192" s="5" customFormat="1" ht="11.25" x14ac:dyDescent="0.2"/>
    <row r="193" s="5" customFormat="1" ht="11.25" x14ac:dyDescent="0.2"/>
    <row r="194" s="5" customFormat="1" ht="11.25" x14ac:dyDescent="0.2"/>
    <row r="195" s="5" customFormat="1" ht="11.25" x14ac:dyDescent="0.2"/>
    <row r="196" s="5" customFormat="1" ht="11.25" x14ac:dyDescent="0.2"/>
    <row r="197" s="5" customFormat="1" ht="11.25" x14ac:dyDescent="0.2"/>
    <row r="198" s="5" customFormat="1" ht="11.25" x14ac:dyDescent="0.2"/>
    <row r="199" s="5" customFormat="1" ht="11.25" x14ac:dyDescent="0.2"/>
    <row r="200" s="5" customFormat="1" ht="11.25" x14ac:dyDescent="0.2"/>
    <row r="201" s="5" customFormat="1" ht="11.25" x14ac:dyDescent="0.2"/>
    <row r="202" s="5" customFormat="1" ht="11.25" x14ac:dyDescent="0.2"/>
    <row r="203" s="5" customFormat="1" ht="11.25" x14ac:dyDescent="0.2"/>
    <row r="204" s="5" customFormat="1" ht="11.25" x14ac:dyDescent="0.2"/>
    <row r="205" s="5" customFormat="1" ht="11.25" x14ac:dyDescent="0.2"/>
    <row r="206" s="5" customFormat="1" ht="11.25" x14ac:dyDescent="0.2"/>
    <row r="207" s="5" customFormat="1" ht="11.25" x14ac:dyDescent="0.2"/>
    <row r="208" s="5" customFormat="1" ht="11.25" x14ac:dyDescent="0.2"/>
    <row r="209" s="5" customFormat="1" ht="11.25" x14ac:dyDescent="0.2"/>
    <row r="210" s="5" customFormat="1" ht="11.25" x14ac:dyDescent="0.2"/>
    <row r="211" s="5" customFormat="1" ht="11.25" x14ac:dyDescent="0.2"/>
  </sheetData>
  <mergeCells count="5">
    <mergeCell ref="A1:O1"/>
    <mergeCell ref="A2:O2"/>
    <mergeCell ref="D4:I5"/>
    <mergeCell ref="J4:O5"/>
    <mergeCell ref="A3:C5"/>
  </mergeCells>
  <pageMargins left="1.5748031496062993" right="1.6535433070866143" top="0.59055118110236227" bottom="2.2834645669291338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Vorbemerkung</vt:lpstr>
      <vt:lpstr>SJ 2022 Kapitel D, VIII</vt:lpstr>
      <vt:lpstr>'SJ 2022 Kapitel D, VIII'!Druckbereich</vt:lpstr>
      <vt:lpstr>Vorbemerkung!Druckbereich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2022-11-30T07:23:45Z</cp:lastPrinted>
  <dcterms:created xsi:type="dcterms:W3CDTF">1999-08-23T15:00:00Z</dcterms:created>
  <dcterms:modified xsi:type="dcterms:W3CDTF">2022-11-30T08:34:03Z</dcterms:modified>
</cp:coreProperties>
</file>