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pielmju\Desktop\"/>
    </mc:Choice>
  </mc:AlternateContent>
  <bookViews>
    <workbookView xWindow="0" yWindow="0" windowWidth="28800" windowHeight="11400"/>
  </bookViews>
  <sheets>
    <sheet name="020316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#N/A</definedName>
    <definedName name="ddddddd">[2]!Such_KjD</definedName>
    <definedName name="DRUCK">#REF!</definedName>
    <definedName name="_xlnm.Print_Area" localSheetId="0">'0203160'!$A$1:$O$61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#N/A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C61" i="1"/>
  <c r="G60" i="1"/>
  <c r="F60" i="1"/>
  <c r="H60" i="1" s="1"/>
  <c r="G59" i="1"/>
  <c r="H59" i="1" s="1"/>
  <c r="F59" i="1"/>
  <c r="G58" i="1"/>
  <c r="F58" i="1"/>
  <c r="G57" i="1"/>
  <c r="H57" i="1" s="1"/>
  <c r="F57" i="1"/>
  <c r="G56" i="1"/>
  <c r="F56" i="1"/>
  <c r="H56" i="1" s="1"/>
  <c r="G55" i="1"/>
  <c r="H55" i="1" s="1"/>
  <c r="F55" i="1"/>
  <c r="G54" i="1"/>
  <c r="F54" i="1"/>
  <c r="H53" i="1"/>
  <c r="G53" i="1"/>
  <c r="F53" i="1"/>
  <c r="G52" i="1"/>
  <c r="F52" i="1"/>
  <c r="H52" i="1" s="1"/>
  <c r="G51" i="1"/>
  <c r="H51" i="1" s="1"/>
  <c r="F51" i="1"/>
  <c r="G50" i="1"/>
  <c r="G61" i="1" s="1"/>
  <c r="F50" i="1"/>
  <c r="G49" i="1"/>
  <c r="F49" i="1"/>
  <c r="H49" i="1" s="1"/>
  <c r="L47" i="1"/>
  <c r="J47" i="1"/>
  <c r="N46" i="1"/>
  <c r="M46" i="1"/>
  <c r="E46" i="1"/>
  <c r="D46" i="1"/>
  <c r="C46" i="1"/>
  <c r="G46" i="1" s="1"/>
  <c r="H46" i="1" s="1"/>
  <c r="B46" i="1"/>
  <c r="F46" i="1" s="1"/>
  <c r="N45" i="1"/>
  <c r="M45" i="1"/>
  <c r="O45" i="1" s="1"/>
  <c r="E45" i="1"/>
  <c r="D45" i="1"/>
  <c r="C45" i="1"/>
  <c r="G45" i="1" s="1"/>
  <c r="B45" i="1"/>
  <c r="F45" i="1" s="1"/>
  <c r="N44" i="1"/>
  <c r="M44" i="1"/>
  <c r="O44" i="1" s="1"/>
  <c r="E44" i="1"/>
  <c r="D44" i="1"/>
  <c r="C44" i="1"/>
  <c r="B44" i="1"/>
  <c r="N43" i="1"/>
  <c r="O43" i="1" s="1"/>
  <c r="M43" i="1"/>
  <c r="E43" i="1"/>
  <c r="D43" i="1"/>
  <c r="C43" i="1"/>
  <c r="G43" i="1" s="1"/>
  <c r="H43" i="1" s="1"/>
  <c r="B43" i="1"/>
  <c r="F43" i="1" s="1"/>
  <c r="N42" i="1"/>
  <c r="M42" i="1"/>
  <c r="E42" i="1"/>
  <c r="D42" i="1"/>
  <c r="C42" i="1"/>
  <c r="B42" i="1"/>
  <c r="F42" i="1" s="1"/>
  <c r="O41" i="1"/>
  <c r="N41" i="1"/>
  <c r="M41" i="1"/>
  <c r="E41" i="1"/>
  <c r="D41" i="1"/>
  <c r="C41" i="1"/>
  <c r="G41" i="1" s="1"/>
  <c r="B41" i="1"/>
  <c r="N40" i="1"/>
  <c r="M40" i="1"/>
  <c r="O40" i="1" s="1"/>
  <c r="E40" i="1"/>
  <c r="D40" i="1"/>
  <c r="C40" i="1"/>
  <c r="G40" i="1" s="1"/>
  <c r="B40" i="1"/>
  <c r="F40" i="1" s="1"/>
  <c r="N39" i="1"/>
  <c r="O39" i="1" s="1"/>
  <c r="M39" i="1"/>
  <c r="E39" i="1"/>
  <c r="D39" i="1"/>
  <c r="C39" i="1"/>
  <c r="B39" i="1"/>
  <c r="F39" i="1" s="1"/>
  <c r="N38" i="1"/>
  <c r="M38" i="1"/>
  <c r="E38" i="1"/>
  <c r="D38" i="1"/>
  <c r="C38" i="1"/>
  <c r="G38" i="1" s="1"/>
  <c r="B38" i="1"/>
  <c r="N37" i="1"/>
  <c r="O37" i="1" s="1"/>
  <c r="M37" i="1"/>
  <c r="E37" i="1"/>
  <c r="D37" i="1"/>
  <c r="C37" i="1"/>
  <c r="G37" i="1" s="1"/>
  <c r="B37" i="1"/>
  <c r="F37" i="1" s="1"/>
  <c r="N36" i="1"/>
  <c r="M36" i="1"/>
  <c r="O36" i="1" s="1"/>
  <c r="E36" i="1"/>
  <c r="D36" i="1"/>
  <c r="C36" i="1"/>
  <c r="B36" i="1"/>
  <c r="N35" i="1"/>
  <c r="N47" i="1" s="1"/>
  <c r="M35" i="1"/>
  <c r="E35" i="1"/>
  <c r="D35" i="1"/>
  <c r="C35" i="1"/>
  <c r="C47" i="1" s="1"/>
  <c r="B35" i="1"/>
  <c r="L33" i="1"/>
  <c r="J33" i="1"/>
  <c r="E33" i="1"/>
  <c r="C33" i="1"/>
  <c r="N32" i="1"/>
  <c r="M32" i="1"/>
  <c r="G32" i="1"/>
  <c r="H32" i="1" s="1"/>
  <c r="F32" i="1"/>
  <c r="N31" i="1"/>
  <c r="O31" i="1" s="1"/>
  <c r="M31" i="1"/>
  <c r="G31" i="1"/>
  <c r="F31" i="1"/>
  <c r="H31" i="1" s="1"/>
  <c r="N30" i="1"/>
  <c r="O30" i="1" s="1"/>
  <c r="M30" i="1"/>
  <c r="G30" i="1"/>
  <c r="H30" i="1" s="1"/>
  <c r="F30" i="1"/>
  <c r="N29" i="1"/>
  <c r="O29" i="1" s="1"/>
  <c r="M29" i="1"/>
  <c r="G29" i="1"/>
  <c r="F29" i="1"/>
  <c r="H29" i="1" s="1"/>
  <c r="N28" i="1"/>
  <c r="O28" i="1" s="1"/>
  <c r="M28" i="1"/>
  <c r="G28" i="1"/>
  <c r="H28" i="1" s="1"/>
  <c r="F28" i="1"/>
  <c r="N27" i="1"/>
  <c r="M27" i="1"/>
  <c r="G27" i="1"/>
  <c r="G33" i="1" s="1"/>
  <c r="F27" i="1"/>
  <c r="N26" i="1"/>
  <c r="M26" i="1"/>
  <c r="H26" i="1"/>
  <c r="G26" i="1"/>
  <c r="F26" i="1"/>
  <c r="N25" i="1"/>
  <c r="M25" i="1"/>
  <c r="G25" i="1"/>
  <c r="F25" i="1"/>
  <c r="H25" i="1" s="1"/>
  <c r="N24" i="1"/>
  <c r="M24" i="1"/>
  <c r="G24" i="1"/>
  <c r="H24" i="1" s="1"/>
  <c r="F24" i="1"/>
  <c r="N23" i="1"/>
  <c r="O23" i="1" s="1"/>
  <c r="M23" i="1"/>
  <c r="G23" i="1"/>
  <c r="F23" i="1"/>
  <c r="H23" i="1" s="1"/>
  <c r="N22" i="1"/>
  <c r="O22" i="1" s="1"/>
  <c r="M22" i="1"/>
  <c r="G22" i="1"/>
  <c r="H22" i="1" s="1"/>
  <c r="F22" i="1"/>
  <c r="N21" i="1"/>
  <c r="M21" i="1"/>
  <c r="G21" i="1"/>
  <c r="F21" i="1"/>
  <c r="H21" i="1" s="1"/>
  <c r="L19" i="1"/>
  <c r="J19" i="1"/>
  <c r="E19" i="1"/>
  <c r="C19" i="1"/>
  <c r="N18" i="1"/>
  <c r="O18" i="1" s="1"/>
  <c r="M18" i="1"/>
  <c r="G18" i="1"/>
  <c r="F18" i="1"/>
  <c r="N17" i="1"/>
  <c r="M17" i="1"/>
  <c r="O17" i="1" s="1"/>
  <c r="G17" i="1"/>
  <c r="F17" i="1"/>
  <c r="N16" i="1"/>
  <c r="O16" i="1" s="1"/>
  <c r="M16" i="1"/>
  <c r="G16" i="1"/>
  <c r="F16" i="1"/>
  <c r="N15" i="1"/>
  <c r="M15" i="1"/>
  <c r="G15" i="1"/>
  <c r="F15" i="1"/>
  <c r="O14" i="1"/>
  <c r="N14" i="1"/>
  <c r="M14" i="1"/>
  <c r="G14" i="1"/>
  <c r="F14" i="1"/>
  <c r="N13" i="1"/>
  <c r="M13" i="1"/>
  <c r="O13" i="1" s="1"/>
  <c r="G13" i="1"/>
  <c r="F13" i="1"/>
  <c r="N12" i="1"/>
  <c r="O12" i="1" s="1"/>
  <c r="M12" i="1"/>
  <c r="G12" i="1"/>
  <c r="H12" i="1" s="1"/>
  <c r="F12" i="1"/>
  <c r="N11" i="1"/>
  <c r="M11" i="1"/>
  <c r="O11" i="1" s="1"/>
  <c r="G11" i="1"/>
  <c r="H11" i="1" s="1"/>
  <c r="F11" i="1"/>
  <c r="N10" i="1"/>
  <c r="O10" i="1" s="1"/>
  <c r="M10" i="1"/>
  <c r="G10" i="1"/>
  <c r="F10" i="1"/>
  <c r="N9" i="1"/>
  <c r="M9" i="1"/>
  <c r="O9" i="1" s="1"/>
  <c r="G9" i="1"/>
  <c r="F9" i="1"/>
  <c r="N8" i="1"/>
  <c r="O8" i="1" s="1"/>
  <c r="M8" i="1"/>
  <c r="G8" i="1"/>
  <c r="F8" i="1"/>
  <c r="N7" i="1"/>
  <c r="N19" i="1" s="1"/>
  <c r="M7" i="1"/>
  <c r="G7" i="1"/>
  <c r="F7" i="1"/>
  <c r="Q6" i="1"/>
  <c r="H14" i="1" l="1"/>
  <c r="H40" i="1"/>
  <c r="O42" i="1"/>
  <c r="H45" i="1"/>
  <c r="H54" i="1"/>
  <c r="O25" i="1"/>
  <c r="O32" i="1"/>
  <c r="O35" i="1"/>
  <c r="H37" i="1"/>
  <c r="H8" i="1"/>
  <c r="H15" i="1"/>
  <c r="H16" i="1"/>
  <c r="O26" i="1"/>
  <c r="O27" i="1"/>
  <c r="E47" i="1"/>
  <c r="F36" i="1"/>
  <c r="G39" i="1"/>
  <c r="F41" i="1"/>
  <c r="G42" i="1"/>
  <c r="H42" i="1" s="1"/>
  <c r="F44" i="1"/>
  <c r="H13" i="1"/>
  <c r="O24" i="1"/>
  <c r="G19" i="1"/>
  <c r="O7" i="1"/>
  <c r="H9" i="1"/>
  <c r="H10" i="1"/>
  <c r="O15" i="1"/>
  <c r="H17" i="1"/>
  <c r="H18" i="1"/>
  <c r="N33" i="1"/>
  <c r="H27" i="1"/>
  <c r="F35" i="1"/>
  <c r="G36" i="1"/>
  <c r="F38" i="1"/>
  <c r="H38" i="1" s="1"/>
  <c r="O38" i="1"/>
  <c r="G44" i="1"/>
  <c r="O46" i="1"/>
  <c r="H50" i="1"/>
  <c r="H58" i="1"/>
  <c r="H39" i="1"/>
  <c r="H36" i="1"/>
  <c r="H41" i="1"/>
  <c r="H44" i="1"/>
  <c r="D19" i="1"/>
  <c r="M33" i="1"/>
  <c r="O33" i="1" s="1"/>
  <c r="G35" i="1"/>
  <c r="A19" i="1"/>
  <c r="I19" i="1"/>
  <c r="M19" i="1"/>
  <c r="O19" i="1" s="1"/>
  <c r="O21" i="1"/>
  <c r="B33" i="1"/>
  <c r="F33" i="1"/>
  <c r="H33" i="1" s="1"/>
  <c r="K47" i="1"/>
  <c r="D61" i="1"/>
  <c r="B19" i="1"/>
  <c r="K33" i="1"/>
  <c r="D47" i="1"/>
  <c r="F19" i="1"/>
  <c r="H19" i="1" s="1"/>
  <c r="H7" i="1"/>
  <c r="K19" i="1"/>
  <c r="D33" i="1"/>
  <c r="I47" i="1"/>
  <c r="M47" i="1"/>
  <c r="O47" i="1" s="1"/>
  <c r="B61" i="1"/>
  <c r="F61" i="1"/>
  <c r="H61" i="1" s="1"/>
  <c r="I33" i="1"/>
  <c r="B47" i="1"/>
  <c r="F47" i="1"/>
  <c r="G47" i="1" l="1"/>
  <c r="H47" i="1" s="1"/>
  <c r="H35" i="1"/>
  <c r="A33" i="1"/>
  <c r="A47" i="1"/>
  <c r="A61" i="1"/>
</calcChain>
</file>

<file path=xl/sharedStrings.xml><?xml version="1.0" encoding="utf-8"?>
<sst xmlns="http://schemas.openxmlformats.org/spreadsheetml/2006/main" count="34" uniqueCount="30">
  <si>
    <t>Schlachtungen von Tieren in- und ausländischer Herkunft</t>
  </si>
  <si>
    <t>1 000 Stück</t>
  </si>
  <si>
    <t>Monat</t>
  </si>
  <si>
    <t>Gewerbliche Schlachtungen</t>
  </si>
  <si>
    <t>Hausschlachtungen</t>
  </si>
  <si>
    <t>Schlachtungen zusammen</t>
  </si>
  <si>
    <t>± %
geg.
Vorj.</t>
  </si>
  <si>
    <t>Bullen</t>
  </si>
  <si>
    <t>Ochsen</t>
  </si>
  <si>
    <t>Januar bis Januar</t>
  </si>
  <si>
    <t>Januar bis Februar</t>
  </si>
  <si>
    <t>Januar bis März</t>
  </si>
  <si>
    <t>Januar bis April</t>
  </si>
  <si>
    <t>Januar bis Mai</t>
  </si>
  <si>
    <t>Januar bis Juni</t>
  </si>
  <si>
    <t>Januar bis Juli</t>
  </si>
  <si>
    <t>Januar bis August</t>
  </si>
  <si>
    <t>Januar bis September</t>
  </si>
  <si>
    <t>Januar bis Oktober</t>
  </si>
  <si>
    <t>Januar bis November</t>
  </si>
  <si>
    <t>Januar bis Dezember</t>
  </si>
  <si>
    <t>Kühe</t>
  </si>
  <si>
    <t>Färsen</t>
  </si>
  <si>
    <t>Großrinder zusammen</t>
  </si>
  <si>
    <t>Kälber</t>
  </si>
  <si>
    <t>Schweine</t>
  </si>
  <si>
    <t>Quelle: Statistisches Bundesamt Genesis-Online 41331-0002.</t>
  </si>
  <si>
    <r>
      <t>Schafe</t>
    </r>
    <r>
      <rPr>
        <b/>
        <vertAlign val="superscript"/>
        <sz val="10"/>
        <rFont val="BundesSans Office"/>
        <family val="2"/>
      </rPr>
      <t xml:space="preserve"> </t>
    </r>
    <r>
      <rPr>
        <b/>
        <sz val="10"/>
        <rFont val="BundesSans Office"/>
        <family val="2"/>
      </rPr>
      <t>und Ziegen</t>
    </r>
  </si>
  <si>
    <t>Tabellennummer: 0203160</t>
  </si>
  <si>
    <t>1) Hausschlachtungen Schafe einschließlich Zuschätzungen.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</si>
</sst>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 \ \+* 0.0\ \ ;\ \ \-* 0.0\ \ "/>
    <numFmt numFmtId="165" formatCode="mmmm\ "/>
    <numFmt numFmtId="166" formatCode="#\ ##0.000,\ \ "/>
    <numFmt numFmtId="167" formatCode="\+\ ??0.0;\ \-\ ??0.0;\ \±\ ??0.0"/>
    <numFmt numFmtId="168" formatCode="#\ ##0.0,____"/>
    <numFmt numFmtId="169" formatCode="\ \ \+* 0.0\ ;\ \ \-* 0.0\ "/>
    <numFmt numFmtId="170" formatCode="#\ ##0.0,__"/>
    <numFmt numFmtId="171" formatCode="\ \ \ \ \+* 0.0\ \ ;\ \ \ \ \-* 0.0\ \ "/>
    <numFmt numFmtId="172" formatCode="0.000"/>
    <numFmt numFmtId="173" formatCode="#,##0_)"/>
  </numFmts>
  <fonts count="20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sz val="6"/>
      <name val="BundesSans Office"/>
      <family val="2"/>
    </font>
    <font>
      <sz val="6"/>
      <color rgb="FF80CDEC"/>
      <name val="BundesSans Office"/>
      <family val="2"/>
    </font>
    <font>
      <sz val="6"/>
      <color theme="0"/>
      <name val="BundesSans Office"/>
      <family val="2"/>
    </font>
    <font>
      <sz val="10"/>
      <color theme="1"/>
      <name val="BundesSans Office"/>
      <family val="2"/>
    </font>
    <font>
      <b/>
      <u/>
      <sz val="12"/>
      <color rgb="FF80CDEC"/>
      <name val="BundesSans Office"/>
      <family val="2"/>
    </font>
    <font>
      <b/>
      <u/>
      <sz val="12"/>
      <color theme="0"/>
      <name val="BundesSans Office"/>
      <family val="2"/>
    </font>
    <font>
      <b/>
      <u/>
      <sz val="12"/>
      <name val="BundesSans Office"/>
      <family val="2"/>
    </font>
    <font>
      <sz val="7"/>
      <name val="BundesSans Office"/>
      <family val="2"/>
    </font>
    <font>
      <sz val="7"/>
      <color rgb="FF80CDEC"/>
      <name val="BundesSans Office"/>
      <family val="2"/>
    </font>
    <font>
      <sz val="7"/>
      <color theme="0"/>
      <name val="BundesSans Office"/>
      <family val="2"/>
    </font>
    <font>
      <b/>
      <sz val="16"/>
      <color theme="1"/>
      <name val="BundesSans Office"/>
      <family val="2"/>
    </font>
    <font>
      <sz val="10"/>
      <name val="BundesSans Office"/>
      <family val="2"/>
    </font>
    <font>
      <b/>
      <sz val="10"/>
      <name val="BundesSans Office"/>
      <family val="2"/>
    </font>
    <font>
      <i/>
      <sz val="10"/>
      <name val="BundesSans Office"/>
      <family val="2"/>
    </font>
    <font>
      <b/>
      <i/>
      <sz val="10"/>
      <name val="BundesSans Office"/>
      <family val="2"/>
    </font>
    <font>
      <b/>
      <vertAlign val="superscript"/>
      <sz val="10"/>
      <name val="BundesSans Office"/>
      <family val="2"/>
    </font>
    <font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 applyProtection="0"/>
    <xf numFmtId="0" fontId="1" fillId="0" borderId="0"/>
    <xf numFmtId="0" fontId="2" fillId="0" borderId="0"/>
  </cellStyleXfs>
  <cellXfs count="80">
    <xf numFmtId="0" fontId="0" fillId="0" borderId="0" xfId="0"/>
    <xf numFmtId="1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Protection="1">
      <protection hidden="1"/>
    </xf>
    <xf numFmtId="0" fontId="5" fillId="0" borderId="0" xfId="1" applyNumberFormat="1" applyFont="1" applyFill="1" applyBorder="1" applyProtection="1">
      <protection hidden="1"/>
    </xf>
    <xf numFmtId="0" fontId="3" fillId="0" borderId="0" xfId="1" applyNumberFormat="1" applyFont="1" applyFill="1" applyBorder="1" applyProtection="1">
      <protection hidden="1"/>
    </xf>
    <xf numFmtId="0" fontId="3" fillId="0" borderId="0" xfId="1" applyNumberFormat="1" applyFont="1" applyFill="1" applyProtection="1">
      <protection hidden="1"/>
    </xf>
    <xf numFmtId="0" fontId="6" fillId="0" borderId="0" xfId="0" applyFont="1" applyFill="1" applyAlignment="1">
      <alignment horizontal="centerContinuous" vertical="center"/>
    </xf>
    <xf numFmtId="0" fontId="7" fillId="0" borderId="0" xfId="1" applyNumberFormat="1" applyFont="1" applyFill="1" applyBorder="1" applyAlignment="1" applyProtection="1">
      <alignment vertical="top"/>
      <protection hidden="1"/>
    </xf>
    <xf numFmtId="0" fontId="8" fillId="0" borderId="0" xfId="1" applyNumberFormat="1" applyFont="1" applyFill="1" applyBorder="1" applyAlignment="1" applyProtection="1">
      <alignment vertical="top"/>
      <protection hidden="1"/>
    </xf>
    <xf numFmtId="0" fontId="9" fillId="0" borderId="0" xfId="1" applyNumberFormat="1" applyFont="1" applyFill="1" applyBorder="1" applyAlignment="1" applyProtection="1">
      <alignment vertical="top"/>
      <protection hidden="1"/>
    </xf>
    <xf numFmtId="0" fontId="9" fillId="0" borderId="0" xfId="1" applyNumberFormat="1" applyFont="1" applyFill="1" applyAlignment="1" applyProtection="1">
      <alignment vertical="top"/>
      <protection hidden="1"/>
    </xf>
    <xf numFmtId="0" fontId="4" fillId="0" borderId="6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0" fontId="11" fillId="0" borderId="6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vertical="top"/>
      <protection hidden="1"/>
    </xf>
    <xf numFmtId="1" fontId="3" fillId="0" borderId="0" xfId="1" applyNumberFormat="1" applyFont="1" applyFill="1" applyProtection="1">
      <protection hidden="1"/>
    </xf>
    <xf numFmtId="172" fontId="3" fillId="0" borderId="0" xfId="1" applyNumberFormat="1" applyFont="1" applyFill="1" applyProtection="1">
      <protection hidden="1"/>
    </xf>
    <xf numFmtId="173" fontId="3" fillId="0" borderId="0" xfId="1" applyNumberFormat="1" applyFont="1" applyFill="1" applyProtection="1">
      <protection hidden="1"/>
    </xf>
    <xf numFmtId="170" fontId="3" fillId="0" borderId="0" xfId="1" applyNumberFormat="1" applyFont="1" applyFill="1" applyProtection="1">
      <protection hidden="1"/>
    </xf>
    <xf numFmtId="0" fontId="13" fillId="0" borderId="0" xfId="0" applyFont="1" applyFill="1" applyAlignment="1">
      <alignment horizontal="centerContinuous" vertical="center"/>
    </xf>
    <xf numFmtId="1" fontId="14" fillId="0" borderId="2" xfId="2" applyNumberFormat="1" applyFont="1" applyFill="1" applyBorder="1" applyAlignment="1" applyProtection="1">
      <alignment horizontal="centerContinuous" vertical="center" wrapText="1"/>
      <protection hidden="1"/>
    </xf>
    <xf numFmtId="1" fontId="14" fillId="0" borderId="3" xfId="2" applyNumberFormat="1" applyFont="1" applyFill="1" applyBorder="1" applyAlignment="1" applyProtection="1">
      <alignment horizontal="centerContinuous" vertical="center" wrapText="1"/>
      <protection hidden="1"/>
    </xf>
    <xf numFmtId="0" fontId="14" fillId="0" borderId="4" xfId="2" applyFont="1" applyFill="1" applyBorder="1" applyAlignment="1" applyProtection="1">
      <alignment horizontal="centerContinuous" vertical="center" wrapText="1"/>
      <protection hidden="1"/>
    </xf>
    <xf numFmtId="164" fontId="14" fillId="0" borderId="3" xfId="2" applyNumberFormat="1" applyFont="1" applyFill="1" applyBorder="1" applyAlignment="1" applyProtection="1">
      <alignment horizontal="centerContinuous" vertical="top"/>
      <protection hidden="1"/>
    </xf>
    <xf numFmtId="0" fontId="14" fillId="0" borderId="3" xfId="2" applyFont="1" applyFill="1" applyBorder="1" applyAlignment="1" applyProtection="1">
      <alignment horizontal="centerContinuous" vertical="center" wrapText="1"/>
      <protection hidden="1"/>
    </xf>
    <xf numFmtId="164" fontId="14" fillId="0" borderId="5" xfId="2" applyNumberFormat="1" applyFont="1" applyFill="1" applyBorder="1" applyAlignment="1" applyProtection="1">
      <alignment horizontal="centerContinuous" vertical="top"/>
      <protection hidden="1"/>
    </xf>
    <xf numFmtId="0" fontId="14" fillId="0" borderId="8" xfId="2" applyFont="1" applyFill="1" applyBorder="1" applyAlignment="1" applyProtection="1">
      <alignment horizontal="center" vertical="center"/>
      <protection locked="0"/>
    </xf>
    <xf numFmtId="0" fontId="14" fillId="0" borderId="9" xfId="2" applyFont="1" applyFill="1" applyBorder="1" applyAlignment="1" applyProtection="1">
      <alignment horizontal="center" vertical="center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2" applyFont="1" applyFill="1" applyBorder="1" applyAlignment="1" applyProtection="1">
      <alignment horizontal="center" vertical="center"/>
      <protection locked="0"/>
    </xf>
    <xf numFmtId="0" fontId="14" fillId="0" borderId="12" xfId="1" applyNumberFormat="1" applyFont="1" applyFill="1" applyBorder="1" applyAlignment="1" applyProtection="1">
      <protection hidden="1"/>
    </xf>
    <xf numFmtId="1" fontId="15" fillId="0" borderId="13" xfId="3" applyNumberFormat="1" applyFont="1" applyFill="1" applyBorder="1" applyAlignment="1" applyProtection="1">
      <alignment horizontal="centerContinuous" vertical="center"/>
      <protection hidden="1"/>
    </xf>
    <xf numFmtId="1" fontId="14" fillId="0" borderId="0" xfId="1" applyNumberFormat="1" applyFont="1" applyFill="1" applyBorder="1" applyAlignment="1" applyProtection="1">
      <alignment horizontal="centerContinuous" vertical="center"/>
      <protection hidden="1"/>
    </xf>
    <xf numFmtId="1" fontId="14" fillId="0" borderId="14" xfId="1" applyNumberFormat="1" applyFont="1" applyFill="1" applyBorder="1" applyAlignment="1" applyProtection="1">
      <alignment horizontal="centerContinuous" vertical="center"/>
      <protection hidden="1"/>
    </xf>
    <xf numFmtId="0" fontId="14" fillId="0" borderId="14" xfId="1" applyNumberFormat="1" applyFont="1" applyFill="1" applyBorder="1" applyAlignment="1" applyProtection="1">
      <alignment horizontal="centerContinuous" vertical="center"/>
      <protection hidden="1"/>
    </xf>
    <xf numFmtId="0" fontId="15" fillId="0" borderId="0" xfId="3" applyFont="1" applyFill="1" applyBorder="1" applyAlignment="1" applyProtection="1">
      <alignment horizontal="centerContinuous" vertical="center"/>
      <protection hidden="1"/>
    </xf>
    <xf numFmtId="0" fontId="14" fillId="0" borderId="0" xfId="1" applyNumberFormat="1" applyFont="1" applyFill="1" applyBorder="1" applyAlignment="1" applyProtection="1">
      <alignment horizontal="centerContinuous" vertical="center"/>
      <protection hidden="1"/>
    </xf>
    <xf numFmtId="0" fontId="15" fillId="0" borderId="15" xfId="3" applyFont="1" applyFill="1" applyBorder="1" applyAlignment="1" applyProtection="1">
      <alignment horizontal="centerContinuous" vertical="center"/>
      <protection hidden="1"/>
    </xf>
    <xf numFmtId="1" fontId="15" fillId="0" borderId="0" xfId="3" applyNumberFormat="1" applyFont="1" applyFill="1" applyBorder="1" applyAlignment="1" applyProtection="1">
      <alignment horizontal="centerContinuous" vertical="center"/>
      <protection hidden="1"/>
    </xf>
    <xf numFmtId="0" fontId="15" fillId="0" borderId="14" xfId="3" applyFont="1" applyFill="1" applyBorder="1" applyAlignment="1" applyProtection="1">
      <alignment horizontal="centerContinuous" vertical="center"/>
      <protection hidden="1"/>
    </xf>
    <xf numFmtId="0" fontId="15" fillId="0" borderId="16" xfId="3" applyFont="1" applyFill="1" applyBorder="1" applyAlignment="1" applyProtection="1">
      <alignment horizontal="centerContinuous" vertical="center"/>
      <protection hidden="1"/>
    </xf>
    <xf numFmtId="165" fontId="14" fillId="0" borderId="12" xfId="3" applyNumberFormat="1" applyFont="1" applyFill="1" applyBorder="1" applyAlignment="1" applyProtection="1">
      <alignment horizontal="left" vertical="center"/>
      <protection hidden="1"/>
    </xf>
    <xf numFmtId="166" fontId="14" fillId="0" borderId="0" xfId="3" applyNumberFormat="1" applyFont="1" applyFill="1" applyBorder="1" applyAlignment="1" applyProtection="1">
      <alignment vertical="top"/>
      <protection hidden="1"/>
    </xf>
    <xf numFmtId="167" fontId="16" fillId="0" borderId="15" xfId="4" applyNumberFormat="1" applyFont="1" applyFill="1" applyBorder="1" applyAlignment="1" applyProtection="1">
      <alignment horizontal="center" vertical="center"/>
      <protection hidden="1"/>
    </xf>
    <xf numFmtId="0" fontId="14" fillId="0" borderId="0" xfId="1" applyNumberFormat="1" applyFont="1" applyFill="1" applyBorder="1" applyProtection="1">
      <protection hidden="1"/>
    </xf>
    <xf numFmtId="165" fontId="14" fillId="0" borderId="17" xfId="3" quotePrefix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vertical="center"/>
      <protection hidden="1"/>
    </xf>
    <xf numFmtId="167" fontId="16" fillId="0" borderId="16" xfId="4" applyNumberFormat="1" applyFont="1" applyFill="1" applyBorder="1" applyAlignment="1" applyProtection="1">
      <alignment horizontal="center" vertical="center"/>
      <protection hidden="1"/>
    </xf>
    <xf numFmtId="0" fontId="14" fillId="0" borderId="12" xfId="1" applyFont="1" applyFill="1" applyBorder="1" applyAlignment="1" applyProtection="1">
      <protection hidden="1"/>
    </xf>
    <xf numFmtId="168" fontId="15" fillId="0" borderId="0" xfId="3" applyNumberFormat="1" applyFont="1" applyFill="1" applyBorder="1" applyAlignment="1" applyProtection="1">
      <alignment horizontal="centerContinuous" vertical="center"/>
      <protection hidden="1"/>
    </xf>
    <xf numFmtId="169" fontId="17" fillId="0" borderId="15" xfId="3" applyNumberFormat="1" applyFont="1" applyFill="1" applyBorder="1" applyAlignment="1" applyProtection="1">
      <alignment horizontal="centerContinuous" vertical="center"/>
      <protection hidden="1"/>
    </xf>
    <xf numFmtId="168" fontId="14" fillId="0" borderId="0" xfId="3" applyNumberFormat="1" applyFont="1" applyFill="1" applyBorder="1" applyAlignment="1" applyProtection="1">
      <alignment horizontal="centerContinuous" vertical="center"/>
      <protection hidden="1"/>
    </xf>
    <xf numFmtId="0" fontId="17" fillId="0" borderId="15" xfId="3" applyFont="1" applyFill="1" applyBorder="1" applyAlignment="1" applyProtection="1">
      <alignment horizontal="centerContinuous" vertical="center"/>
      <protection hidden="1"/>
    </xf>
    <xf numFmtId="1" fontId="14" fillId="0" borderId="0" xfId="1" applyNumberFormat="1" applyFont="1" applyFill="1" applyBorder="1" applyProtection="1">
      <protection hidden="1"/>
    </xf>
    <xf numFmtId="165" fontId="14" fillId="0" borderId="17" xfId="3" quotePrefix="1" applyNumberFormat="1" applyFont="1" applyFill="1" applyBorder="1" applyAlignment="1" applyProtection="1">
      <alignment horizontal="left" vertical="center"/>
      <protection hidden="1"/>
    </xf>
    <xf numFmtId="170" fontId="15" fillId="0" borderId="0" xfId="3" applyNumberFormat="1" applyFont="1" applyFill="1" applyBorder="1" applyAlignment="1" applyProtection="1">
      <alignment horizontal="centerContinuous" vertical="top"/>
      <protection hidden="1"/>
    </xf>
    <xf numFmtId="1" fontId="15" fillId="0" borderId="0" xfId="1" applyNumberFormat="1" applyFont="1" applyFill="1" applyBorder="1" applyAlignment="1" applyProtection="1">
      <alignment horizontal="centerContinuous"/>
      <protection hidden="1"/>
    </xf>
    <xf numFmtId="0" fontId="15" fillId="0" borderId="0" xfId="1" applyNumberFormat="1" applyFont="1" applyFill="1" applyBorder="1" applyAlignment="1" applyProtection="1">
      <alignment horizontal="centerContinuous"/>
      <protection hidden="1"/>
    </xf>
    <xf numFmtId="0" fontId="15" fillId="0" borderId="15" xfId="1" applyNumberFormat="1" applyFont="1" applyFill="1" applyBorder="1" applyAlignment="1" applyProtection="1">
      <alignment horizontal="centerContinuous"/>
      <protection hidden="1"/>
    </xf>
    <xf numFmtId="0" fontId="15" fillId="0" borderId="0" xfId="1" applyNumberFormat="1" applyFont="1" applyFill="1" applyBorder="1" applyAlignment="1" applyProtection="1">
      <alignment horizontal="centerContinuous" vertical="center"/>
      <protection hidden="1"/>
    </xf>
    <xf numFmtId="166" fontId="14" fillId="0" borderId="0" xfId="1" applyNumberFormat="1" applyFont="1" applyFill="1" applyBorder="1" applyAlignment="1" applyProtection="1">
      <alignment vertical="center"/>
      <protection hidden="1"/>
    </xf>
    <xf numFmtId="171" fontId="17" fillId="0" borderId="15" xfId="1" applyNumberFormat="1" applyFont="1" applyFill="1" applyBorder="1" applyAlignment="1" applyProtection="1">
      <alignment horizontal="centerContinuous"/>
      <protection hidden="1"/>
    </xf>
    <xf numFmtId="165" fontId="14" fillId="0" borderId="18" xfId="3" quotePrefix="1" applyNumberFormat="1" applyFont="1" applyFill="1" applyBorder="1" applyAlignment="1" applyProtection="1">
      <alignment horizontal="left" vertical="center"/>
      <protection hidden="1"/>
    </xf>
    <xf numFmtId="166" fontId="14" fillId="0" borderId="19" xfId="1" applyNumberFormat="1" applyFont="1" applyFill="1" applyBorder="1" applyAlignment="1" applyProtection="1">
      <alignment vertical="center"/>
      <protection hidden="1"/>
    </xf>
    <xf numFmtId="167" fontId="16" fillId="0" borderId="20" xfId="4" applyNumberFormat="1" applyFont="1" applyFill="1" applyBorder="1" applyAlignment="1" applyProtection="1">
      <alignment horizontal="center" vertical="center"/>
      <protection hidden="1"/>
    </xf>
    <xf numFmtId="0" fontId="19" fillId="0" borderId="0" xfId="1" quotePrefix="1" applyNumberFormat="1" applyFont="1" applyFill="1" applyAlignment="1" applyProtection="1">
      <alignment horizontal="left" vertical="center"/>
      <protection hidden="1"/>
    </xf>
    <xf numFmtId="0" fontId="14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7" xfId="1" applyNumberFormat="1" applyFont="1" applyFill="1" applyBorder="1" applyAlignment="1" applyProtection="1">
      <alignment horizontal="center" vertical="center"/>
      <protection hidden="1"/>
    </xf>
    <xf numFmtId="1" fontId="14" fillId="0" borderId="2" xfId="2" quotePrefix="1" applyNumberFormat="1" applyFont="1" applyFill="1" applyBorder="1" applyAlignment="1" applyProtection="1">
      <alignment horizontal="center" vertical="center" wrapText="1"/>
      <protection hidden="1"/>
    </xf>
    <xf numFmtId="1" fontId="14" fillId="0" borderId="3" xfId="2" applyNumberFormat="1" applyFont="1" applyFill="1" applyBorder="1" applyAlignment="1" applyProtection="1">
      <alignment horizontal="center" vertical="center" wrapText="1"/>
      <protection hidden="1"/>
    </xf>
  </cellXfs>
  <cellStyles count="5">
    <cellStyle name="Standard" xfId="0" builtinId="0"/>
    <cellStyle name="Standard 2" xfId="4"/>
    <cellStyle name="Standard_Tabelle1" xfId="1"/>
    <cellStyle name="Standard_Tabelle2" xfId="3"/>
    <cellStyle name="Standard_Tabelle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.ble.de\Referate2019\Referat%20414\60%20Monatsbericht\10%20Monate%202024\02\formatExcel\formatExcel\einzelne%20Tabellen\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E03A"/>
  </sheetPr>
  <dimension ref="A1:AZ78"/>
  <sheetViews>
    <sheetView showGridLines="0" tabSelected="1" zoomScaleNormal="100" workbookViewId="0">
      <pane xSplit="1" ySplit="5" topLeftCell="B6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8.25" x14ac:dyDescent="0.15"/>
  <cols>
    <col min="1" max="1" width="18.140625" style="6" customWidth="1"/>
    <col min="2" max="5" width="9.42578125" style="25" customWidth="1"/>
    <col min="6" max="15" width="9.42578125" style="6" customWidth="1"/>
    <col min="16" max="16" width="11.42578125" style="3"/>
    <col min="17" max="19" width="11.42578125" style="4"/>
    <col min="20" max="20" width="11.42578125" style="3"/>
    <col min="21" max="52" width="11.42578125" style="5"/>
    <col min="53" max="255" width="11.42578125" style="6"/>
    <col min="256" max="256" width="0.5703125" style="6" customWidth="1"/>
    <col min="257" max="257" width="13.7109375" style="6" customWidth="1"/>
    <col min="258" max="258" width="8.42578125" style="6" customWidth="1"/>
    <col min="259" max="259" width="9.28515625" style="6" bestFit="1" customWidth="1"/>
    <col min="260" max="261" width="7.7109375" style="6" bestFit="1" customWidth="1"/>
    <col min="262" max="262" width="8.42578125" style="6" customWidth="1"/>
    <col min="263" max="263" width="9.28515625" style="6" bestFit="1" customWidth="1"/>
    <col min="264" max="264" width="6.28515625" style="6" customWidth="1"/>
    <col min="265" max="265" width="7.7109375" style="6" bestFit="1" customWidth="1"/>
    <col min="266" max="266" width="7.85546875" style="6" bestFit="1" customWidth="1"/>
    <col min="267" max="268" width="6.28515625" style="6" customWidth="1"/>
    <col min="269" max="269" width="7.7109375" style="6" bestFit="1" customWidth="1"/>
    <col min="270" max="270" width="7" style="6" bestFit="1" customWidth="1"/>
    <col min="271" max="271" width="5.5703125" style="6" customWidth="1"/>
    <col min="272" max="511" width="11.42578125" style="6"/>
    <col min="512" max="512" width="0.5703125" style="6" customWidth="1"/>
    <col min="513" max="513" width="13.7109375" style="6" customWidth="1"/>
    <col min="514" max="514" width="8.42578125" style="6" customWidth="1"/>
    <col min="515" max="515" width="9.28515625" style="6" bestFit="1" customWidth="1"/>
    <col min="516" max="517" width="7.7109375" style="6" bestFit="1" customWidth="1"/>
    <col min="518" max="518" width="8.42578125" style="6" customWidth="1"/>
    <col min="519" max="519" width="9.28515625" style="6" bestFit="1" customWidth="1"/>
    <col min="520" max="520" width="6.28515625" style="6" customWidth="1"/>
    <col min="521" max="521" width="7.7109375" style="6" bestFit="1" customWidth="1"/>
    <col min="522" max="522" width="7.85546875" style="6" bestFit="1" customWidth="1"/>
    <col min="523" max="524" width="6.28515625" style="6" customWidth="1"/>
    <col min="525" max="525" width="7.7109375" style="6" bestFit="1" customWidth="1"/>
    <col min="526" max="526" width="7" style="6" bestFit="1" customWidth="1"/>
    <col min="527" max="527" width="5.5703125" style="6" customWidth="1"/>
    <col min="528" max="767" width="11.42578125" style="6"/>
    <col min="768" max="768" width="0.5703125" style="6" customWidth="1"/>
    <col min="769" max="769" width="13.7109375" style="6" customWidth="1"/>
    <col min="770" max="770" width="8.42578125" style="6" customWidth="1"/>
    <col min="771" max="771" width="9.28515625" style="6" bestFit="1" customWidth="1"/>
    <col min="772" max="773" width="7.7109375" style="6" bestFit="1" customWidth="1"/>
    <col min="774" max="774" width="8.42578125" style="6" customWidth="1"/>
    <col min="775" max="775" width="9.28515625" style="6" bestFit="1" customWidth="1"/>
    <col min="776" max="776" width="6.28515625" style="6" customWidth="1"/>
    <col min="777" max="777" width="7.7109375" style="6" bestFit="1" customWidth="1"/>
    <col min="778" max="778" width="7.85546875" style="6" bestFit="1" customWidth="1"/>
    <col min="779" max="780" width="6.28515625" style="6" customWidth="1"/>
    <col min="781" max="781" width="7.7109375" style="6" bestFit="1" customWidth="1"/>
    <col min="782" max="782" width="7" style="6" bestFit="1" customWidth="1"/>
    <col min="783" max="783" width="5.5703125" style="6" customWidth="1"/>
    <col min="784" max="1023" width="11.42578125" style="6"/>
    <col min="1024" max="1024" width="0.5703125" style="6" customWidth="1"/>
    <col min="1025" max="1025" width="13.7109375" style="6" customWidth="1"/>
    <col min="1026" max="1026" width="8.42578125" style="6" customWidth="1"/>
    <col min="1027" max="1027" width="9.28515625" style="6" bestFit="1" customWidth="1"/>
    <col min="1028" max="1029" width="7.7109375" style="6" bestFit="1" customWidth="1"/>
    <col min="1030" max="1030" width="8.42578125" style="6" customWidth="1"/>
    <col min="1031" max="1031" width="9.28515625" style="6" bestFit="1" customWidth="1"/>
    <col min="1032" max="1032" width="6.28515625" style="6" customWidth="1"/>
    <col min="1033" max="1033" width="7.7109375" style="6" bestFit="1" customWidth="1"/>
    <col min="1034" max="1034" width="7.85546875" style="6" bestFit="1" customWidth="1"/>
    <col min="1035" max="1036" width="6.28515625" style="6" customWidth="1"/>
    <col min="1037" max="1037" width="7.7109375" style="6" bestFit="1" customWidth="1"/>
    <col min="1038" max="1038" width="7" style="6" bestFit="1" customWidth="1"/>
    <col min="1039" max="1039" width="5.5703125" style="6" customWidth="1"/>
    <col min="1040" max="1279" width="11.42578125" style="6"/>
    <col min="1280" max="1280" width="0.5703125" style="6" customWidth="1"/>
    <col min="1281" max="1281" width="13.7109375" style="6" customWidth="1"/>
    <col min="1282" max="1282" width="8.42578125" style="6" customWidth="1"/>
    <col min="1283" max="1283" width="9.28515625" style="6" bestFit="1" customWidth="1"/>
    <col min="1284" max="1285" width="7.7109375" style="6" bestFit="1" customWidth="1"/>
    <col min="1286" max="1286" width="8.42578125" style="6" customWidth="1"/>
    <col min="1287" max="1287" width="9.28515625" style="6" bestFit="1" customWidth="1"/>
    <col min="1288" max="1288" width="6.28515625" style="6" customWidth="1"/>
    <col min="1289" max="1289" width="7.7109375" style="6" bestFit="1" customWidth="1"/>
    <col min="1290" max="1290" width="7.85546875" style="6" bestFit="1" customWidth="1"/>
    <col min="1291" max="1292" width="6.28515625" style="6" customWidth="1"/>
    <col min="1293" max="1293" width="7.7109375" style="6" bestFit="1" customWidth="1"/>
    <col min="1294" max="1294" width="7" style="6" bestFit="1" customWidth="1"/>
    <col min="1295" max="1295" width="5.5703125" style="6" customWidth="1"/>
    <col min="1296" max="1535" width="11.42578125" style="6"/>
    <col min="1536" max="1536" width="0.5703125" style="6" customWidth="1"/>
    <col min="1537" max="1537" width="13.7109375" style="6" customWidth="1"/>
    <col min="1538" max="1538" width="8.42578125" style="6" customWidth="1"/>
    <col min="1539" max="1539" width="9.28515625" style="6" bestFit="1" customWidth="1"/>
    <col min="1540" max="1541" width="7.7109375" style="6" bestFit="1" customWidth="1"/>
    <col min="1542" max="1542" width="8.42578125" style="6" customWidth="1"/>
    <col min="1543" max="1543" width="9.28515625" style="6" bestFit="1" customWidth="1"/>
    <col min="1544" max="1544" width="6.28515625" style="6" customWidth="1"/>
    <col min="1545" max="1545" width="7.7109375" style="6" bestFit="1" customWidth="1"/>
    <col min="1546" max="1546" width="7.85546875" style="6" bestFit="1" customWidth="1"/>
    <col min="1547" max="1548" width="6.28515625" style="6" customWidth="1"/>
    <col min="1549" max="1549" width="7.7109375" style="6" bestFit="1" customWidth="1"/>
    <col min="1550" max="1550" width="7" style="6" bestFit="1" customWidth="1"/>
    <col min="1551" max="1551" width="5.5703125" style="6" customWidth="1"/>
    <col min="1552" max="1791" width="11.42578125" style="6"/>
    <col min="1792" max="1792" width="0.5703125" style="6" customWidth="1"/>
    <col min="1793" max="1793" width="13.7109375" style="6" customWidth="1"/>
    <col min="1794" max="1794" width="8.42578125" style="6" customWidth="1"/>
    <col min="1795" max="1795" width="9.28515625" style="6" bestFit="1" customWidth="1"/>
    <col min="1796" max="1797" width="7.7109375" style="6" bestFit="1" customWidth="1"/>
    <col min="1798" max="1798" width="8.42578125" style="6" customWidth="1"/>
    <col min="1799" max="1799" width="9.28515625" style="6" bestFit="1" customWidth="1"/>
    <col min="1800" max="1800" width="6.28515625" style="6" customWidth="1"/>
    <col min="1801" max="1801" width="7.7109375" style="6" bestFit="1" customWidth="1"/>
    <col min="1802" max="1802" width="7.85546875" style="6" bestFit="1" customWidth="1"/>
    <col min="1803" max="1804" width="6.28515625" style="6" customWidth="1"/>
    <col min="1805" max="1805" width="7.7109375" style="6" bestFit="1" customWidth="1"/>
    <col min="1806" max="1806" width="7" style="6" bestFit="1" customWidth="1"/>
    <col min="1807" max="1807" width="5.5703125" style="6" customWidth="1"/>
    <col min="1808" max="2047" width="11.42578125" style="6"/>
    <col min="2048" max="2048" width="0.5703125" style="6" customWidth="1"/>
    <col min="2049" max="2049" width="13.7109375" style="6" customWidth="1"/>
    <col min="2050" max="2050" width="8.42578125" style="6" customWidth="1"/>
    <col min="2051" max="2051" width="9.28515625" style="6" bestFit="1" customWidth="1"/>
    <col min="2052" max="2053" width="7.7109375" style="6" bestFit="1" customWidth="1"/>
    <col min="2054" max="2054" width="8.42578125" style="6" customWidth="1"/>
    <col min="2055" max="2055" width="9.28515625" style="6" bestFit="1" customWidth="1"/>
    <col min="2056" max="2056" width="6.28515625" style="6" customWidth="1"/>
    <col min="2057" max="2057" width="7.7109375" style="6" bestFit="1" customWidth="1"/>
    <col min="2058" max="2058" width="7.85546875" style="6" bestFit="1" customWidth="1"/>
    <col min="2059" max="2060" width="6.28515625" style="6" customWidth="1"/>
    <col min="2061" max="2061" width="7.7109375" style="6" bestFit="1" customWidth="1"/>
    <col min="2062" max="2062" width="7" style="6" bestFit="1" customWidth="1"/>
    <col min="2063" max="2063" width="5.5703125" style="6" customWidth="1"/>
    <col min="2064" max="2303" width="11.42578125" style="6"/>
    <col min="2304" max="2304" width="0.5703125" style="6" customWidth="1"/>
    <col min="2305" max="2305" width="13.7109375" style="6" customWidth="1"/>
    <col min="2306" max="2306" width="8.42578125" style="6" customWidth="1"/>
    <col min="2307" max="2307" width="9.28515625" style="6" bestFit="1" customWidth="1"/>
    <col min="2308" max="2309" width="7.7109375" style="6" bestFit="1" customWidth="1"/>
    <col min="2310" max="2310" width="8.42578125" style="6" customWidth="1"/>
    <col min="2311" max="2311" width="9.28515625" style="6" bestFit="1" customWidth="1"/>
    <col min="2312" max="2312" width="6.28515625" style="6" customWidth="1"/>
    <col min="2313" max="2313" width="7.7109375" style="6" bestFit="1" customWidth="1"/>
    <col min="2314" max="2314" width="7.85546875" style="6" bestFit="1" customWidth="1"/>
    <col min="2315" max="2316" width="6.28515625" style="6" customWidth="1"/>
    <col min="2317" max="2317" width="7.7109375" style="6" bestFit="1" customWidth="1"/>
    <col min="2318" max="2318" width="7" style="6" bestFit="1" customWidth="1"/>
    <col min="2319" max="2319" width="5.5703125" style="6" customWidth="1"/>
    <col min="2320" max="2559" width="11.42578125" style="6"/>
    <col min="2560" max="2560" width="0.5703125" style="6" customWidth="1"/>
    <col min="2561" max="2561" width="13.7109375" style="6" customWidth="1"/>
    <col min="2562" max="2562" width="8.42578125" style="6" customWidth="1"/>
    <col min="2563" max="2563" width="9.28515625" style="6" bestFit="1" customWidth="1"/>
    <col min="2564" max="2565" width="7.7109375" style="6" bestFit="1" customWidth="1"/>
    <col min="2566" max="2566" width="8.42578125" style="6" customWidth="1"/>
    <col min="2567" max="2567" width="9.28515625" style="6" bestFit="1" customWidth="1"/>
    <col min="2568" max="2568" width="6.28515625" style="6" customWidth="1"/>
    <col min="2569" max="2569" width="7.7109375" style="6" bestFit="1" customWidth="1"/>
    <col min="2570" max="2570" width="7.85546875" style="6" bestFit="1" customWidth="1"/>
    <col min="2571" max="2572" width="6.28515625" style="6" customWidth="1"/>
    <col min="2573" max="2573" width="7.7109375" style="6" bestFit="1" customWidth="1"/>
    <col min="2574" max="2574" width="7" style="6" bestFit="1" customWidth="1"/>
    <col min="2575" max="2575" width="5.5703125" style="6" customWidth="1"/>
    <col min="2576" max="2815" width="11.42578125" style="6"/>
    <col min="2816" max="2816" width="0.5703125" style="6" customWidth="1"/>
    <col min="2817" max="2817" width="13.7109375" style="6" customWidth="1"/>
    <col min="2818" max="2818" width="8.42578125" style="6" customWidth="1"/>
    <col min="2819" max="2819" width="9.28515625" style="6" bestFit="1" customWidth="1"/>
    <col min="2820" max="2821" width="7.7109375" style="6" bestFit="1" customWidth="1"/>
    <col min="2822" max="2822" width="8.42578125" style="6" customWidth="1"/>
    <col min="2823" max="2823" width="9.28515625" style="6" bestFit="1" customWidth="1"/>
    <col min="2824" max="2824" width="6.28515625" style="6" customWidth="1"/>
    <col min="2825" max="2825" width="7.7109375" style="6" bestFit="1" customWidth="1"/>
    <col min="2826" max="2826" width="7.85546875" style="6" bestFit="1" customWidth="1"/>
    <col min="2827" max="2828" width="6.28515625" style="6" customWidth="1"/>
    <col min="2829" max="2829" width="7.7109375" style="6" bestFit="1" customWidth="1"/>
    <col min="2830" max="2830" width="7" style="6" bestFit="1" customWidth="1"/>
    <col min="2831" max="2831" width="5.5703125" style="6" customWidth="1"/>
    <col min="2832" max="3071" width="11.42578125" style="6"/>
    <col min="3072" max="3072" width="0.5703125" style="6" customWidth="1"/>
    <col min="3073" max="3073" width="13.7109375" style="6" customWidth="1"/>
    <col min="3074" max="3074" width="8.42578125" style="6" customWidth="1"/>
    <col min="3075" max="3075" width="9.28515625" style="6" bestFit="1" customWidth="1"/>
    <col min="3076" max="3077" width="7.7109375" style="6" bestFit="1" customWidth="1"/>
    <col min="3078" max="3078" width="8.42578125" style="6" customWidth="1"/>
    <col min="3079" max="3079" width="9.28515625" style="6" bestFit="1" customWidth="1"/>
    <col min="3080" max="3080" width="6.28515625" style="6" customWidth="1"/>
    <col min="3081" max="3081" width="7.7109375" style="6" bestFit="1" customWidth="1"/>
    <col min="3082" max="3082" width="7.85546875" style="6" bestFit="1" customWidth="1"/>
    <col min="3083" max="3084" width="6.28515625" style="6" customWidth="1"/>
    <col min="3085" max="3085" width="7.7109375" style="6" bestFit="1" customWidth="1"/>
    <col min="3086" max="3086" width="7" style="6" bestFit="1" customWidth="1"/>
    <col min="3087" max="3087" width="5.5703125" style="6" customWidth="1"/>
    <col min="3088" max="3327" width="11.42578125" style="6"/>
    <col min="3328" max="3328" width="0.5703125" style="6" customWidth="1"/>
    <col min="3329" max="3329" width="13.7109375" style="6" customWidth="1"/>
    <col min="3330" max="3330" width="8.42578125" style="6" customWidth="1"/>
    <col min="3331" max="3331" width="9.28515625" style="6" bestFit="1" customWidth="1"/>
    <col min="3332" max="3333" width="7.7109375" style="6" bestFit="1" customWidth="1"/>
    <col min="3334" max="3334" width="8.42578125" style="6" customWidth="1"/>
    <col min="3335" max="3335" width="9.28515625" style="6" bestFit="1" customWidth="1"/>
    <col min="3336" max="3336" width="6.28515625" style="6" customWidth="1"/>
    <col min="3337" max="3337" width="7.7109375" style="6" bestFit="1" customWidth="1"/>
    <col min="3338" max="3338" width="7.85546875" style="6" bestFit="1" customWidth="1"/>
    <col min="3339" max="3340" width="6.28515625" style="6" customWidth="1"/>
    <col min="3341" max="3341" width="7.7109375" style="6" bestFit="1" customWidth="1"/>
    <col min="3342" max="3342" width="7" style="6" bestFit="1" customWidth="1"/>
    <col min="3343" max="3343" width="5.5703125" style="6" customWidth="1"/>
    <col min="3344" max="3583" width="11.42578125" style="6"/>
    <col min="3584" max="3584" width="0.5703125" style="6" customWidth="1"/>
    <col min="3585" max="3585" width="13.7109375" style="6" customWidth="1"/>
    <col min="3586" max="3586" width="8.42578125" style="6" customWidth="1"/>
    <col min="3587" max="3587" width="9.28515625" style="6" bestFit="1" customWidth="1"/>
    <col min="3588" max="3589" width="7.7109375" style="6" bestFit="1" customWidth="1"/>
    <col min="3590" max="3590" width="8.42578125" style="6" customWidth="1"/>
    <col min="3591" max="3591" width="9.28515625" style="6" bestFit="1" customWidth="1"/>
    <col min="3592" max="3592" width="6.28515625" style="6" customWidth="1"/>
    <col min="3593" max="3593" width="7.7109375" style="6" bestFit="1" customWidth="1"/>
    <col min="3594" max="3594" width="7.85546875" style="6" bestFit="1" customWidth="1"/>
    <col min="3595" max="3596" width="6.28515625" style="6" customWidth="1"/>
    <col min="3597" max="3597" width="7.7109375" style="6" bestFit="1" customWidth="1"/>
    <col min="3598" max="3598" width="7" style="6" bestFit="1" customWidth="1"/>
    <col min="3599" max="3599" width="5.5703125" style="6" customWidth="1"/>
    <col min="3600" max="3839" width="11.42578125" style="6"/>
    <col min="3840" max="3840" width="0.5703125" style="6" customWidth="1"/>
    <col min="3841" max="3841" width="13.7109375" style="6" customWidth="1"/>
    <col min="3842" max="3842" width="8.42578125" style="6" customWidth="1"/>
    <col min="3843" max="3843" width="9.28515625" style="6" bestFit="1" customWidth="1"/>
    <col min="3844" max="3845" width="7.7109375" style="6" bestFit="1" customWidth="1"/>
    <col min="3846" max="3846" width="8.42578125" style="6" customWidth="1"/>
    <col min="3847" max="3847" width="9.28515625" style="6" bestFit="1" customWidth="1"/>
    <col min="3848" max="3848" width="6.28515625" style="6" customWidth="1"/>
    <col min="3849" max="3849" width="7.7109375" style="6" bestFit="1" customWidth="1"/>
    <col min="3850" max="3850" width="7.85546875" style="6" bestFit="1" customWidth="1"/>
    <col min="3851" max="3852" width="6.28515625" style="6" customWidth="1"/>
    <col min="3853" max="3853" width="7.7109375" style="6" bestFit="1" customWidth="1"/>
    <col min="3854" max="3854" width="7" style="6" bestFit="1" customWidth="1"/>
    <col min="3855" max="3855" width="5.5703125" style="6" customWidth="1"/>
    <col min="3856" max="4095" width="11.42578125" style="6"/>
    <col min="4096" max="4096" width="0.5703125" style="6" customWidth="1"/>
    <col min="4097" max="4097" width="13.7109375" style="6" customWidth="1"/>
    <col min="4098" max="4098" width="8.42578125" style="6" customWidth="1"/>
    <col min="4099" max="4099" width="9.28515625" style="6" bestFit="1" customWidth="1"/>
    <col min="4100" max="4101" width="7.7109375" style="6" bestFit="1" customWidth="1"/>
    <col min="4102" max="4102" width="8.42578125" style="6" customWidth="1"/>
    <col min="4103" max="4103" width="9.28515625" style="6" bestFit="1" customWidth="1"/>
    <col min="4104" max="4104" width="6.28515625" style="6" customWidth="1"/>
    <col min="4105" max="4105" width="7.7109375" style="6" bestFit="1" customWidth="1"/>
    <col min="4106" max="4106" width="7.85546875" style="6" bestFit="1" customWidth="1"/>
    <col min="4107" max="4108" width="6.28515625" style="6" customWidth="1"/>
    <col min="4109" max="4109" width="7.7109375" style="6" bestFit="1" customWidth="1"/>
    <col min="4110" max="4110" width="7" style="6" bestFit="1" customWidth="1"/>
    <col min="4111" max="4111" width="5.5703125" style="6" customWidth="1"/>
    <col min="4112" max="4351" width="11.42578125" style="6"/>
    <col min="4352" max="4352" width="0.5703125" style="6" customWidth="1"/>
    <col min="4353" max="4353" width="13.7109375" style="6" customWidth="1"/>
    <col min="4354" max="4354" width="8.42578125" style="6" customWidth="1"/>
    <col min="4355" max="4355" width="9.28515625" style="6" bestFit="1" customWidth="1"/>
    <col min="4356" max="4357" width="7.7109375" style="6" bestFit="1" customWidth="1"/>
    <col min="4358" max="4358" width="8.42578125" style="6" customWidth="1"/>
    <col min="4359" max="4359" width="9.28515625" style="6" bestFit="1" customWidth="1"/>
    <col min="4360" max="4360" width="6.28515625" style="6" customWidth="1"/>
    <col min="4361" max="4361" width="7.7109375" style="6" bestFit="1" customWidth="1"/>
    <col min="4362" max="4362" width="7.85546875" style="6" bestFit="1" customWidth="1"/>
    <col min="4363" max="4364" width="6.28515625" style="6" customWidth="1"/>
    <col min="4365" max="4365" width="7.7109375" style="6" bestFit="1" customWidth="1"/>
    <col min="4366" max="4366" width="7" style="6" bestFit="1" customWidth="1"/>
    <col min="4367" max="4367" width="5.5703125" style="6" customWidth="1"/>
    <col min="4368" max="4607" width="11.42578125" style="6"/>
    <col min="4608" max="4608" width="0.5703125" style="6" customWidth="1"/>
    <col min="4609" max="4609" width="13.7109375" style="6" customWidth="1"/>
    <col min="4610" max="4610" width="8.42578125" style="6" customWidth="1"/>
    <col min="4611" max="4611" width="9.28515625" style="6" bestFit="1" customWidth="1"/>
    <col min="4612" max="4613" width="7.7109375" style="6" bestFit="1" customWidth="1"/>
    <col min="4614" max="4614" width="8.42578125" style="6" customWidth="1"/>
    <col min="4615" max="4615" width="9.28515625" style="6" bestFit="1" customWidth="1"/>
    <col min="4616" max="4616" width="6.28515625" style="6" customWidth="1"/>
    <col min="4617" max="4617" width="7.7109375" style="6" bestFit="1" customWidth="1"/>
    <col min="4618" max="4618" width="7.85546875" style="6" bestFit="1" customWidth="1"/>
    <col min="4619" max="4620" width="6.28515625" style="6" customWidth="1"/>
    <col min="4621" max="4621" width="7.7109375" style="6" bestFit="1" customWidth="1"/>
    <col min="4622" max="4622" width="7" style="6" bestFit="1" customWidth="1"/>
    <col min="4623" max="4623" width="5.5703125" style="6" customWidth="1"/>
    <col min="4624" max="4863" width="11.42578125" style="6"/>
    <col min="4864" max="4864" width="0.5703125" style="6" customWidth="1"/>
    <col min="4865" max="4865" width="13.7109375" style="6" customWidth="1"/>
    <col min="4866" max="4866" width="8.42578125" style="6" customWidth="1"/>
    <col min="4867" max="4867" width="9.28515625" style="6" bestFit="1" customWidth="1"/>
    <col min="4868" max="4869" width="7.7109375" style="6" bestFit="1" customWidth="1"/>
    <col min="4870" max="4870" width="8.42578125" style="6" customWidth="1"/>
    <col min="4871" max="4871" width="9.28515625" style="6" bestFit="1" customWidth="1"/>
    <col min="4872" max="4872" width="6.28515625" style="6" customWidth="1"/>
    <col min="4873" max="4873" width="7.7109375" style="6" bestFit="1" customWidth="1"/>
    <col min="4874" max="4874" width="7.85546875" style="6" bestFit="1" customWidth="1"/>
    <col min="4875" max="4876" width="6.28515625" style="6" customWidth="1"/>
    <col min="4877" max="4877" width="7.7109375" style="6" bestFit="1" customWidth="1"/>
    <col min="4878" max="4878" width="7" style="6" bestFit="1" customWidth="1"/>
    <col min="4879" max="4879" width="5.5703125" style="6" customWidth="1"/>
    <col min="4880" max="5119" width="11.42578125" style="6"/>
    <col min="5120" max="5120" width="0.5703125" style="6" customWidth="1"/>
    <col min="5121" max="5121" width="13.7109375" style="6" customWidth="1"/>
    <col min="5122" max="5122" width="8.42578125" style="6" customWidth="1"/>
    <col min="5123" max="5123" width="9.28515625" style="6" bestFit="1" customWidth="1"/>
    <col min="5124" max="5125" width="7.7109375" style="6" bestFit="1" customWidth="1"/>
    <col min="5126" max="5126" width="8.42578125" style="6" customWidth="1"/>
    <col min="5127" max="5127" width="9.28515625" style="6" bestFit="1" customWidth="1"/>
    <col min="5128" max="5128" width="6.28515625" style="6" customWidth="1"/>
    <col min="5129" max="5129" width="7.7109375" style="6" bestFit="1" customWidth="1"/>
    <col min="5130" max="5130" width="7.85546875" style="6" bestFit="1" customWidth="1"/>
    <col min="5131" max="5132" width="6.28515625" style="6" customWidth="1"/>
    <col min="5133" max="5133" width="7.7109375" style="6" bestFit="1" customWidth="1"/>
    <col min="5134" max="5134" width="7" style="6" bestFit="1" customWidth="1"/>
    <col min="5135" max="5135" width="5.5703125" style="6" customWidth="1"/>
    <col min="5136" max="5375" width="11.42578125" style="6"/>
    <col min="5376" max="5376" width="0.5703125" style="6" customWidth="1"/>
    <col min="5377" max="5377" width="13.7109375" style="6" customWidth="1"/>
    <col min="5378" max="5378" width="8.42578125" style="6" customWidth="1"/>
    <col min="5379" max="5379" width="9.28515625" style="6" bestFit="1" customWidth="1"/>
    <col min="5380" max="5381" width="7.7109375" style="6" bestFit="1" customWidth="1"/>
    <col min="5382" max="5382" width="8.42578125" style="6" customWidth="1"/>
    <col min="5383" max="5383" width="9.28515625" style="6" bestFit="1" customWidth="1"/>
    <col min="5384" max="5384" width="6.28515625" style="6" customWidth="1"/>
    <col min="5385" max="5385" width="7.7109375" style="6" bestFit="1" customWidth="1"/>
    <col min="5386" max="5386" width="7.85546875" style="6" bestFit="1" customWidth="1"/>
    <col min="5387" max="5388" width="6.28515625" style="6" customWidth="1"/>
    <col min="5389" max="5389" width="7.7109375" style="6" bestFit="1" customWidth="1"/>
    <col min="5390" max="5390" width="7" style="6" bestFit="1" customWidth="1"/>
    <col min="5391" max="5391" width="5.5703125" style="6" customWidth="1"/>
    <col min="5392" max="5631" width="11.42578125" style="6"/>
    <col min="5632" max="5632" width="0.5703125" style="6" customWidth="1"/>
    <col min="5633" max="5633" width="13.7109375" style="6" customWidth="1"/>
    <col min="5634" max="5634" width="8.42578125" style="6" customWidth="1"/>
    <col min="5635" max="5635" width="9.28515625" style="6" bestFit="1" customWidth="1"/>
    <col min="5636" max="5637" width="7.7109375" style="6" bestFit="1" customWidth="1"/>
    <col min="5638" max="5638" width="8.42578125" style="6" customWidth="1"/>
    <col min="5639" max="5639" width="9.28515625" style="6" bestFit="1" customWidth="1"/>
    <col min="5640" max="5640" width="6.28515625" style="6" customWidth="1"/>
    <col min="5641" max="5641" width="7.7109375" style="6" bestFit="1" customWidth="1"/>
    <col min="5642" max="5642" width="7.85546875" style="6" bestFit="1" customWidth="1"/>
    <col min="5643" max="5644" width="6.28515625" style="6" customWidth="1"/>
    <col min="5645" max="5645" width="7.7109375" style="6" bestFit="1" customWidth="1"/>
    <col min="5646" max="5646" width="7" style="6" bestFit="1" customWidth="1"/>
    <col min="5647" max="5647" width="5.5703125" style="6" customWidth="1"/>
    <col min="5648" max="5887" width="11.42578125" style="6"/>
    <col min="5888" max="5888" width="0.5703125" style="6" customWidth="1"/>
    <col min="5889" max="5889" width="13.7109375" style="6" customWidth="1"/>
    <col min="5890" max="5890" width="8.42578125" style="6" customWidth="1"/>
    <col min="5891" max="5891" width="9.28515625" style="6" bestFit="1" customWidth="1"/>
    <col min="5892" max="5893" width="7.7109375" style="6" bestFit="1" customWidth="1"/>
    <col min="5894" max="5894" width="8.42578125" style="6" customWidth="1"/>
    <col min="5895" max="5895" width="9.28515625" style="6" bestFit="1" customWidth="1"/>
    <col min="5896" max="5896" width="6.28515625" style="6" customWidth="1"/>
    <col min="5897" max="5897" width="7.7109375" style="6" bestFit="1" customWidth="1"/>
    <col min="5898" max="5898" width="7.85546875" style="6" bestFit="1" customWidth="1"/>
    <col min="5899" max="5900" width="6.28515625" style="6" customWidth="1"/>
    <col min="5901" max="5901" width="7.7109375" style="6" bestFit="1" customWidth="1"/>
    <col min="5902" max="5902" width="7" style="6" bestFit="1" customWidth="1"/>
    <col min="5903" max="5903" width="5.5703125" style="6" customWidth="1"/>
    <col min="5904" max="6143" width="11.42578125" style="6"/>
    <col min="6144" max="6144" width="0.5703125" style="6" customWidth="1"/>
    <col min="6145" max="6145" width="13.7109375" style="6" customWidth="1"/>
    <col min="6146" max="6146" width="8.42578125" style="6" customWidth="1"/>
    <col min="6147" max="6147" width="9.28515625" style="6" bestFit="1" customWidth="1"/>
    <col min="6148" max="6149" width="7.7109375" style="6" bestFit="1" customWidth="1"/>
    <col min="6150" max="6150" width="8.42578125" style="6" customWidth="1"/>
    <col min="6151" max="6151" width="9.28515625" style="6" bestFit="1" customWidth="1"/>
    <col min="6152" max="6152" width="6.28515625" style="6" customWidth="1"/>
    <col min="6153" max="6153" width="7.7109375" style="6" bestFit="1" customWidth="1"/>
    <col min="6154" max="6154" width="7.85546875" style="6" bestFit="1" customWidth="1"/>
    <col min="6155" max="6156" width="6.28515625" style="6" customWidth="1"/>
    <col min="6157" max="6157" width="7.7109375" style="6" bestFit="1" customWidth="1"/>
    <col min="6158" max="6158" width="7" style="6" bestFit="1" customWidth="1"/>
    <col min="6159" max="6159" width="5.5703125" style="6" customWidth="1"/>
    <col min="6160" max="6399" width="11.42578125" style="6"/>
    <col min="6400" max="6400" width="0.5703125" style="6" customWidth="1"/>
    <col min="6401" max="6401" width="13.7109375" style="6" customWidth="1"/>
    <col min="6402" max="6402" width="8.42578125" style="6" customWidth="1"/>
    <col min="6403" max="6403" width="9.28515625" style="6" bestFit="1" customWidth="1"/>
    <col min="6404" max="6405" width="7.7109375" style="6" bestFit="1" customWidth="1"/>
    <col min="6406" max="6406" width="8.42578125" style="6" customWidth="1"/>
    <col min="6407" max="6407" width="9.28515625" style="6" bestFit="1" customWidth="1"/>
    <col min="6408" max="6408" width="6.28515625" style="6" customWidth="1"/>
    <col min="6409" max="6409" width="7.7109375" style="6" bestFit="1" customWidth="1"/>
    <col min="6410" max="6410" width="7.85546875" style="6" bestFit="1" customWidth="1"/>
    <col min="6411" max="6412" width="6.28515625" style="6" customWidth="1"/>
    <col min="6413" max="6413" width="7.7109375" style="6" bestFit="1" customWidth="1"/>
    <col min="6414" max="6414" width="7" style="6" bestFit="1" customWidth="1"/>
    <col min="6415" max="6415" width="5.5703125" style="6" customWidth="1"/>
    <col min="6416" max="6655" width="11.42578125" style="6"/>
    <col min="6656" max="6656" width="0.5703125" style="6" customWidth="1"/>
    <col min="6657" max="6657" width="13.7109375" style="6" customWidth="1"/>
    <col min="6658" max="6658" width="8.42578125" style="6" customWidth="1"/>
    <col min="6659" max="6659" width="9.28515625" style="6" bestFit="1" customWidth="1"/>
    <col min="6660" max="6661" width="7.7109375" style="6" bestFit="1" customWidth="1"/>
    <col min="6662" max="6662" width="8.42578125" style="6" customWidth="1"/>
    <col min="6663" max="6663" width="9.28515625" style="6" bestFit="1" customWidth="1"/>
    <col min="6664" max="6664" width="6.28515625" style="6" customWidth="1"/>
    <col min="6665" max="6665" width="7.7109375" style="6" bestFit="1" customWidth="1"/>
    <col min="6666" max="6666" width="7.85546875" style="6" bestFit="1" customWidth="1"/>
    <col min="6667" max="6668" width="6.28515625" style="6" customWidth="1"/>
    <col min="6669" max="6669" width="7.7109375" style="6" bestFit="1" customWidth="1"/>
    <col min="6670" max="6670" width="7" style="6" bestFit="1" customWidth="1"/>
    <col min="6671" max="6671" width="5.5703125" style="6" customWidth="1"/>
    <col min="6672" max="6911" width="11.42578125" style="6"/>
    <col min="6912" max="6912" width="0.5703125" style="6" customWidth="1"/>
    <col min="6913" max="6913" width="13.7109375" style="6" customWidth="1"/>
    <col min="6914" max="6914" width="8.42578125" style="6" customWidth="1"/>
    <col min="6915" max="6915" width="9.28515625" style="6" bestFit="1" customWidth="1"/>
    <col min="6916" max="6917" width="7.7109375" style="6" bestFit="1" customWidth="1"/>
    <col min="6918" max="6918" width="8.42578125" style="6" customWidth="1"/>
    <col min="6919" max="6919" width="9.28515625" style="6" bestFit="1" customWidth="1"/>
    <col min="6920" max="6920" width="6.28515625" style="6" customWidth="1"/>
    <col min="6921" max="6921" width="7.7109375" style="6" bestFit="1" customWidth="1"/>
    <col min="6922" max="6922" width="7.85546875" style="6" bestFit="1" customWidth="1"/>
    <col min="6923" max="6924" width="6.28515625" style="6" customWidth="1"/>
    <col min="6925" max="6925" width="7.7109375" style="6" bestFit="1" customWidth="1"/>
    <col min="6926" max="6926" width="7" style="6" bestFit="1" customWidth="1"/>
    <col min="6927" max="6927" width="5.5703125" style="6" customWidth="1"/>
    <col min="6928" max="7167" width="11.42578125" style="6"/>
    <col min="7168" max="7168" width="0.5703125" style="6" customWidth="1"/>
    <col min="7169" max="7169" width="13.7109375" style="6" customWidth="1"/>
    <col min="7170" max="7170" width="8.42578125" style="6" customWidth="1"/>
    <col min="7171" max="7171" width="9.28515625" style="6" bestFit="1" customWidth="1"/>
    <col min="7172" max="7173" width="7.7109375" style="6" bestFit="1" customWidth="1"/>
    <col min="7174" max="7174" width="8.42578125" style="6" customWidth="1"/>
    <col min="7175" max="7175" width="9.28515625" style="6" bestFit="1" customWidth="1"/>
    <col min="7176" max="7176" width="6.28515625" style="6" customWidth="1"/>
    <col min="7177" max="7177" width="7.7109375" style="6" bestFit="1" customWidth="1"/>
    <col min="7178" max="7178" width="7.85546875" style="6" bestFit="1" customWidth="1"/>
    <col min="7179" max="7180" width="6.28515625" style="6" customWidth="1"/>
    <col min="7181" max="7181" width="7.7109375" style="6" bestFit="1" customWidth="1"/>
    <col min="7182" max="7182" width="7" style="6" bestFit="1" customWidth="1"/>
    <col min="7183" max="7183" width="5.5703125" style="6" customWidth="1"/>
    <col min="7184" max="7423" width="11.42578125" style="6"/>
    <col min="7424" max="7424" width="0.5703125" style="6" customWidth="1"/>
    <col min="7425" max="7425" width="13.7109375" style="6" customWidth="1"/>
    <col min="7426" max="7426" width="8.42578125" style="6" customWidth="1"/>
    <col min="7427" max="7427" width="9.28515625" style="6" bestFit="1" customWidth="1"/>
    <col min="7428" max="7429" width="7.7109375" style="6" bestFit="1" customWidth="1"/>
    <col min="7430" max="7430" width="8.42578125" style="6" customWidth="1"/>
    <col min="7431" max="7431" width="9.28515625" style="6" bestFit="1" customWidth="1"/>
    <col min="7432" max="7432" width="6.28515625" style="6" customWidth="1"/>
    <col min="7433" max="7433" width="7.7109375" style="6" bestFit="1" customWidth="1"/>
    <col min="7434" max="7434" width="7.85546875" style="6" bestFit="1" customWidth="1"/>
    <col min="7435" max="7436" width="6.28515625" style="6" customWidth="1"/>
    <col min="7437" max="7437" width="7.7109375" style="6" bestFit="1" customWidth="1"/>
    <col min="7438" max="7438" width="7" style="6" bestFit="1" customWidth="1"/>
    <col min="7439" max="7439" width="5.5703125" style="6" customWidth="1"/>
    <col min="7440" max="7679" width="11.42578125" style="6"/>
    <col min="7680" max="7680" width="0.5703125" style="6" customWidth="1"/>
    <col min="7681" max="7681" width="13.7109375" style="6" customWidth="1"/>
    <col min="7682" max="7682" width="8.42578125" style="6" customWidth="1"/>
    <col min="7683" max="7683" width="9.28515625" style="6" bestFit="1" customWidth="1"/>
    <col min="7684" max="7685" width="7.7109375" style="6" bestFit="1" customWidth="1"/>
    <col min="7686" max="7686" width="8.42578125" style="6" customWidth="1"/>
    <col min="7687" max="7687" width="9.28515625" style="6" bestFit="1" customWidth="1"/>
    <col min="7688" max="7688" width="6.28515625" style="6" customWidth="1"/>
    <col min="7689" max="7689" width="7.7109375" style="6" bestFit="1" customWidth="1"/>
    <col min="7690" max="7690" width="7.85546875" style="6" bestFit="1" customWidth="1"/>
    <col min="7691" max="7692" width="6.28515625" style="6" customWidth="1"/>
    <col min="7693" max="7693" width="7.7109375" style="6" bestFit="1" customWidth="1"/>
    <col min="7694" max="7694" width="7" style="6" bestFit="1" customWidth="1"/>
    <col min="7695" max="7695" width="5.5703125" style="6" customWidth="1"/>
    <col min="7696" max="7935" width="11.42578125" style="6"/>
    <col min="7936" max="7936" width="0.5703125" style="6" customWidth="1"/>
    <col min="7937" max="7937" width="13.7109375" style="6" customWidth="1"/>
    <col min="7938" max="7938" width="8.42578125" style="6" customWidth="1"/>
    <col min="7939" max="7939" width="9.28515625" style="6" bestFit="1" customWidth="1"/>
    <col min="7940" max="7941" width="7.7109375" style="6" bestFit="1" customWidth="1"/>
    <col min="7942" max="7942" width="8.42578125" style="6" customWidth="1"/>
    <col min="7943" max="7943" width="9.28515625" style="6" bestFit="1" customWidth="1"/>
    <col min="7944" max="7944" width="6.28515625" style="6" customWidth="1"/>
    <col min="7945" max="7945" width="7.7109375" style="6" bestFit="1" customWidth="1"/>
    <col min="7946" max="7946" width="7.85546875" style="6" bestFit="1" customWidth="1"/>
    <col min="7947" max="7948" width="6.28515625" style="6" customWidth="1"/>
    <col min="7949" max="7949" width="7.7109375" style="6" bestFit="1" customWidth="1"/>
    <col min="7950" max="7950" width="7" style="6" bestFit="1" customWidth="1"/>
    <col min="7951" max="7951" width="5.5703125" style="6" customWidth="1"/>
    <col min="7952" max="8191" width="11.42578125" style="6"/>
    <col min="8192" max="8192" width="0.5703125" style="6" customWidth="1"/>
    <col min="8193" max="8193" width="13.7109375" style="6" customWidth="1"/>
    <col min="8194" max="8194" width="8.42578125" style="6" customWidth="1"/>
    <col min="8195" max="8195" width="9.28515625" style="6" bestFit="1" customWidth="1"/>
    <col min="8196" max="8197" width="7.7109375" style="6" bestFit="1" customWidth="1"/>
    <col min="8198" max="8198" width="8.42578125" style="6" customWidth="1"/>
    <col min="8199" max="8199" width="9.28515625" style="6" bestFit="1" customWidth="1"/>
    <col min="8200" max="8200" width="6.28515625" style="6" customWidth="1"/>
    <col min="8201" max="8201" width="7.7109375" style="6" bestFit="1" customWidth="1"/>
    <col min="8202" max="8202" width="7.85546875" style="6" bestFit="1" customWidth="1"/>
    <col min="8203" max="8204" width="6.28515625" style="6" customWidth="1"/>
    <col min="8205" max="8205" width="7.7109375" style="6" bestFit="1" customWidth="1"/>
    <col min="8206" max="8206" width="7" style="6" bestFit="1" customWidth="1"/>
    <col min="8207" max="8207" width="5.5703125" style="6" customWidth="1"/>
    <col min="8208" max="8447" width="11.42578125" style="6"/>
    <col min="8448" max="8448" width="0.5703125" style="6" customWidth="1"/>
    <col min="8449" max="8449" width="13.7109375" style="6" customWidth="1"/>
    <col min="8450" max="8450" width="8.42578125" style="6" customWidth="1"/>
    <col min="8451" max="8451" width="9.28515625" style="6" bestFit="1" customWidth="1"/>
    <col min="8452" max="8453" width="7.7109375" style="6" bestFit="1" customWidth="1"/>
    <col min="8454" max="8454" width="8.42578125" style="6" customWidth="1"/>
    <col min="8455" max="8455" width="9.28515625" style="6" bestFit="1" customWidth="1"/>
    <col min="8456" max="8456" width="6.28515625" style="6" customWidth="1"/>
    <col min="8457" max="8457" width="7.7109375" style="6" bestFit="1" customWidth="1"/>
    <col min="8458" max="8458" width="7.85546875" style="6" bestFit="1" customWidth="1"/>
    <col min="8459" max="8460" width="6.28515625" style="6" customWidth="1"/>
    <col min="8461" max="8461" width="7.7109375" style="6" bestFit="1" customWidth="1"/>
    <col min="8462" max="8462" width="7" style="6" bestFit="1" customWidth="1"/>
    <col min="8463" max="8463" width="5.5703125" style="6" customWidth="1"/>
    <col min="8464" max="8703" width="11.42578125" style="6"/>
    <col min="8704" max="8704" width="0.5703125" style="6" customWidth="1"/>
    <col min="8705" max="8705" width="13.7109375" style="6" customWidth="1"/>
    <col min="8706" max="8706" width="8.42578125" style="6" customWidth="1"/>
    <col min="8707" max="8707" width="9.28515625" style="6" bestFit="1" customWidth="1"/>
    <col min="8708" max="8709" width="7.7109375" style="6" bestFit="1" customWidth="1"/>
    <col min="8710" max="8710" width="8.42578125" style="6" customWidth="1"/>
    <col min="8711" max="8711" width="9.28515625" style="6" bestFit="1" customWidth="1"/>
    <col min="8712" max="8712" width="6.28515625" style="6" customWidth="1"/>
    <col min="8713" max="8713" width="7.7109375" style="6" bestFit="1" customWidth="1"/>
    <col min="8714" max="8714" width="7.85546875" style="6" bestFit="1" customWidth="1"/>
    <col min="8715" max="8716" width="6.28515625" style="6" customWidth="1"/>
    <col min="8717" max="8717" width="7.7109375" style="6" bestFit="1" customWidth="1"/>
    <col min="8718" max="8718" width="7" style="6" bestFit="1" customWidth="1"/>
    <col min="8719" max="8719" width="5.5703125" style="6" customWidth="1"/>
    <col min="8720" max="8959" width="11.42578125" style="6"/>
    <col min="8960" max="8960" width="0.5703125" style="6" customWidth="1"/>
    <col min="8961" max="8961" width="13.7109375" style="6" customWidth="1"/>
    <col min="8962" max="8962" width="8.42578125" style="6" customWidth="1"/>
    <col min="8963" max="8963" width="9.28515625" style="6" bestFit="1" customWidth="1"/>
    <col min="8964" max="8965" width="7.7109375" style="6" bestFit="1" customWidth="1"/>
    <col min="8966" max="8966" width="8.42578125" style="6" customWidth="1"/>
    <col min="8967" max="8967" width="9.28515625" style="6" bestFit="1" customWidth="1"/>
    <col min="8968" max="8968" width="6.28515625" style="6" customWidth="1"/>
    <col min="8969" max="8969" width="7.7109375" style="6" bestFit="1" customWidth="1"/>
    <col min="8970" max="8970" width="7.85546875" style="6" bestFit="1" customWidth="1"/>
    <col min="8971" max="8972" width="6.28515625" style="6" customWidth="1"/>
    <col min="8973" max="8973" width="7.7109375" style="6" bestFit="1" customWidth="1"/>
    <col min="8974" max="8974" width="7" style="6" bestFit="1" customWidth="1"/>
    <col min="8975" max="8975" width="5.5703125" style="6" customWidth="1"/>
    <col min="8976" max="9215" width="11.42578125" style="6"/>
    <col min="9216" max="9216" width="0.5703125" style="6" customWidth="1"/>
    <col min="9217" max="9217" width="13.7109375" style="6" customWidth="1"/>
    <col min="9218" max="9218" width="8.42578125" style="6" customWidth="1"/>
    <col min="9219" max="9219" width="9.28515625" style="6" bestFit="1" customWidth="1"/>
    <col min="9220" max="9221" width="7.7109375" style="6" bestFit="1" customWidth="1"/>
    <col min="9222" max="9222" width="8.42578125" style="6" customWidth="1"/>
    <col min="9223" max="9223" width="9.28515625" style="6" bestFit="1" customWidth="1"/>
    <col min="9224" max="9224" width="6.28515625" style="6" customWidth="1"/>
    <col min="9225" max="9225" width="7.7109375" style="6" bestFit="1" customWidth="1"/>
    <col min="9226" max="9226" width="7.85546875" style="6" bestFit="1" customWidth="1"/>
    <col min="9227" max="9228" width="6.28515625" style="6" customWidth="1"/>
    <col min="9229" max="9229" width="7.7109375" style="6" bestFit="1" customWidth="1"/>
    <col min="9230" max="9230" width="7" style="6" bestFit="1" customWidth="1"/>
    <col min="9231" max="9231" width="5.5703125" style="6" customWidth="1"/>
    <col min="9232" max="9471" width="11.42578125" style="6"/>
    <col min="9472" max="9472" width="0.5703125" style="6" customWidth="1"/>
    <col min="9473" max="9473" width="13.7109375" style="6" customWidth="1"/>
    <col min="9474" max="9474" width="8.42578125" style="6" customWidth="1"/>
    <col min="9475" max="9475" width="9.28515625" style="6" bestFit="1" customWidth="1"/>
    <col min="9476" max="9477" width="7.7109375" style="6" bestFit="1" customWidth="1"/>
    <col min="9478" max="9478" width="8.42578125" style="6" customWidth="1"/>
    <col min="9479" max="9479" width="9.28515625" style="6" bestFit="1" customWidth="1"/>
    <col min="9480" max="9480" width="6.28515625" style="6" customWidth="1"/>
    <col min="9481" max="9481" width="7.7109375" style="6" bestFit="1" customWidth="1"/>
    <col min="9482" max="9482" width="7.85546875" style="6" bestFit="1" customWidth="1"/>
    <col min="9483" max="9484" width="6.28515625" style="6" customWidth="1"/>
    <col min="9485" max="9485" width="7.7109375" style="6" bestFit="1" customWidth="1"/>
    <col min="9486" max="9486" width="7" style="6" bestFit="1" customWidth="1"/>
    <col min="9487" max="9487" width="5.5703125" style="6" customWidth="1"/>
    <col min="9488" max="9727" width="11.42578125" style="6"/>
    <col min="9728" max="9728" width="0.5703125" style="6" customWidth="1"/>
    <col min="9729" max="9729" width="13.7109375" style="6" customWidth="1"/>
    <col min="9730" max="9730" width="8.42578125" style="6" customWidth="1"/>
    <col min="9731" max="9731" width="9.28515625" style="6" bestFit="1" customWidth="1"/>
    <col min="9732" max="9733" width="7.7109375" style="6" bestFit="1" customWidth="1"/>
    <col min="9734" max="9734" width="8.42578125" style="6" customWidth="1"/>
    <col min="9735" max="9735" width="9.28515625" style="6" bestFit="1" customWidth="1"/>
    <col min="9736" max="9736" width="6.28515625" style="6" customWidth="1"/>
    <col min="9737" max="9737" width="7.7109375" style="6" bestFit="1" customWidth="1"/>
    <col min="9738" max="9738" width="7.85546875" style="6" bestFit="1" customWidth="1"/>
    <col min="9739" max="9740" width="6.28515625" style="6" customWidth="1"/>
    <col min="9741" max="9741" width="7.7109375" style="6" bestFit="1" customWidth="1"/>
    <col min="9742" max="9742" width="7" style="6" bestFit="1" customWidth="1"/>
    <col min="9743" max="9743" width="5.5703125" style="6" customWidth="1"/>
    <col min="9744" max="9983" width="11.42578125" style="6"/>
    <col min="9984" max="9984" width="0.5703125" style="6" customWidth="1"/>
    <col min="9985" max="9985" width="13.7109375" style="6" customWidth="1"/>
    <col min="9986" max="9986" width="8.42578125" style="6" customWidth="1"/>
    <col min="9987" max="9987" width="9.28515625" style="6" bestFit="1" customWidth="1"/>
    <col min="9988" max="9989" width="7.7109375" style="6" bestFit="1" customWidth="1"/>
    <col min="9990" max="9990" width="8.42578125" style="6" customWidth="1"/>
    <col min="9991" max="9991" width="9.28515625" style="6" bestFit="1" customWidth="1"/>
    <col min="9992" max="9992" width="6.28515625" style="6" customWidth="1"/>
    <col min="9993" max="9993" width="7.7109375" style="6" bestFit="1" customWidth="1"/>
    <col min="9994" max="9994" width="7.85546875" style="6" bestFit="1" customWidth="1"/>
    <col min="9995" max="9996" width="6.28515625" style="6" customWidth="1"/>
    <col min="9997" max="9997" width="7.7109375" style="6" bestFit="1" customWidth="1"/>
    <col min="9998" max="9998" width="7" style="6" bestFit="1" customWidth="1"/>
    <col min="9999" max="9999" width="5.5703125" style="6" customWidth="1"/>
    <col min="10000" max="10239" width="11.42578125" style="6"/>
    <col min="10240" max="10240" width="0.5703125" style="6" customWidth="1"/>
    <col min="10241" max="10241" width="13.7109375" style="6" customWidth="1"/>
    <col min="10242" max="10242" width="8.42578125" style="6" customWidth="1"/>
    <col min="10243" max="10243" width="9.28515625" style="6" bestFit="1" customWidth="1"/>
    <col min="10244" max="10245" width="7.7109375" style="6" bestFit="1" customWidth="1"/>
    <col min="10246" max="10246" width="8.42578125" style="6" customWidth="1"/>
    <col min="10247" max="10247" width="9.28515625" style="6" bestFit="1" customWidth="1"/>
    <col min="10248" max="10248" width="6.28515625" style="6" customWidth="1"/>
    <col min="10249" max="10249" width="7.7109375" style="6" bestFit="1" customWidth="1"/>
    <col min="10250" max="10250" width="7.85546875" style="6" bestFit="1" customWidth="1"/>
    <col min="10251" max="10252" width="6.28515625" style="6" customWidth="1"/>
    <col min="10253" max="10253" width="7.7109375" style="6" bestFit="1" customWidth="1"/>
    <col min="10254" max="10254" width="7" style="6" bestFit="1" customWidth="1"/>
    <col min="10255" max="10255" width="5.5703125" style="6" customWidth="1"/>
    <col min="10256" max="10495" width="11.42578125" style="6"/>
    <col min="10496" max="10496" width="0.5703125" style="6" customWidth="1"/>
    <col min="10497" max="10497" width="13.7109375" style="6" customWidth="1"/>
    <col min="10498" max="10498" width="8.42578125" style="6" customWidth="1"/>
    <col min="10499" max="10499" width="9.28515625" style="6" bestFit="1" customWidth="1"/>
    <col min="10500" max="10501" width="7.7109375" style="6" bestFit="1" customWidth="1"/>
    <col min="10502" max="10502" width="8.42578125" style="6" customWidth="1"/>
    <col min="10503" max="10503" width="9.28515625" style="6" bestFit="1" customWidth="1"/>
    <col min="10504" max="10504" width="6.28515625" style="6" customWidth="1"/>
    <col min="10505" max="10505" width="7.7109375" style="6" bestFit="1" customWidth="1"/>
    <col min="10506" max="10506" width="7.85546875" style="6" bestFit="1" customWidth="1"/>
    <col min="10507" max="10508" width="6.28515625" style="6" customWidth="1"/>
    <col min="10509" max="10509" width="7.7109375" style="6" bestFit="1" customWidth="1"/>
    <col min="10510" max="10510" width="7" style="6" bestFit="1" customWidth="1"/>
    <col min="10511" max="10511" width="5.5703125" style="6" customWidth="1"/>
    <col min="10512" max="10751" width="11.42578125" style="6"/>
    <col min="10752" max="10752" width="0.5703125" style="6" customWidth="1"/>
    <col min="10753" max="10753" width="13.7109375" style="6" customWidth="1"/>
    <col min="10754" max="10754" width="8.42578125" style="6" customWidth="1"/>
    <col min="10755" max="10755" width="9.28515625" style="6" bestFit="1" customWidth="1"/>
    <col min="10756" max="10757" width="7.7109375" style="6" bestFit="1" customWidth="1"/>
    <col min="10758" max="10758" width="8.42578125" style="6" customWidth="1"/>
    <col min="10759" max="10759" width="9.28515625" style="6" bestFit="1" customWidth="1"/>
    <col min="10760" max="10760" width="6.28515625" style="6" customWidth="1"/>
    <col min="10761" max="10761" width="7.7109375" style="6" bestFit="1" customWidth="1"/>
    <col min="10762" max="10762" width="7.85546875" style="6" bestFit="1" customWidth="1"/>
    <col min="10763" max="10764" width="6.28515625" style="6" customWidth="1"/>
    <col min="10765" max="10765" width="7.7109375" style="6" bestFit="1" customWidth="1"/>
    <col min="10766" max="10766" width="7" style="6" bestFit="1" customWidth="1"/>
    <col min="10767" max="10767" width="5.5703125" style="6" customWidth="1"/>
    <col min="10768" max="11007" width="11.42578125" style="6"/>
    <col min="11008" max="11008" width="0.5703125" style="6" customWidth="1"/>
    <col min="11009" max="11009" width="13.7109375" style="6" customWidth="1"/>
    <col min="11010" max="11010" width="8.42578125" style="6" customWidth="1"/>
    <col min="11011" max="11011" width="9.28515625" style="6" bestFit="1" customWidth="1"/>
    <col min="11012" max="11013" width="7.7109375" style="6" bestFit="1" customWidth="1"/>
    <col min="11014" max="11014" width="8.42578125" style="6" customWidth="1"/>
    <col min="11015" max="11015" width="9.28515625" style="6" bestFit="1" customWidth="1"/>
    <col min="11016" max="11016" width="6.28515625" style="6" customWidth="1"/>
    <col min="11017" max="11017" width="7.7109375" style="6" bestFit="1" customWidth="1"/>
    <col min="11018" max="11018" width="7.85546875" style="6" bestFit="1" customWidth="1"/>
    <col min="11019" max="11020" width="6.28515625" style="6" customWidth="1"/>
    <col min="11021" max="11021" width="7.7109375" style="6" bestFit="1" customWidth="1"/>
    <col min="11022" max="11022" width="7" style="6" bestFit="1" customWidth="1"/>
    <col min="11023" max="11023" width="5.5703125" style="6" customWidth="1"/>
    <col min="11024" max="11263" width="11.42578125" style="6"/>
    <col min="11264" max="11264" width="0.5703125" style="6" customWidth="1"/>
    <col min="11265" max="11265" width="13.7109375" style="6" customWidth="1"/>
    <col min="11266" max="11266" width="8.42578125" style="6" customWidth="1"/>
    <col min="11267" max="11267" width="9.28515625" style="6" bestFit="1" customWidth="1"/>
    <col min="11268" max="11269" width="7.7109375" style="6" bestFit="1" customWidth="1"/>
    <col min="11270" max="11270" width="8.42578125" style="6" customWidth="1"/>
    <col min="11271" max="11271" width="9.28515625" style="6" bestFit="1" customWidth="1"/>
    <col min="11272" max="11272" width="6.28515625" style="6" customWidth="1"/>
    <col min="11273" max="11273" width="7.7109375" style="6" bestFit="1" customWidth="1"/>
    <col min="11274" max="11274" width="7.85546875" style="6" bestFit="1" customWidth="1"/>
    <col min="11275" max="11276" width="6.28515625" style="6" customWidth="1"/>
    <col min="11277" max="11277" width="7.7109375" style="6" bestFit="1" customWidth="1"/>
    <col min="11278" max="11278" width="7" style="6" bestFit="1" customWidth="1"/>
    <col min="11279" max="11279" width="5.5703125" style="6" customWidth="1"/>
    <col min="11280" max="11519" width="11.42578125" style="6"/>
    <col min="11520" max="11520" width="0.5703125" style="6" customWidth="1"/>
    <col min="11521" max="11521" width="13.7109375" style="6" customWidth="1"/>
    <col min="11522" max="11522" width="8.42578125" style="6" customWidth="1"/>
    <col min="11523" max="11523" width="9.28515625" style="6" bestFit="1" customWidth="1"/>
    <col min="11524" max="11525" width="7.7109375" style="6" bestFit="1" customWidth="1"/>
    <col min="11526" max="11526" width="8.42578125" style="6" customWidth="1"/>
    <col min="11527" max="11527" width="9.28515625" style="6" bestFit="1" customWidth="1"/>
    <col min="11528" max="11528" width="6.28515625" style="6" customWidth="1"/>
    <col min="11529" max="11529" width="7.7109375" style="6" bestFit="1" customWidth="1"/>
    <col min="11530" max="11530" width="7.85546875" style="6" bestFit="1" customWidth="1"/>
    <col min="11531" max="11532" width="6.28515625" style="6" customWidth="1"/>
    <col min="11533" max="11533" width="7.7109375" style="6" bestFit="1" customWidth="1"/>
    <col min="11534" max="11534" width="7" style="6" bestFit="1" customWidth="1"/>
    <col min="11535" max="11535" width="5.5703125" style="6" customWidth="1"/>
    <col min="11536" max="11775" width="11.42578125" style="6"/>
    <col min="11776" max="11776" width="0.5703125" style="6" customWidth="1"/>
    <col min="11777" max="11777" width="13.7109375" style="6" customWidth="1"/>
    <col min="11778" max="11778" width="8.42578125" style="6" customWidth="1"/>
    <col min="11779" max="11779" width="9.28515625" style="6" bestFit="1" customWidth="1"/>
    <col min="11780" max="11781" width="7.7109375" style="6" bestFit="1" customWidth="1"/>
    <col min="11782" max="11782" width="8.42578125" style="6" customWidth="1"/>
    <col min="11783" max="11783" width="9.28515625" style="6" bestFit="1" customWidth="1"/>
    <col min="11784" max="11784" width="6.28515625" style="6" customWidth="1"/>
    <col min="11785" max="11785" width="7.7109375" style="6" bestFit="1" customWidth="1"/>
    <col min="11786" max="11786" width="7.85546875" style="6" bestFit="1" customWidth="1"/>
    <col min="11787" max="11788" width="6.28515625" style="6" customWidth="1"/>
    <col min="11789" max="11789" width="7.7109375" style="6" bestFit="1" customWidth="1"/>
    <col min="11790" max="11790" width="7" style="6" bestFit="1" customWidth="1"/>
    <col min="11791" max="11791" width="5.5703125" style="6" customWidth="1"/>
    <col min="11792" max="12031" width="11.42578125" style="6"/>
    <col min="12032" max="12032" width="0.5703125" style="6" customWidth="1"/>
    <col min="12033" max="12033" width="13.7109375" style="6" customWidth="1"/>
    <col min="12034" max="12034" width="8.42578125" style="6" customWidth="1"/>
    <col min="12035" max="12035" width="9.28515625" style="6" bestFit="1" customWidth="1"/>
    <col min="12036" max="12037" width="7.7109375" style="6" bestFit="1" customWidth="1"/>
    <col min="12038" max="12038" width="8.42578125" style="6" customWidth="1"/>
    <col min="12039" max="12039" width="9.28515625" style="6" bestFit="1" customWidth="1"/>
    <col min="12040" max="12040" width="6.28515625" style="6" customWidth="1"/>
    <col min="12041" max="12041" width="7.7109375" style="6" bestFit="1" customWidth="1"/>
    <col min="12042" max="12042" width="7.85546875" style="6" bestFit="1" customWidth="1"/>
    <col min="12043" max="12044" width="6.28515625" style="6" customWidth="1"/>
    <col min="12045" max="12045" width="7.7109375" style="6" bestFit="1" customWidth="1"/>
    <col min="12046" max="12046" width="7" style="6" bestFit="1" customWidth="1"/>
    <col min="12047" max="12047" width="5.5703125" style="6" customWidth="1"/>
    <col min="12048" max="12287" width="11.42578125" style="6"/>
    <col min="12288" max="12288" width="0.5703125" style="6" customWidth="1"/>
    <col min="12289" max="12289" width="13.7109375" style="6" customWidth="1"/>
    <col min="12290" max="12290" width="8.42578125" style="6" customWidth="1"/>
    <col min="12291" max="12291" width="9.28515625" style="6" bestFit="1" customWidth="1"/>
    <col min="12292" max="12293" width="7.7109375" style="6" bestFit="1" customWidth="1"/>
    <col min="12294" max="12294" width="8.42578125" style="6" customWidth="1"/>
    <col min="12295" max="12295" width="9.28515625" style="6" bestFit="1" customWidth="1"/>
    <col min="12296" max="12296" width="6.28515625" style="6" customWidth="1"/>
    <col min="12297" max="12297" width="7.7109375" style="6" bestFit="1" customWidth="1"/>
    <col min="12298" max="12298" width="7.85546875" style="6" bestFit="1" customWidth="1"/>
    <col min="12299" max="12300" width="6.28515625" style="6" customWidth="1"/>
    <col min="12301" max="12301" width="7.7109375" style="6" bestFit="1" customWidth="1"/>
    <col min="12302" max="12302" width="7" style="6" bestFit="1" customWidth="1"/>
    <col min="12303" max="12303" width="5.5703125" style="6" customWidth="1"/>
    <col min="12304" max="12543" width="11.42578125" style="6"/>
    <col min="12544" max="12544" width="0.5703125" style="6" customWidth="1"/>
    <col min="12545" max="12545" width="13.7109375" style="6" customWidth="1"/>
    <col min="12546" max="12546" width="8.42578125" style="6" customWidth="1"/>
    <col min="12547" max="12547" width="9.28515625" style="6" bestFit="1" customWidth="1"/>
    <col min="12548" max="12549" width="7.7109375" style="6" bestFit="1" customWidth="1"/>
    <col min="12550" max="12550" width="8.42578125" style="6" customWidth="1"/>
    <col min="12551" max="12551" width="9.28515625" style="6" bestFit="1" customWidth="1"/>
    <col min="12552" max="12552" width="6.28515625" style="6" customWidth="1"/>
    <col min="12553" max="12553" width="7.7109375" style="6" bestFit="1" customWidth="1"/>
    <col min="12554" max="12554" width="7.85546875" style="6" bestFit="1" customWidth="1"/>
    <col min="12555" max="12556" width="6.28515625" style="6" customWidth="1"/>
    <col min="12557" max="12557" width="7.7109375" style="6" bestFit="1" customWidth="1"/>
    <col min="12558" max="12558" width="7" style="6" bestFit="1" customWidth="1"/>
    <col min="12559" max="12559" width="5.5703125" style="6" customWidth="1"/>
    <col min="12560" max="12799" width="11.42578125" style="6"/>
    <col min="12800" max="12800" width="0.5703125" style="6" customWidth="1"/>
    <col min="12801" max="12801" width="13.7109375" style="6" customWidth="1"/>
    <col min="12802" max="12802" width="8.42578125" style="6" customWidth="1"/>
    <col min="12803" max="12803" width="9.28515625" style="6" bestFit="1" customWidth="1"/>
    <col min="12804" max="12805" width="7.7109375" style="6" bestFit="1" customWidth="1"/>
    <col min="12806" max="12806" width="8.42578125" style="6" customWidth="1"/>
    <col min="12807" max="12807" width="9.28515625" style="6" bestFit="1" customWidth="1"/>
    <col min="12808" max="12808" width="6.28515625" style="6" customWidth="1"/>
    <col min="12809" max="12809" width="7.7109375" style="6" bestFit="1" customWidth="1"/>
    <col min="12810" max="12810" width="7.85546875" style="6" bestFit="1" customWidth="1"/>
    <col min="12811" max="12812" width="6.28515625" style="6" customWidth="1"/>
    <col min="12813" max="12813" width="7.7109375" style="6" bestFit="1" customWidth="1"/>
    <col min="12814" max="12814" width="7" style="6" bestFit="1" customWidth="1"/>
    <col min="12815" max="12815" width="5.5703125" style="6" customWidth="1"/>
    <col min="12816" max="13055" width="11.42578125" style="6"/>
    <col min="13056" max="13056" width="0.5703125" style="6" customWidth="1"/>
    <col min="13057" max="13057" width="13.7109375" style="6" customWidth="1"/>
    <col min="13058" max="13058" width="8.42578125" style="6" customWidth="1"/>
    <col min="13059" max="13059" width="9.28515625" style="6" bestFit="1" customWidth="1"/>
    <col min="13060" max="13061" width="7.7109375" style="6" bestFit="1" customWidth="1"/>
    <col min="13062" max="13062" width="8.42578125" style="6" customWidth="1"/>
    <col min="13063" max="13063" width="9.28515625" style="6" bestFit="1" customWidth="1"/>
    <col min="13064" max="13064" width="6.28515625" style="6" customWidth="1"/>
    <col min="13065" max="13065" width="7.7109375" style="6" bestFit="1" customWidth="1"/>
    <col min="13066" max="13066" width="7.85546875" style="6" bestFit="1" customWidth="1"/>
    <col min="13067" max="13068" width="6.28515625" style="6" customWidth="1"/>
    <col min="13069" max="13069" width="7.7109375" style="6" bestFit="1" customWidth="1"/>
    <col min="13070" max="13070" width="7" style="6" bestFit="1" customWidth="1"/>
    <col min="13071" max="13071" width="5.5703125" style="6" customWidth="1"/>
    <col min="13072" max="13311" width="11.42578125" style="6"/>
    <col min="13312" max="13312" width="0.5703125" style="6" customWidth="1"/>
    <col min="13313" max="13313" width="13.7109375" style="6" customWidth="1"/>
    <col min="13314" max="13314" width="8.42578125" style="6" customWidth="1"/>
    <col min="13315" max="13315" width="9.28515625" style="6" bestFit="1" customWidth="1"/>
    <col min="13316" max="13317" width="7.7109375" style="6" bestFit="1" customWidth="1"/>
    <col min="13318" max="13318" width="8.42578125" style="6" customWidth="1"/>
    <col min="13319" max="13319" width="9.28515625" style="6" bestFit="1" customWidth="1"/>
    <col min="13320" max="13320" width="6.28515625" style="6" customWidth="1"/>
    <col min="13321" max="13321" width="7.7109375" style="6" bestFit="1" customWidth="1"/>
    <col min="13322" max="13322" width="7.85546875" style="6" bestFit="1" customWidth="1"/>
    <col min="13323" max="13324" width="6.28515625" style="6" customWidth="1"/>
    <col min="13325" max="13325" width="7.7109375" style="6" bestFit="1" customWidth="1"/>
    <col min="13326" max="13326" width="7" style="6" bestFit="1" customWidth="1"/>
    <col min="13327" max="13327" width="5.5703125" style="6" customWidth="1"/>
    <col min="13328" max="13567" width="11.42578125" style="6"/>
    <col min="13568" max="13568" width="0.5703125" style="6" customWidth="1"/>
    <col min="13569" max="13569" width="13.7109375" style="6" customWidth="1"/>
    <col min="13570" max="13570" width="8.42578125" style="6" customWidth="1"/>
    <col min="13571" max="13571" width="9.28515625" style="6" bestFit="1" customWidth="1"/>
    <col min="13572" max="13573" width="7.7109375" style="6" bestFit="1" customWidth="1"/>
    <col min="13574" max="13574" width="8.42578125" style="6" customWidth="1"/>
    <col min="13575" max="13575" width="9.28515625" style="6" bestFit="1" customWidth="1"/>
    <col min="13576" max="13576" width="6.28515625" style="6" customWidth="1"/>
    <col min="13577" max="13577" width="7.7109375" style="6" bestFit="1" customWidth="1"/>
    <col min="13578" max="13578" width="7.85546875" style="6" bestFit="1" customWidth="1"/>
    <col min="13579" max="13580" width="6.28515625" style="6" customWidth="1"/>
    <col min="13581" max="13581" width="7.7109375" style="6" bestFit="1" customWidth="1"/>
    <col min="13582" max="13582" width="7" style="6" bestFit="1" customWidth="1"/>
    <col min="13583" max="13583" width="5.5703125" style="6" customWidth="1"/>
    <col min="13584" max="13823" width="11.42578125" style="6"/>
    <col min="13824" max="13824" width="0.5703125" style="6" customWidth="1"/>
    <col min="13825" max="13825" width="13.7109375" style="6" customWidth="1"/>
    <col min="13826" max="13826" width="8.42578125" style="6" customWidth="1"/>
    <col min="13827" max="13827" width="9.28515625" style="6" bestFit="1" customWidth="1"/>
    <col min="13828" max="13829" width="7.7109375" style="6" bestFit="1" customWidth="1"/>
    <col min="13830" max="13830" width="8.42578125" style="6" customWidth="1"/>
    <col min="13831" max="13831" width="9.28515625" style="6" bestFit="1" customWidth="1"/>
    <col min="13832" max="13832" width="6.28515625" style="6" customWidth="1"/>
    <col min="13833" max="13833" width="7.7109375" style="6" bestFit="1" customWidth="1"/>
    <col min="13834" max="13834" width="7.85546875" style="6" bestFit="1" customWidth="1"/>
    <col min="13835" max="13836" width="6.28515625" style="6" customWidth="1"/>
    <col min="13837" max="13837" width="7.7109375" style="6" bestFit="1" customWidth="1"/>
    <col min="13838" max="13838" width="7" style="6" bestFit="1" customWidth="1"/>
    <col min="13839" max="13839" width="5.5703125" style="6" customWidth="1"/>
    <col min="13840" max="14079" width="11.42578125" style="6"/>
    <col min="14080" max="14080" width="0.5703125" style="6" customWidth="1"/>
    <col min="14081" max="14081" width="13.7109375" style="6" customWidth="1"/>
    <col min="14082" max="14082" width="8.42578125" style="6" customWidth="1"/>
    <col min="14083" max="14083" width="9.28515625" style="6" bestFit="1" customWidth="1"/>
    <col min="14084" max="14085" width="7.7109375" style="6" bestFit="1" customWidth="1"/>
    <col min="14086" max="14086" width="8.42578125" style="6" customWidth="1"/>
    <col min="14087" max="14087" width="9.28515625" style="6" bestFit="1" customWidth="1"/>
    <col min="14088" max="14088" width="6.28515625" style="6" customWidth="1"/>
    <col min="14089" max="14089" width="7.7109375" style="6" bestFit="1" customWidth="1"/>
    <col min="14090" max="14090" width="7.85546875" style="6" bestFit="1" customWidth="1"/>
    <col min="14091" max="14092" width="6.28515625" style="6" customWidth="1"/>
    <col min="14093" max="14093" width="7.7109375" style="6" bestFit="1" customWidth="1"/>
    <col min="14094" max="14094" width="7" style="6" bestFit="1" customWidth="1"/>
    <col min="14095" max="14095" width="5.5703125" style="6" customWidth="1"/>
    <col min="14096" max="14335" width="11.42578125" style="6"/>
    <col min="14336" max="14336" width="0.5703125" style="6" customWidth="1"/>
    <col min="14337" max="14337" width="13.7109375" style="6" customWidth="1"/>
    <col min="14338" max="14338" width="8.42578125" style="6" customWidth="1"/>
    <col min="14339" max="14339" width="9.28515625" style="6" bestFit="1" customWidth="1"/>
    <col min="14340" max="14341" width="7.7109375" style="6" bestFit="1" customWidth="1"/>
    <col min="14342" max="14342" width="8.42578125" style="6" customWidth="1"/>
    <col min="14343" max="14343" width="9.28515625" style="6" bestFit="1" customWidth="1"/>
    <col min="14344" max="14344" width="6.28515625" style="6" customWidth="1"/>
    <col min="14345" max="14345" width="7.7109375" style="6" bestFit="1" customWidth="1"/>
    <col min="14346" max="14346" width="7.85546875" style="6" bestFit="1" customWidth="1"/>
    <col min="14347" max="14348" width="6.28515625" style="6" customWidth="1"/>
    <col min="14349" max="14349" width="7.7109375" style="6" bestFit="1" customWidth="1"/>
    <col min="14350" max="14350" width="7" style="6" bestFit="1" customWidth="1"/>
    <col min="14351" max="14351" width="5.5703125" style="6" customWidth="1"/>
    <col min="14352" max="14591" width="11.42578125" style="6"/>
    <col min="14592" max="14592" width="0.5703125" style="6" customWidth="1"/>
    <col min="14593" max="14593" width="13.7109375" style="6" customWidth="1"/>
    <col min="14594" max="14594" width="8.42578125" style="6" customWidth="1"/>
    <col min="14595" max="14595" width="9.28515625" style="6" bestFit="1" customWidth="1"/>
    <col min="14596" max="14597" width="7.7109375" style="6" bestFit="1" customWidth="1"/>
    <col min="14598" max="14598" width="8.42578125" style="6" customWidth="1"/>
    <col min="14599" max="14599" width="9.28515625" style="6" bestFit="1" customWidth="1"/>
    <col min="14600" max="14600" width="6.28515625" style="6" customWidth="1"/>
    <col min="14601" max="14601" width="7.7109375" style="6" bestFit="1" customWidth="1"/>
    <col min="14602" max="14602" width="7.85546875" style="6" bestFit="1" customWidth="1"/>
    <col min="14603" max="14604" width="6.28515625" style="6" customWidth="1"/>
    <col min="14605" max="14605" width="7.7109375" style="6" bestFit="1" customWidth="1"/>
    <col min="14606" max="14606" width="7" style="6" bestFit="1" customWidth="1"/>
    <col min="14607" max="14607" width="5.5703125" style="6" customWidth="1"/>
    <col min="14608" max="14847" width="11.42578125" style="6"/>
    <col min="14848" max="14848" width="0.5703125" style="6" customWidth="1"/>
    <col min="14849" max="14849" width="13.7109375" style="6" customWidth="1"/>
    <col min="14850" max="14850" width="8.42578125" style="6" customWidth="1"/>
    <col min="14851" max="14851" width="9.28515625" style="6" bestFit="1" customWidth="1"/>
    <col min="14852" max="14853" width="7.7109375" style="6" bestFit="1" customWidth="1"/>
    <col min="14854" max="14854" width="8.42578125" style="6" customWidth="1"/>
    <col min="14855" max="14855" width="9.28515625" style="6" bestFit="1" customWidth="1"/>
    <col min="14856" max="14856" width="6.28515625" style="6" customWidth="1"/>
    <col min="14857" max="14857" width="7.7109375" style="6" bestFit="1" customWidth="1"/>
    <col min="14858" max="14858" width="7.85546875" style="6" bestFit="1" customWidth="1"/>
    <col min="14859" max="14860" width="6.28515625" style="6" customWidth="1"/>
    <col min="14861" max="14861" width="7.7109375" style="6" bestFit="1" customWidth="1"/>
    <col min="14862" max="14862" width="7" style="6" bestFit="1" customWidth="1"/>
    <col min="14863" max="14863" width="5.5703125" style="6" customWidth="1"/>
    <col min="14864" max="15103" width="11.42578125" style="6"/>
    <col min="15104" max="15104" width="0.5703125" style="6" customWidth="1"/>
    <col min="15105" max="15105" width="13.7109375" style="6" customWidth="1"/>
    <col min="15106" max="15106" width="8.42578125" style="6" customWidth="1"/>
    <col min="15107" max="15107" width="9.28515625" style="6" bestFit="1" customWidth="1"/>
    <col min="15108" max="15109" width="7.7109375" style="6" bestFit="1" customWidth="1"/>
    <col min="15110" max="15110" width="8.42578125" style="6" customWidth="1"/>
    <col min="15111" max="15111" width="9.28515625" style="6" bestFit="1" customWidth="1"/>
    <col min="15112" max="15112" width="6.28515625" style="6" customWidth="1"/>
    <col min="15113" max="15113" width="7.7109375" style="6" bestFit="1" customWidth="1"/>
    <col min="15114" max="15114" width="7.85546875" style="6" bestFit="1" customWidth="1"/>
    <col min="15115" max="15116" width="6.28515625" style="6" customWidth="1"/>
    <col min="15117" max="15117" width="7.7109375" style="6" bestFit="1" customWidth="1"/>
    <col min="15118" max="15118" width="7" style="6" bestFit="1" customWidth="1"/>
    <col min="15119" max="15119" width="5.5703125" style="6" customWidth="1"/>
    <col min="15120" max="15359" width="11.42578125" style="6"/>
    <col min="15360" max="15360" width="0.5703125" style="6" customWidth="1"/>
    <col min="15361" max="15361" width="13.7109375" style="6" customWidth="1"/>
    <col min="15362" max="15362" width="8.42578125" style="6" customWidth="1"/>
    <col min="15363" max="15363" width="9.28515625" style="6" bestFit="1" customWidth="1"/>
    <col min="15364" max="15365" width="7.7109375" style="6" bestFit="1" customWidth="1"/>
    <col min="15366" max="15366" width="8.42578125" style="6" customWidth="1"/>
    <col min="15367" max="15367" width="9.28515625" style="6" bestFit="1" customWidth="1"/>
    <col min="15368" max="15368" width="6.28515625" style="6" customWidth="1"/>
    <col min="15369" max="15369" width="7.7109375" style="6" bestFit="1" customWidth="1"/>
    <col min="15370" max="15370" width="7.85546875" style="6" bestFit="1" customWidth="1"/>
    <col min="15371" max="15372" width="6.28515625" style="6" customWidth="1"/>
    <col min="15373" max="15373" width="7.7109375" style="6" bestFit="1" customWidth="1"/>
    <col min="15374" max="15374" width="7" style="6" bestFit="1" customWidth="1"/>
    <col min="15375" max="15375" width="5.5703125" style="6" customWidth="1"/>
    <col min="15376" max="15615" width="11.42578125" style="6"/>
    <col min="15616" max="15616" width="0.5703125" style="6" customWidth="1"/>
    <col min="15617" max="15617" width="13.7109375" style="6" customWidth="1"/>
    <col min="15618" max="15618" width="8.42578125" style="6" customWidth="1"/>
    <col min="15619" max="15619" width="9.28515625" style="6" bestFit="1" customWidth="1"/>
    <col min="15620" max="15621" width="7.7109375" style="6" bestFit="1" customWidth="1"/>
    <col min="15622" max="15622" width="8.42578125" style="6" customWidth="1"/>
    <col min="15623" max="15623" width="9.28515625" style="6" bestFit="1" customWidth="1"/>
    <col min="15624" max="15624" width="6.28515625" style="6" customWidth="1"/>
    <col min="15625" max="15625" width="7.7109375" style="6" bestFit="1" customWidth="1"/>
    <col min="15626" max="15626" width="7.85546875" style="6" bestFit="1" customWidth="1"/>
    <col min="15627" max="15628" width="6.28515625" style="6" customWidth="1"/>
    <col min="15629" max="15629" width="7.7109375" style="6" bestFit="1" customWidth="1"/>
    <col min="15630" max="15630" width="7" style="6" bestFit="1" customWidth="1"/>
    <col min="15631" max="15631" width="5.5703125" style="6" customWidth="1"/>
    <col min="15632" max="15871" width="11.42578125" style="6"/>
    <col min="15872" max="15872" width="0.5703125" style="6" customWidth="1"/>
    <col min="15873" max="15873" width="13.7109375" style="6" customWidth="1"/>
    <col min="15874" max="15874" width="8.42578125" style="6" customWidth="1"/>
    <col min="15875" max="15875" width="9.28515625" style="6" bestFit="1" customWidth="1"/>
    <col min="15876" max="15877" width="7.7109375" style="6" bestFit="1" customWidth="1"/>
    <col min="15878" max="15878" width="8.42578125" style="6" customWidth="1"/>
    <col min="15879" max="15879" width="9.28515625" style="6" bestFit="1" customWidth="1"/>
    <col min="15880" max="15880" width="6.28515625" style="6" customWidth="1"/>
    <col min="15881" max="15881" width="7.7109375" style="6" bestFit="1" customWidth="1"/>
    <col min="15882" max="15882" width="7.85546875" style="6" bestFit="1" customWidth="1"/>
    <col min="15883" max="15884" width="6.28515625" style="6" customWidth="1"/>
    <col min="15885" max="15885" width="7.7109375" style="6" bestFit="1" customWidth="1"/>
    <col min="15886" max="15886" width="7" style="6" bestFit="1" customWidth="1"/>
    <col min="15887" max="15887" width="5.5703125" style="6" customWidth="1"/>
    <col min="15888" max="16127" width="11.42578125" style="6"/>
    <col min="16128" max="16128" width="0.5703125" style="6" customWidth="1"/>
    <col min="16129" max="16129" width="13.7109375" style="6" customWidth="1"/>
    <col min="16130" max="16130" width="8.42578125" style="6" customWidth="1"/>
    <col min="16131" max="16131" width="9.28515625" style="6" bestFit="1" customWidth="1"/>
    <col min="16132" max="16133" width="7.7109375" style="6" bestFit="1" customWidth="1"/>
    <col min="16134" max="16134" width="8.42578125" style="6" customWidth="1"/>
    <col min="16135" max="16135" width="9.28515625" style="6" bestFit="1" customWidth="1"/>
    <col min="16136" max="16136" width="6.28515625" style="6" customWidth="1"/>
    <col min="16137" max="16137" width="7.7109375" style="6" bestFit="1" customWidth="1"/>
    <col min="16138" max="16138" width="7.85546875" style="6" bestFit="1" customWidth="1"/>
    <col min="16139" max="16140" width="6.28515625" style="6" customWidth="1"/>
    <col min="16141" max="16141" width="7.7109375" style="6" bestFit="1" customWidth="1"/>
    <col min="16142" max="16142" width="7" style="6" bestFit="1" customWidth="1"/>
    <col min="16143" max="16143" width="5.5703125" style="6" customWidth="1"/>
    <col min="16144" max="16384" width="11.42578125" style="6"/>
  </cols>
  <sheetData>
    <row r="1" spans="1:52" ht="20.25" x14ac:dyDescent="0.15">
      <c r="A1" s="29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52" s="11" customFormat="1" ht="11.25" customHeight="1" x14ac:dyDescent="0.25">
      <c r="A2" s="7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8"/>
      <c r="Q2" s="9"/>
      <c r="R2" s="9"/>
      <c r="S2" s="9"/>
      <c r="T2" s="8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7.25" customHeight="1" x14ac:dyDescent="0.15">
      <c r="A3" s="7" t="s">
        <v>28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2" ht="29.25" customHeight="1" x14ac:dyDescent="0.15">
      <c r="A4" s="76" t="s">
        <v>2</v>
      </c>
      <c r="B4" s="30" t="s">
        <v>3</v>
      </c>
      <c r="C4" s="31"/>
      <c r="D4" s="78" t="s">
        <v>4</v>
      </c>
      <c r="E4" s="79"/>
      <c r="F4" s="32" t="s">
        <v>5</v>
      </c>
      <c r="G4" s="32"/>
      <c r="H4" s="33"/>
      <c r="I4" s="32" t="s">
        <v>3</v>
      </c>
      <c r="J4" s="34"/>
      <c r="K4" s="32" t="s">
        <v>4</v>
      </c>
      <c r="L4" s="34"/>
      <c r="M4" s="32" t="s">
        <v>5</v>
      </c>
      <c r="N4" s="32"/>
      <c r="O4" s="35"/>
      <c r="P4" s="12"/>
    </row>
    <row r="5" spans="1:52" ht="28.5" customHeight="1" x14ac:dyDescent="0.15">
      <c r="A5" s="77"/>
      <c r="B5" s="36">
        <v>2022</v>
      </c>
      <c r="C5" s="36">
        <v>2023</v>
      </c>
      <c r="D5" s="37">
        <v>2022</v>
      </c>
      <c r="E5" s="37">
        <v>2023</v>
      </c>
      <c r="F5" s="36">
        <v>2022</v>
      </c>
      <c r="G5" s="36">
        <v>2023</v>
      </c>
      <c r="H5" s="38" t="s">
        <v>6</v>
      </c>
      <c r="I5" s="36">
        <v>2022</v>
      </c>
      <c r="J5" s="36">
        <v>2023</v>
      </c>
      <c r="K5" s="36">
        <v>2022</v>
      </c>
      <c r="L5" s="39">
        <v>2023</v>
      </c>
      <c r="M5" s="37">
        <v>2022</v>
      </c>
      <c r="N5" s="36">
        <v>2023</v>
      </c>
      <c r="O5" s="38" t="s">
        <v>6</v>
      </c>
    </row>
    <row r="6" spans="1:52" ht="15" customHeight="1" x14ac:dyDescent="0.35">
      <c r="A6" s="40"/>
      <c r="B6" s="41" t="s">
        <v>7</v>
      </c>
      <c r="C6" s="42"/>
      <c r="D6" s="43"/>
      <c r="E6" s="44"/>
      <c r="F6" s="45"/>
      <c r="G6" s="46"/>
      <c r="H6" s="47"/>
      <c r="I6" s="48" t="s">
        <v>8</v>
      </c>
      <c r="J6" s="46"/>
      <c r="K6" s="46"/>
      <c r="L6" s="46"/>
      <c r="M6" s="49"/>
      <c r="N6" s="44"/>
      <c r="O6" s="50"/>
      <c r="P6" s="12"/>
      <c r="Q6" s="4">
        <f>COUNT(C7:C18)</f>
        <v>12</v>
      </c>
      <c r="R6" s="4">
        <v>1</v>
      </c>
      <c r="S6" s="4" t="s">
        <v>9</v>
      </c>
    </row>
    <row r="7" spans="1:52" ht="15" customHeight="1" x14ac:dyDescent="0.15">
      <c r="A7" s="51">
        <v>35065</v>
      </c>
      <c r="B7" s="52">
        <v>85179</v>
      </c>
      <c r="C7" s="52">
        <v>88463</v>
      </c>
      <c r="D7" s="52">
        <v>796</v>
      </c>
      <c r="E7" s="52">
        <v>756</v>
      </c>
      <c r="F7" s="52">
        <f>SUM(B7,D7)</f>
        <v>85975</v>
      </c>
      <c r="G7" s="52">
        <f>IF(C7&gt;1,SUM(C7,E7),"")</f>
        <v>89219</v>
      </c>
      <c r="H7" s="53">
        <f>IF(G7="","",(((F7-G7)/F7)*100))</f>
        <v>-3.7731898807792965</v>
      </c>
      <c r="I7" s="52">
        <v>2044</v>
      </c>
      <c r="J7" s="52">
        <v>2330</v>
      </c>
      <c r="K7" s="52">
        <v>91</v>
      </c>
      <c r="L7" s="52">
        <v>93</v>
      </c>
      <c r="M7" s="52">
        <f>SUM(I7,K7)</f>
        <v>2135</v>
      </c>
      <c r="N7" s="52">
        <f>IF(J7&gt;1,SUM(J7,L7),"")</f>
        <v>2423</v>
      </c>
      <c r="O7" s="53">
        <f>IF(N7="","",(((M7-N7)/M7)*100))</f>
        <v>-13.489461358313818</v>
      </c>
      <c r="P7" s="12"/>
      <c r="R7" s="4">
        <v>2</v>
      </c>
      <c r="S7" s="4" t="s">
        <v>10</v>
      </c>
    </row>
    <row r="8" spans="1:52" ht="15" customHeight="1" x14ac:dyDescent="0.15">
      <c r="A8" s="51">
        <v>35096</v>
      </c>
      <c r="B8" s="52">
        <v>83533</v>
      </c>
      <c r="C8" s="52">
        <v>75604</v>
      </c>
      <c r="D8" s="52">
        <v>818</v>
      </c>
      <c r="E8" s="52">
        <v>773</v>
      </c>
      <c r="F8" s="52">
        <f t="shared" ref="F8:F18" si="0">SUM(B8,D8)</f>
        <v>84351</v>
      </c>
      <c r="G8" s="52">
        <f t="shared" ref="G8:G18" si="1">IF(C8&gt;1,SUM(C8,E8),"")</f>
        <v>76377</v>
      </c>
      <c r="H8" s="53">
        <f t="shared" ref="H8:H18" si="2">IF(G8="","",(((F8-G8)/F8)*100))</f>
        <v>9.4533556211544614</v>
      </c>
      <c r="I8" s="52">
        <v>2032</v>
      </c>
      <c r="J8" s="52">
        <v>2233</v>
      </c>
      <c r="K8" s="52">
        <v>88</v>
      </c>
      <c r="L8" s="52">
        <v>88</v>
      </c>
      <c r="M8" s="52">
        <f t="shared" ref="M8:M18" si="3">SUM(I8,K8)</f>
        <v>2120</v>
      </c>
      <c r="N8" s="52">
        <f t="shared" ref="N8:N18" si="4">IF(J8&gt;1,SUM(J8,L8),"")</f>
        <v>2321</v>
      </c>
      <c r="O8" s="53">
        <f t="shared" ref="O8:O18" si="5">IF(N8="","",(((M8-N8)/M8)*100))</f>
        <v>-9.4811320754716988</v>
      </c>
      <c r="P8" s="12"/>
      <c r="R8" s="4">
        <v>3</v>
      </c>
      <c r="S8" s="4" t="s">
        <v>11</v>
      </c>
    </row>
    <row r="9" spans="1:52" ht="15" customHeight="1" x14ac:dyDescent="0.15">
      <c r="A9" s="51">
        <v>35125</v>
      </c>
      <c r="B9" s="52">
        <v>97667</v>
      </c>
      <c r="C9" s="52">
        <v>105410</v>
      </c>
      <c r="D9" s="52">
        <v>839</v>
      </c>
      <c r="E9" s="52">
        <v>835</v>
      </c>
      <c r="F9" s="52">
        <f t="shared" si="0"/>
        <v>98506</v>
      </c>
      <c r="G9" s="52">
        <f t="shared" si="1"/>
        <v>106245</v>
      </c>
      <c r="H9" s="53">
        <f t="shared" si="2"/>
        <v>-7.8563742310113094</v>
      </c>
      <c r="I9" s="52">
        <v>2823</v>
      </c>
      <c r="J9" s="52">
        <v>3069</v>
      </c>
      <c r="K9" s="52">
        <v>104</v>
      </c>
      <c r="L9" s="52">
        <v>119</v>
      </c>
      <c r="M9" s="52">
        <f t="shared" si="3"/>
        <v>2927</v>
      </c>
      <c r="N9" s="52">
        <f t="shared" si="4"/>
        <v>3188</v>
      </c>
      <c r="O9" s="53">
        <f t="shared" si="5"/>
        <v>-8.9169798428425011</v>
      </c>
      <c r="P9" s="12"/>
      <c r="R9" s="4">
        <v>4</v>
      </c>
      <c r="S9" s="4" t="s">
        <v>12</v>
      </c>
    </row>
    <row r="10" spans="1:52" ht="15" customHeight="1" x14ac:dyDescent="0.15">
      <c r="A10" s="51">
        <v>35156</v>
      </c>
      <c r="B10" s="52">
        <v>83285</v>
      </c>
      <c r="C10" s="52">
        <v>81631</v>
      </c>
      <c r="D10" s="52">
        <v>593</v>
      </c>
      <c r="E10" s="52">
        <v>548</v>
      </c>
      <c r="F10" s="52">
        <f t="shared" si="0"/>
        <v>83878</v>
      </c>
      <c r="G10" s="52">
        <f t="shared" si="1"/>
        <v>82179</v>
      </c>
      <c r="H10" s="53">
        <f t="shared" si="2"/>
        <v>2.0255609337370943</v>
      </c>
      <c r="I10" s="52">
        <v>2267</v>
      </c>
      <c r="J10" s="52">
        <v>2157</v>
      </c>
      <c r="K10" s="52">
        <v>84</v>
      </c>
      <c r="L10" s="52">
        <v>69</v>
      </c>
      <c r="M10" s="52">
        <f t="shared" si="3"/>
        <v>2351</v>
      </c>
      <c r="N10" s="52">
        <f t="shared" si="4"/>
        <v>2226</v>
      </c>
      <c r="O10" s="53">
        <f t="shared" si="5"/>
        <v>5.3168864313058268</v>
      </c>
      <c r="P10" s="12"/>
      <c r="R10" s="4">
        <v>5</v>
      </c>
      <c r="S10" s="4" t="s">
        <v>13</v>
      </c>
    </row>
    <row r="11" spans="1:52" ht="15" customHeight="1" x14ac:dyDescent="0.15">
      <c r="A11" s="51">
        <v>35186</v>
      </c>
      <c r="B11" s="52">
        <v>96443</v>
      </c>
      <c r="C11" s="52">
        <v>96677</v>
      </c>
      <c r="D11" s="52">
        <v>406</v>
      </c>
      <c r="E11" s="52">
        <v>377</v>
      </c>
      <c r="F11" s="52">
        <f t="shared" si="0"/>
        <v>96849</v>
      </c>
      <c r="G11" s="52">
        <f t="shared" si="1"/>
        <v>97054</v>
      </c>
      <c r="H11" s="53">
        <f t="shared" si="2"/>
        <v>-0.21166971264545842</v>
      </c>
      <c r="I11" s="52">
        <v>2173</v>
      </c>
      <c r="J11" s="52">
        <v>2834</v>
      </c>
      <c r="K11" s="52">
        <v>67</v>
      </c>
      <c r="L11" s="52">
        <v>47</v>
      </c>
      <c r="M11" s="52">
        <f t="shared" si="3"/>
        <v>2240</v>
      </c>
      <c r="N11" s="52">
        <f t="shared" si="4"/>
        <v>2881</v>
      </c>
      <c r="O11" s="53">
        <f t="shared" si="5"/>
        <v>-28.616071428571427</v>
      </c>
      <c r="P11" s="12"/>
      <c r="R11" s="4">
        <v>6</v>
      </c>
      <c r="S11" s="4" t="s">
        <v>14</v>
      </c>
    </row>
    <row r="12" spans="1:52" s="5" customFormat="1" ht="15" customHeight="1" x14ac:dyDescent="0.15">
      <c r="A12" s="51">
        <v>35217</v>
      </c>
      <c r="B12" s="52">
        <v>88768</v>
      </c>
      <c r="C12" s="52">
        <v>92957</v>
      </c>
      <c r="D12" s="52">
        <v>264</v>
      </c>
      <c r="E12" s="52">
        <v>304</v>
      </c>
      <c r="F12" s="52">
        <f t="shared" si="0"/>
        <v>89032</v>
      </c>
      <c r="G12" s="52">
        <f t="shared" si="1"/>
        <v>93261</v>
      </c>
      <c r="H12" s="53">
        <f t="shared" si="2"/>
        <v>-4.7499775361667718</v>
      </c>
      <c r="I12" s="52">
        <v>1833</v>
      </c>
      <c r="J12" s="52">
        <v>2588</v>
      </c>
      <c r="K12" s="52">
        <v>23</v>
      </c>
      <c r="L12" s="52">
        <v>25</v>
      </c>
      <c r="M12" s="52">
        <f t="shared" si="3"/>
        <v>1856</v>
      </c>
      <c r="N12" s="52">
        <f t="shared" si="4"/>
        <v>2613</v>
      </c>
      <c r="O12" s="53">
        <f t="shared" si="5"/>
        <v>-40.786637931034484</v>
      </c>
      <c r="P12" s="12"/>
      <c r="Q12" s="4"/>
      <c r="R12" s="4">
        <v>7</v>
      </c>
      <c r="S12" s="4" t="s">
        <v>15</v>
      </c>
      <c r="T12" s="3"/>
    </row>
    <row r="13" spans="1:52" s="5" customFormat="1" ht="15" customHeight="1" x14ac:dyDescent="0.15">
      <c r="A13" s="51">
        <v>35247</v>
      </c>
      <c r="B13" s="52">
        <v>83009</v>
      </c>
      <c r="C13" s="52">
        <v>81327</v>
      </c>
      <c r="D13" s="52">
        <v>230</v>
      </c>
      <c r="E13" s="52">
        <v>273</v>
      </c>
      <c r="F13" s="52">
        <f t="shared" si="0"/>
        <v>83239</v>
      </c>
      <c r="G13" s="52">
        <f t="shared" si="1"/>
        <v>81600</v>
      </c>
      <c r="H13" s="53">
        <f t="shared" si="2"/>
        <v>1.9690289407609414</v>
      </c>
      <c r="I13" s="52">
        <v>1901</v>
      </c>
      <c r="J13" s="52">
        <v>2052</v>
      </c>
      <c r="K13" s="52">
        <v>17</v>
      </c>
      <c r="L13" s="52">
        <v>18</v>
      </c>
      <c r="M13" s="52">
        <f t="shared" si="3"/>
        <v>1918</v>
      </c>
      <c r="N13" s="52">
        <f t="shared" si="4"/>
        <v>2070</v>
      </c>
      <c r="O13" s="53">
        <f t="shared" si="5"/>
        <v>-7.9249217935349323</v>
      </c>
      <c r="P13" s="12"/>
      <c r="Q13" s="4"/>
      <c r="R13" s="4">
        <v>8</v>
      </c>
      <c r="S13" s="4" t="s">
        <v>16</v>
      </c>
      <c r="T13" s="3"/>
    </row>
    <row r="14" spans="1:52" s="5" customFormat="1" ht="15" customHeight="1" x14ac:dyDescent="0.15">
      <c r="A14" s="51">
        <v>35278</v>
      </c>
      <c r="B14" s="52">
        <v>89337</v>
      </c>
      <c r="C14" s="52">
        <v>92627</v>
      </c>
      <c r="D14" s="52">
        <v>207</v>
      </c>
      <c r="E14" s="52">
        <v>168</v>
      </c>
      <c r="F14" s="52">
        <f t="shared" si="0"/>
        <v>89544</v>
      </c>
      <c r="G14" s="52">
        <f t="shared" si="1"/>
        <v>92795</v>
      </c>
      <c r="H14" s="53">
        <f t="shared" si="2"/>
        <v>-3.6306173501295453</v>
      </c>
      <c r="I14" s="52">
        <v>2042</v>
      </c>
      <c r="J14" s="52">
        <v>2300</v>
      </c>
      <c r="K14" s="52">
        <v>27</v>
      </c>
      <c r="L14" s="52">
        <v>15</v>
      </c>
      <c r="M14" s="52">
        <f t="shared" si="3"/>
        <v>2069</v>
      </c>
      <c r="N14" s="52">
        <f t="shared" si="4"/>
        <v>2315</v>
      </c>
      <c r="O14" s="53">
        <f t="shared" si="5"/>
        <v>-11.889801836636057</v>
      </c>
      <c r="P14" s="12"/>
      <c r="Q14" s="4"/>
      <c r="R14" s="4">
        <v>9</v>
      </c>
      <c r="S14" s="4" t="s">
        <v>17</v>
      </c>
      <c r="T14" s="3"/>
    </row>
    <row r="15" spans="1:52" s="5" customFormat="1" ht="15" customHeight="1" x14ac:dyDescent="0.15">
      <c r="A15" s="51">
        <v>35309</v>
      </c>
      <c r="B15" s="52">
        <v>100036</v>
      </c>
      <c r="C15" s="52">
        <v>91791</v>
      </c>
      <c r="D15" s="52">
        <v>348</v>
      </c>
      <c r="E15" s="52">
        <v>238</v>
      </c>
      <c r="F15" s="52">
        <f t="shared" si="0"/>
        <v>100384</v>
      </c>
      <c r="G15" s="52">
        <f t="shared" si="1"/>
        <v>92029</v>
      </c>
      <c r="H15" s="53">
        <f t="shared" si="2"/>
        <v>8.3230395282116678</v>
      </c>
      <c r="I15" s="52">
        <v>3024</v>
      </c>
      <c r="J15" s="52">
        <v>2703</v>
      </c>
      <c r="K15" s="52">
        <v>41</v>
      </c>
      <c r="L15" s="52">
        <v>39</v>
      </c>
      <c r="M15" s="52">
        <f t="shared" si="3"/>
        <v>3065</v>
      </c>
      <c r="N15" s="52">
        <f t="shared" si="4"/>
        <v>2742</v>
      </c>
      <c r="O15" s="53">
        <f t="shared" si="5"/>
        <v>10.538336052202284</v>
      </c>
      <c r="P15" s="12"/>
      <c r="Q15" s="4"/>
      <c r="R15" s="4">
        <v>10</v>
      </c>
      <c r="S15" s="4" t="s">
        <v>18</v>
      </c>
      <c r="T15" s="3"/>
    </row>
    <row r="16" spans="1:52" s="5" customFormat="1" ht="15" customHeight="1" x14ac:dyDescent="0.15">
      <c r="A16" s="51">
        <v>35339</v>
      </c>
      <c r="B16" s="52">
        <v>97917</v>
      </c>
      <c r="C16" s="52">
        <v>97101</v>
      </c>
      <c r="D16" s="52">
        <v>699</v>
      </c>
      <c r="E16" s="52">
        <v>633</v>
      </c>
      <c r="F16" s="52">
        <f t="shared" si="0"/>
        <v>98616</v>
      </c>
      <c r="G16" s="52">
        <f t="shared" si="1"/>
        <v>97734</v>
      </c>
      <c r="H16" s="53">
        <f t="shared" si="2"/>
        <v>0.89437819420783649</v>
      </c>
      <c r="I16" s="52">
        <v>3309</v>
      </c>
      <c r="J16" s="52">
        <v>3442</v>
      </c>
      <c r="K16" s="52">
        <v>92</v>
      </c>
      <c r="L16" s="52">
        <v>56</v>
      </c>
      <c r="M16" s="52">
        <f t="shared" si="3"/>
        <v>3401</v>
      </c>
      <c r="N16" s="52">
        <f t="shared" si="4"/>
        <v>3498</v>
      </c>
      <c r="O16" s="53">
        <f t="shared" si="5"/>
        <v>-2.8521023228462217</v>
      </c>
      <c r="P16" s="12"/>
      <c r="Q16" s="4"/>
      <c r="R16" s="4">
        <v>11</v>
      </c>
      <c r="S16" s="4" t="s">
        <v>19</v>
      </c>
      <c r="T16" s="3"/>
    </row>
    <row r="17" spans="1:20" s="5" customFormat="1" ht="15" customHeight="1" x14ac:dyDescent="0.15">
      <c r="A17" s="51">
        <v>35370</v>
      </c>
      <c r="B17" s="52">
        <v>115366</v>
      </c>
      <c r="C17" s="52">
        <v>114229</v>
      </c>
      <c r="D17" s="52">
        <v>1340</v>
      </c>
      <c r="E17" s="52">
        <v>1168</v>
      </c>
      <c r="F17" s="52">
        <f t="shared" si="0"/>
        <v>116706</v>
      </c>
      <c r="G17" s="52">
        <f t="shared" si="1"/>
        <v>115397</v>
      </c>
      <c r="H17" s="53">
        <f t="shared" si="2"/>
        <v>1.1216218532037769</v>
      </c>
      <c r="I17" s="52">
        <v>3972</v>
      </c>
      <c r="J17" s="52">
        <v>4614</v>
      </c>
      <c r="K17" s="52">
        <v>163</v>
      </c>
      <c r="L17" s="52">
        <v>156</v>
      </c>
      <c r="M17" s="52">
        <f t="shared" si="3"/>
        <v>4135</v>
      </c>
      <c r="N17" s="52">
        <f t="shared" si="4"/>
        <v>4770</v>
      </c>
      <c r="O17" s="53">
        <f t="shared" si="5"/>
        <v>-15.356711003627568</v>
      </c>
      <c r="P17" s="12"/>
      <c r="Q17" s="4"/>
      <c r="R17" s="4">
        <v>12</v>
      </c>
      <c r="S17" s="4" t="s">
        <v>20</v>
      </c>
      <c r="T17" s="3"/>
    </row>
    <row r="18" spans="1:20" s="5" customFormat="1" ht="15" customHeight="1" x14ac:dyDescent="0.35">
      <c r="A18" s="51">
        <v>35400</v>
      </c>
      <c r="B18" s="52">
        <v>97427</v>
      </c>
      <c r="C18" s="52">
        <v>95864</v>
      </c>
      <c r="D18" s="52">
        <v>1027</v>
      </c>
      <c r="E18" s="52">
        <v>962</v>
      </c>
      <c r="F18" s="52">
        <f t="shared" si="0"/>
        <v>98454</v>
      </c>
      <c r="G18" s="52">
        <f t="shared" si="1"/>
        <v>96826</v>
      </c>
      <c r="H18" s="53">
        <f t="shared" si="2"/>
        <v>1.653564101001483</v>
      </c>
      <c r="I18" s="52">
        <v>2571</v>
      </c>
      <c r="J18" s="54">
        <v>2493</v>
      </c>
      <c r="K18" s="52">
        <v>131</v>
      </c>
      <c r="L18" s="52">
        <v>117</v>
      </c>
      <c r="M18" s="52">
        <f t="shared" si="3"/>
        <v>2702</v>
      </c>
      <c r="N18" s="52">
        <f t="shared" si="4"/>
        <v>2610</v>
      </c>
      <c r="O18" s="53">
        <f t="shared" si="5"/>
        <v>3.4048852701702446</v>
      </c>
      <c r="P18" s="12"/>
      <c r="Q18" s="4"/>
      <c r="R18" s="4"/>
      <c r="S18" s="4"/>
      <c r="T18" s="3"/>
    </row>
    <row r="19" spans="1:20" s="5" customFormat="1" ht="15" customHeight="1" x14ac:dyDescent="0.15">
      <c r="A19" s="55" t="str">
        <f>VLOOKUP(Q6,R:S,2,FALSE)</f>
        <v>Januar bis Dezember</v>
      </c>
      <c r="B19" s="56">
        <f>SUM(B7:INDEX(B7:B18,$Q$6))</f>
        <v>1117967</v>
      </c>
      <c r="C19" s="56">
        <f t="shared" ref="C19:E19" si="6">SUM(C7:C18)</f>
        <v>1113681</v>
      </c>
      <c r="D19" s="56">
        <f>SUM(D7:INDEX(D7:D18,$Q$6))</f>
        <v>7567</v>
      </c>
      <c r="E19" s="56">
        <f t="shared" si="6"/>
        <v>7035</v>
      </c>
      <c r="F19" s="56">
        <f>SUM(F7:INDEX(F7:F18,$Q$6))</f>
        <v>1125534</v>
      </c>
      <c r="G19" s="56">
        <f>SUM(G7:G18)</f>
        <v>1120716</v>
      </c>
      <c r="H19" s="57">
        <f>((F19-G19)/F19)*100</f>
        <v>0.42806347920187215</v>
      </c>
      <c r="I19" s="56">
        <f>SUM(I7:INDEX(I7:I18,$Q$6))</f>
        <v>29991</v>
      </c>
      <c r="J19" s="56">
        <f t="shared" ref="J19" si="7">SUM(J7:J18)</f>
        <v>32815</v>
      </c>
      <c r="K19" s="56">
        <f>SUM(K7:INDEX(K7:K18,$Q$6))</f>
        <v>928</v>
      </c>
      <c r="L19" s="56">
        <f t="shared" ref="L19" si="8">SUM(L7:L18)</f>
        <v>842</v>
      </c>
      <c r="M19" s="56">
        <f>SUM(M7:INDEX(M7:M18,$Q$6))</f>
        <v>30919</v>
      </c>
      <c r="N19" s="56">
        <f>SUM(N7:N18)</f>
        <v>33657</v>
      </c>
      <c r="O19" s="57">
        <f>((M19-N19)/M19)*100</f>
        <v>-8.8553963582263329</v>
      </c>
      <c r="P19" s="12"/>
      <c r="Q19" s="4"/>
      <c r="R19" s="4"/>
      <c r="S19" s="4"/>
      <c r="T19" s="3"/>
    </row>
    <row r="20" spans="1:20" s="5" customFormat="1" ht="15" customHeight="1" x14ac:dyDescent="0.35">
      <c r="A20" s="58"/>
      <c r="B20" s="48" t="s">
        <v>21</v>
      </c>
      <c r="C20" s="48"/>
      <c r="D20" s="48"/>
      <c r="E20" s="46"/>
      <c r="F20" s="46"/>
      <c r="G20" s="59"/>
      <c r="H20" s="60"/>
      <c r="I20" s="59" t="s">
        <v>22</v>
      </c>
      <c r="J20" s="61"/>
      <c r="K20" s="61"/>
      <c r="L20" s="61"/>
      <c r="M20" s="61"/>
      <c r="N20" s="61"/>
      <c r="O20" s="62"/>
      <c r="P20" s="12"/>
      <c r="Q20" s="4"/>
      <c r="R20" s="4"/>
      <c r="S20" s="4"/>
      <c r="T20" s="3"/>
    </row>
    <row r="21" spans="1:20" s="5" customFormat="1" ht="15" customHeight="1" x14ac:dyDescent="0.15">
      <c r="A21" s="51">
        <v>35065</v>
      </c>
      <c r="B21" s="52">
        <v>82591</v>
      </c>
      <c r="C21" s="52">
        <v>87126</v>
      </c>
      <c r="D21" s="52">
        <v>413</v>
      </c>
      <c r="E21" s="52">
        <v>376</v>
      </c>
      <c r="F21" s="52">
        <f>SUM(B21,D21)</f>
        <v>83004</v>
      </c>
      <c r="G21" s="52">
        <f>IF(C21&gt;1,SUM(C21,E21),"")</f>
        <v>87502</v>
      </c>
      <c r="H21" s="53">
        <f>IF(G21="","",(((F21-G21)/F21)*100))</f>
        <v>-5.4190159510385039</v>
      </c>
      <c r="I21" s="52">
        <v>41775</v>
      </c>
      <c r="J21" s="52">
        <v>43081</v>
      </c>
      <c r="K21" s="52">
        <v>893</v>
      </c>
      <c r="L21" s="52">
        <v>902</v>
      </c>
      <c r="M21" s="52">
        <f>SUM(I21,K21)</f>
        <v>42668</v>
      </c>
      <c r="N21" s="52">
        <f>IF(J21&gt;1,SUM(J21,L21),"")</f>
        <v>43983</v>
      </c>
      <c r="O21" s="53">
        <f>IF(N21="","",(((M21-N21)/M21)*100))</f>
        <v>-3.0819349395331397</v>
      </c>
      <c r="P21" s="12"/>
      <c r="Q21" s="13"/>
      <c r="R21" s="4"/>
      <c r="S21" s="4"/>
      <c r="T21" s="3"/>
    </row>
    <row r="22" spans="1:20" s="5" customFormat="1" ht="15" customHeight="1" x14ac:dyDescent="0.15">
      <c r="A22" s="51">
        <v>35096</v>
      </c>
      <c r="B22" s="52">
        <v>81452</v>
      </c>
      <c r="C22" s="52">
        <v>76428</v>
      </c>
      <c r="D22" s="52">
        <v>425</v>
      </c>
      <c r="E22" s="52">
        <v>315</v>
      </c>
      <c r="F22" s="52">
        <f t="shared" ref="F22:F32" si="9">SUM(B22,D22)</f>
        <v>81877</v>
      </c>
      <c r="G22" s="52">
        <f t="shared" ref="G22:G32" si="10">IF(C22&gt;1,SUM(C22,E22),"")</f>
        <v>76743</v>
      </c>
      <c r="H22" s="53">
        <f t="shared" ref="H22:H32" si="11">IF(G22="","",(((F22-G22)/F22)*100))</f>
        <v>6.270381181528391</v>
      </c>
      <c r="I22" s="52">
        <v>42998</v>
      </c>
      <c r="J22" s="52">
        <v>39876</v>
      </c>
      <c r="K22" s="52">
        <v>897</v>
      </c>
      <c r="L22" s="52">
        <v>883</v>
      </c>
      <c r="M22" s="52">
        <f t="shared" ref="M22:M32" si="12">SUM(I22,K22)</f>
        <v>43895</v>
      </c>
      <c r="N22" s="52">
        <f t="shared" ref="N22:N32" si="13">IF(J22&gt;1,SUM(J22,L22),"")</f>
        <v>40759</v>
      </c>
      <c r="O22" s="53">
        <f t="shared" ref="O22:O32" si="14">IF(N22="","",(((M22-N22)/M22)*100))</f>
        <v>7.1443216767285573</v>
      </c>
      <c r="P22" s="12"/>
      <c r="Q22" s="4"/>
      <c r="R22" s="4"/>
      <c r="S22" s="4"/>
      <c r="T22" s="3"/>
    </row>
    <row r="23" spans="1:20" s="5" customFormat="1" ht="15" customHeight="1" x14ac:dyDescent="0.15">
      <c r="A23" s="51">
        <v>35125</v>
      </c>
      <c r="B23" s="52">
        <v>90919</v>
      </c>
      <c r="C23" s="52">
        <v>95677</v>
      </c>
      <c r="D23" s="52">
        <v>445</v>
      </c>
      <c r="E23" s="52">
        <v>382</v>
      </c>
      <c r="F23" s="52">
        <f t="shared" si="9"/>
        <v>91364</v>
      </c>
      <c r="G23" s="52">
        <f t="shared" si="10"/>
        <v>96059</v>
      </c>
      <c r="H23" s="53">
        <f t="shared" si="11"/>
        <v>-5.1387855172715735</v>
      </c>
      <c r="I23" s="52">
        <v>50483</v>
      </c>
      <c r="J23" s="52">
        <v>52791</v>
      </c>
      <c r="K23" s="52">
        <v>937</v>
      </c>
      <c r="L23" s="52">
        <v>968</v>
      </c>
      <c r="M23" s="52">
        <f t="shared" si="12"/>
        <v>51420</v>
      </c>
      <c r="N23" s="52">
        <f t="shared" si="13"/>
        <v>53759</v>
      </c>
      <c r="O23" s="53">
        <f t="shared" si="14"/>
        <v>-4.5488136911707509</v>
      </c>
      <c r="P23" s="12"/>
      <c r="Q23" s="4"/>
      <c r="R23" s="4"/>
      <c r="S23" s="4"/>
      <c r="T23" s="3"/>
    </row>
    <row r="24" spans="1:20" s="5" customFormat="1" ht="15" customHeight="1" x14ac:dyDescent="0.15">
      <c r="A24" s="51">
        <v>35156</v>
      </c>
      <c r="B24" s="52">
        <v>78567</v>
      </c>
      <c r="C24" s="52">
        <v>70293</v>
      </c>
      <c r="D24" s="52">
        <v>378</v>
      </c>
      <c r="E24" s="52">
        <v>297</v>
      </c>
      <c r="F24" s="52">
        <f t="shared" si="9"/>
        <v>78945</v>
      </c>
      <c r="G24" s="52">
        <f t="shared" si="10"/>
        <v>70590</v>
      </c>
      <c r="H24" s="53">
        <f t="shared" si="11"/>
        <v>10.583317499524986</v>
      </c>
      <c r="I24" s="52">
        <v>44614</v>
      </c>
      <c r="J24" s="52">
        <v>37739</v>
      </c>
      <c r="K24" s="52">
        <v>671</v>
      </c>
      <c r="L24" s="52">
        <v>573</v>
      </c>
      <c r="M24" s="52">
        <f t="shared" si="12"/>
        <v>45285</v>
      </c>
      <c r="N24" s="52">
        <f t="shared" si="13"/>
        <v>38312</v>
      </c>
      <c r="O24" s="53">
        <f t="shared" si="14"/>
        <v>15.398034669316552</v>
      </c>
      <c r="P24" s="12"/>
      <c r="Q24" s="4"/>
      <c r="R24" s="4"/>
      <c r="S24" s="4"/>
      <c r="T24" s="3"/>
    </row>
    <row r="25" spans="1:20" s="5" customFormat="1" ht="15" customHeight="1" x14ac:dyDescent="0.15">
      <c r="A25" s="51">
        <v>35186</v>
      </c>
      <c r="B25" s="52">
        <v>73490</v>
      </c>
      <c r="C25" s="52">
        <v>70989</v>
      </c>
      <c r="D25" s="52">
        <v>225</v>
      </c>
      <c r="E25" s="52">
        <v>211</v>
      </c>
      <c r="F25" s="52">
        <f t="shared" si="9"/>
        <v>73715</v>
      </c>
      <c r="G25" s="52">
        <f t="shared" si="10"/>
        <v>71200</v>
      </c>
      <c r="H25" s="53">
        <f t="shared" si="11"/>
        <v>3.4117886454588615</v>
      </c>
      <c r="I25" s="52">
        <v>45764</v>
      </c>
      <c r="J25" s="52">
        <v>44225</v>
      </c>
      <c r="K25" s="52">
        <v>426</v>
      </c>
      <c r="L25" s="52">
        <v>380</v>
      </c>
      <c r="M25" s="52">
        <f t="shared" si="12"/>
        <v>46190</v>
      </c>
      <c r="N25" s="52">
        <f t="shared" si="13"/>
        <v>44605</v>
      </c>
      <c r="O25" s="53">
        <f t="shared" si="14"/>
        <v>3.4314786750378872</v>
      </c>
      <c r="P25" s="12"/>
      <c r="Q25" s="4"/>
      <c r="R25" s="4"/>
      <c r="S25" s="4"/>
      <c r="T25" s="3"/>
    </row>
    <row r="26" spans="1:20" s="5" customFormat="1" ht="15" customHeight="1" x14ac:dyDescent="0.15">
      <c r="A26" s="51">
        <v>35217</v>
      </c>
      <c r="B26" s="52">
        <v>68636</v>
      </c>
      <c r="C26" s="52">
        <v>74541</v>
      </c>
      <c r="D26" s="52">
        <v>179</v>
      </c>
      <c r="E26" s="52">
        <v>199</v>
      </c>
      <c r="F26" s="52">
        <f t="shared" si="9"/>
        <v>68815</v>
      </c>
      <c r="G26" s="52">
        <f t="shared" si="10"/>
        <v>74740</v>
      </c>
      <c r="H26" s="53">
        <f t="shared" si="11"/>
        <v>-8.6100414153890874</v>
      </c>
      <c r="I26" s="52">
        <v>37570</v>
      </c>
      <c r="J26" s="52">
        <v>42040</v>
      </c>
      <c r="K26" s="52">
        <v>279</v>
      </c>
      <c r="L26" s="52">
        <v>315</v>
      </c>
      <c r="M26" s="52">
        <f t="shared" si="12"/>
        <v>37849</v>
      </c>
      <c r="N26" s="52">
        <f t="shared" si="13"/>
        <v>42355</v>
      </c>
      <c r="O26" s="53">
        <f t="shared" si="14"/>
        <v>-11.905202251050225</v>
      </c>
      <c r="P26" s="12"/>
      <c r="Q26" s="4"/>
      <c r="R26" s="4"/>
      <c r="S26" s="4"/>
      <c r="T26" s="3"/>
    </row>
    <row r="27" spans="1:20" s="5" customFormat="1" ht="15" customHeight="1" x14ac:dyDescent="0.15">
      <c r="A27" s="51">
        <v>35247</v>
      </c>
      <c r="B27" s="52">
        <v>73795</v>
      </c>
      <c r="C27" s="52">
        <v>76082</v>
      </c>
      <c r="D27" s="52">
        <v>132</v>
      </c>
      <c r="E27" s="52">
        <v>127</v>
      </c>
      <c r="F27" s="52">
        <f t="shared" si="9"/>
        <v>73927</v>
      </c>
      <c r="G27" s="52">
        <f t="shared" si="10"/>
        <v>76209</v>
      </c>
      <c r="H27" s="53">
        <f t="shared" si="11"/>
        <v>-3.0868288987785246</v>
      </c>
      <c r="I27" s="52">
        <v>37771</v>
      </c>
      <c r="J27" s="52">
        <v>38521</v>
      </c>
      <c r="K27" s="52">
        <v>197</v>
      </c>
      <c r="L27" s="52">
        <v>170</v>
      </c>
      <c r="M27" s="52">
        <f t="shared" si="12"/>
        <v>37968</v>
      </c>
      <c r="N27" s="52">
        <f t="shared" si="13"/>
        <v>38691</v>
      </c>
      <c r="O27" s="53">
        <f t="shared" si="14"/>
        <v>-1.9042351453855879</v>
      </c>
      <c r="P27" s="12"/>
      <c r="Q27" s="4"/>
      <c r="R27" s="4"/>
      <c r="S27" s="4"/>
      <c r="T27" s="3"/>
    </row>
    <row r="28" spans="1:20" s="5" customFormat="1" ht="15" customHeight="1" x14ac:dyDescent="0.15">
      <c r="A28" s="51">
        <v>35278</v>
      </c>
      <c r="B28" s="52">
        <v>89829</v>
      </c>
      <c r="C28" s="52">
        <v>84230</v>
      </c>
      <c r="D28" s="52">
        <v>134</v>
      </c>
      <c r="E28" s="52">
        <v>142</v>
      </c>
      <c r="F28" s="52">
        <f t="shared" si="9"/>
        <v>89963</v>
      </c>
      <c r="G28" s="52">
        <f t="shared" si="10"/>
        <v>84372</v>
      </c>
      <c r="H28" s="53">
        <f t="shared" si="11"/>
        <v>6.2147771861765388</v>
      </c>
      <c r="I28" s="52">
        <v>41558</v>
      </c>
      <c r="J28" s="52">
        <v>38582</v>
      </c>
      <c r="K28" s="52">
        <v>211</v>
      </c>
      <c r="L28" s="52">
        <v>158</v>
      </c>
      <c r="M28" s="52">
        <f t="shared" si="12"/>
        <v>41769</v>
      </c>
      <c r="N28" s="52">
        <f t="shared" si="13"/>
        <v>38740</v>
      </c>
      <c r="O28" s="53">
        <f t="shared" si="14"/>
        <v>7.2517896047307806</v>
      </c>
      <c r="P28" s="12"/>
      <c r="Q28" s="4"/>
      <c r="R28" s="4"/>
      <c r="S28" s="4"/>
      <c r="T28" s="3"/>
    </row>
    <row r="29" spans="1:20" s="5" customFormat="1" ht="15" customHeight="1" x14ac:dyDescent="0.15">
      <c r="A29" s="51">
        <v>35309</v>
      </c>
      <c r="B29" s="52">
        <v>94096</v>
      </c>
      <c r="C29" s="52">
        <v>90886</v>
      </c>
      <c r="D29" s="52">
        <v>212</v>
      </c>
      <c r="E29" s="52">
        <v>161</v>
      </c>
      <c r="F29" s="52">
        <f t="shared" si="9"/>
        <v>94308</v>
      </c>
      <c r="G29" s="52">
        <f t="shared" si="10"/>
        <v>91047</v>
      </c>
      <c r="H29" s="53">
        <f t="shared" si="11"/>
        <v>3.4578190609492299</v>
      </c>
      <c r="I29" s="52">
        <v>43059</v>
      </c>
      <c r="J29" s="52">
        <v>42190</v>
      </c>
      <c r="K29" s="52">
        <v>353</v>
      </c>
      <c r="L29" s="52">
        <v>233</v>
      </c>
      <c r="M29" s="52">
        <f t="shared" si="12"/>
        <v>43412</v>
      </c>
      <c r="N29" s="52">
        <f t="shared" si="13"/>
        <v>42423</v>
      </c>
      <c r="O29" s="53">
        <f t="shared" si="14"/>
        <v>2.278171934027458</v>
      </c>
      <c r="P29" s="12"/>
      <c r="Q29" s="4"/>
      <c r="R29" s="4"/>
      <c r="S29" s="4"/>
      <c r="T29" s="3"/>
    </row>
    <row r="30" spans="1:20" s="5" customFormat="1" ht="15" customHeight="1" x14ac:dyDescent="0.15">
      <c r="A30" s="51">
        <v>35339</v>
      </c>
      <c r="B30" s="52">
        <v>85147</v>
      </c>
      <c r="C30" s="52">
        <v>96110</v>
      </c>
      <c r="D30" s="52">
        <v>310</v>
      </c>
      <c r="E30" s="52">
        <v>267</v>
      </c>
      <c r="F30" s="52">
        <f t="shared" si="9"/>
        <v>85457</v>
      </c>
      <c r="G30" s="52">
        <f t="shared" si="10"/>
        <v>96377</v>
      </c>
      <c r="H30" s="53">
        <f t="shared" si="11"/>
        <v>-12.778356366359688</v>
      </c>
      <c r="I30" s="52">
        <v>42310</v>
      </c>
      <c r="J30" s="52">
        <v>47494</v>
      </c>
      <c r="K30" s="52">
        <v>699</v>
      </c>
      <c r="L30" s="52">
        <v>685</v>
      </c>
      <c r="M30" s="52">
        <f t="shared" si="12"/>
        <v>43009</v>
      </c>
      <c r="N30" s="52">
        <f t="shared" si="13"/>
        <v>48179</v>
      </c>
      <c r="O30" s="53">
        <f t="shared" si="14"/>
        <v>-12.02073984514869</v>
      </c>
      <c r="P30" s="12"/>
      <c r="Q30" s="4"/>
      <c r="R30" s="4"/>
      <c r="S30" s="4"/>
      <c r="T30" s="3"/>
    </row>
    <row r="31" spans="1:20" s="5" customFormat="1" ht="15" customHeight="1" x14ac:dyDescent="0.15">
      <c r="A31" s="51">
        <v>35370</v>
      </c>
      <c r="B31" s="52">
        <v>102846</v>
      </c>
      <c r="C31" s="52">
        <v>101227</v>
      </c>
      <c r="D31" s="52">
        <v>548</v>
      </c>
      <c r="E31" s="52">
        <v>561</v>
      </c>
      <c r="F31" s="52">
        <f t="shared" si="9"/>
        <v>103394</v>
      </c>
      <c r="G31" s="52">
        <f t="shared" si="10"/>
        <v>101788</v>
      </c>
      <c r="H31" s="53">
        <f t="shared" si="11"/>
        <v>1.5532816217575489</v>
      </c>
      <c r="I31" s="52">
        <v>56198</v>
      </c>
      <c r="J31" s="52">
        <v>56493</v>
      </c>
      <c r="K31" s="52">
        <v>1314</v>
      </c>
      <c r="L31" s="52">
        <v>1241</v>
      </c>
      <c r="M31" s="52">
        <f t="shared" si="12"/>
        <v>57512</v>
      </c>
      <c r="N31" s="52">
        <f t="shared" si="13"/>
        <v>57734</v>
      </c>
      <c r="O31" s="53">
        <f t="shared" si="14"/>
        <v>-0.38600639866462649</v>
      </c>
      <c r="P31" s="3"/>
      <c r="Q31" s="4"/>
      <c r="R31" s="4"/>
      <c r="S31" s="4"/>
      <c r="T31" s="3"/>
    </row>
    <row r="32" spans="1:20" s="5" customFormat="1" ht="15" customHeight="1" x14ac:dyDescent="0.35">
      <c r="A32" s="51">
        <v>35400</v>
      </c>
      <c r="B32" s="52">
        <v>86640</v>
      </c>
      <c r="C32" s="63">
        <v>82334</v>
      </c>
      <c r="D32" s="52">
        <v>422</v>
      </c>
      <c r="E32" s="52">
        <v>427</v>
      </c>
      <c r="F32" s="52">
        <f t="shared" si="9"/>
        <v>87062</v>
      </c>
      <c r="G32" s="52">
        <f t="shared" si="10"/>
        <v>82761</v>
      </c>
      <c r="H32" s="53">
        <f t="shared" si="11"/>
        <v>4.9401575888447313</v>
      </c>
      <c r="I32" s="52">
        <v>40516</v>
      </c>
      <c r="J32" s="52">
        <v>43665</v>
      </c>
      <c r="K32" s="52">
        <v>1051</v>
      </c>
      <c r="L32" s="52">
        <v>1054</v>
      </c>
      <c r="M32" s="52">
        <f t="shared" si="12"/>
        <v>41567</v>
      </c>
      <c r="N32" s="52">
        <f t="shared" si="13"/>
        <v>44719</v>
      </c>
      <c r="O32" s="53">
        <f t="shared" si="14"/>
        <v>-7.5829383886255926</v>
      </c>
      <c r="P32" s="12"/>
      <c r="Q32" s="4"/>
      <c r="R32" s="4"/>
      <c r="S32" s="4"/>
      <c r="T32" s="3"/>
    </row>
    <row r="33" spans="1:52" s="5" customFormat="1" ht="15" customHeight="1" x14ac:dyDescent="0.15">
      <c r="A33" s="64" t="str">
        <f>A19</f>
        <v>Januar bis Dezember</v>
      </c>
      <c r="B33" s="56">
        <f>SUM(B21:INDEX(B21:B32,$Q$6))</f>
        <v>1008008</v>
      </c>
      <c r="C33" s="56">
        <f t="shared" ref="C33" si="15">SUM(C21:C32)</f>
        <v>1005923</v>
      </c>
      <c r="D33" s="56">
        <f>SUM(D21:INDEX(D21:D32,$Q$6))</f>
        <v>3823</v>
      </c>
      <c r="E33" s="56">
        <f t="shared" ref="E33" si="16">SUM(E21:E32)</f>
        <v>3465</v>
      </c>
      <c r="F33" s="56">
        <f>SUM(F21:INDEX(F21:F32,$Q$6))</f>
        <v>1011831</v>
      </c>
      <c r="G33" s="56">
        <f>SUM(G21:G32)</f>
        <v>1009388</v>
      </c>
      <c r="H33" s="57">
        <f>((F33-G33)/F33)*100</f>
        <v>0.24144348216253506</v>
      </c>
      <c r="I33" s="56">
        <f>SUM(I21:INDEX(I21:I32,$Q$6))</f>
        <v>524616</v>
      </c>
      <c r="J33" s="56">
        <f t="shared" ref="J33" si="17">SUM(J21:J32)</f>
        <v>526697</v>
      </c>
      <c r="K33" s="56">
        <f>SUM(K21:INDEX(K21:K32,$Q$6))</f>
        <v>7928</v>
      </c>
      <c r="L33" s="56">
        <f t="shared" ref="L33" si="18">SUM(L21:L32)</f>
        <v>7562</v>
      </c>
      <c r="M33" s="56">
        <f>SUM(M21:INDEX(M21:M32,$Q$6))</f>
        <v>532544</v>
      </c>
      <c r="N33" s="56">
        <f>SUM(N21:N32)</f>
        <v>534259</v>
      </c>
      <c r="O33" s="57">
        <f>((M33-N33)/M33)*100</f>
        <v>-0.32203911789448386</v>
      </c>
      <c r="P33" s="12"/>
      <c r="Q33" s="4"/>
      <c r="R33" s="4"/>
      <c r="S33" s="4"/>
      <c r="T33" s="3"/>
    </row>
    <row r="34" spans="1:52" s="18" customFormat="1" ht="15" customHeight="1" x14ac:dyDescent="0.35">
      <c r="A34" s="58"/>
      <c r="B34" s="65" t="s">
        <v>23</v>
      </c>
      <c r="C34" s="66"/>
      <c r="D34" s="66"/>
      <c r="E34" s="66"/>
      <c r="F34" s="67"/>
      <c r="G34" s="67"/>
      <c r="H34" s="68"/>
      <c r="I34" s="69" t="s">
        <v>24</v>
      </c>
      <c r="J34" s="67"/>
      <c r="K34" s="67"/>
      <c r="L34" s="67"/>
      <c r="M34" s="67"/>
      <c r="N34" s="67"/>
      <c r="O34" s="68"/>
      <c r="P34" s="14"/>
      <c r="Q34" s="15"/>
      <c r="R34" s="15"/>
      <c r="S34" s="15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23" customFormat="1" ht="15" customHeight="1" x14ac:dyDescent="0.15">
      <c r="A35" s="51">
        <v>35065</v>
      </c>
      <c r="B35" s="70">
        <f>SUM(B21+B7+I7+I21)</f>
        <v>211589</v>
      </c>
      <c r="C35" s="70">
        <f>IF(C7&gt;1,SUM(C7,J7,J21,C21),"")</f>
        <v>221000</v>
      </c>
      <c r="D35" s="70">
        <f>SUM(D21+D7+K7+K21)</f>
        <v>2193</v>
      </c>
      <c r="E35" s="70">
        <f>IF(E7&gt;1,SUM(E7,L7,L21,E21),"")</f>
        <v>2127</v>
      </c>
      <c r="F35" s="52">
        <f>SUM(B35,D35)</f>
        <v>213782</v>
      </c>
      <c r="G35" s="52">
        <f>IF(C35&gt;1,SUM(C35,E35),"")</f>
        <v>223127</v>
      </c>
      <c r="H35" s="53">
        <f>IF(G35="","",(((F35-G35)/F35)*100))</f>
        <v>-4.3712754114003989</v>
      </c>
      <c r="I35" s="70">
        <v>23077</v>
      </c>
      <c r="J35" s="70">
        <v>23365</v>
      </c>
      <c r="K35" s="70">
        <v>188</v>
      </c>
      <c r="L35" s="70">
        <v>165</v>
      </c>
      <c r="M35" s="52">
        <f>SUM(I35,K35)</f>
        <v>23265</v>
      </c>
      <c r="N35" s="52">
        <f>IF(J35&gt;1,SUM(J35,L35),"")</f>
        <v>23530</v>
      </c>
      <c r="O35" s="53">
        <f>IF(N35="","",(((M35-N35)/M35)*100))</f>
        <v>-1.1390500752202879</v>
      </c>
      <c r="P35" s="19"/>
      <c r="Q35" s="20"/>
      <c r="R35" s="20"/>
      <c r="S35" s="20"/>
      <c r="T35" s="21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ht="15" customHeight="1" x14ac:dyDescent="0.15">
      <c r="A36" s="51">
        <v>35096</v>
      </c>
      <c r="B36" s="70">
        <f t="shared" ref="B36:B46" si="19">SUM(B22+B8+I8+I22)</f>
        <v>210015</v>
      </c>
      <c r="C36" s="70">
        <f>IF(C8&gt;1,SUM(C8,J8,J22,C22),"")</f>
        <v>194141</v>
      </c>
      <c r="D36" s="70">
        <f t="shared" ref="D36:D46" si="20">SUM(D22+D8+K8+K22)</f>
        <v>2228</v>
      </c>
      <c r="E36" s="70">
        <f>IF(E8&gt;1,SUM(E8,L8,L22,E22),"")</f>
        <v>2059</v>
      </c>
      <c r="F36" s="52">
        <f t="shared" ref="F36:F46" si="21">SUM(B36,D36)</f>
        <v>212243</v>
      </c>
      <c r="G36" s="52">
        <f t="shared" ref="G36:G46" si="22">IF(C36&gt;1,SUM(C36,E36),"")</f>
        <v>196200</v>
      </c>
      <c r="H36" s="53">
        <f t="shared" ref="H36:H46" si="23">IF(G36="","",(((F36-G36)/F36)*100))</f>
        <v>7.558788746860909</v>
      </c>
      <c r="I36" s="70">
        <v>23528</v>
      </c>
      <c r="J36" s="70">
        <v>23317</v>
      </c>
      <c r="K36" s="70">
        <v>229</v>
      </c>
      <c r="L36" s="70">
        <v>150</v>
      </c>
      <c r="M36" s="52">
        <f t="shared" ref="M36:M46" si="24">SUM(I36,K36)</f>
        <v>23757</v>
      </c>
      <c r="N36" s="52">
        <f t="shared" ref="N36:N46" si="25">IF(J36&gt;1,SUM(J36,L36),"")</f>
        <v>23467</v>
      </c>
      <c r="O36" s="53">
        <f t="shared" ref="O36:O46" si="26">IF(N36="","",(((M36-N36)/M36)*100))</f>
        <v>1.2206928484236224</v>
      </c>
      <c r="P36" s="12"/>
    </row>
    <row r="37" spans="1:52" ht="15" customHeight="1" x14ac:dyDescent="0.15">
      <c r="A37" s="51">
        <v>35125</v>
      </c>
      <c r="B37" s="70">
        <f t="shared" si="19"/>
        <v>241892</v>
      </c>
      <c r="C37" s="70">
        <f t="shared" ref="C37:C46" si="27">IF(C9&gt;1,SUM(C9,J9,J23,C23),"")</f>
        <v>256947</v>
      </c>
      <c r="D37" s="70">
        <f t="shared" si="20"/>
        <v>2325</v>
      </c>
      <c r="E37" s="70">
        <f t="shared" ref="E37:E46" si="28">IF(E9&gt;1,SUM(E9,L9,L23,E23),"")</f>
        <v>2304</v>
      </c>
      <c r="F37" s="52">
        <f t="shared" si="21"/>
        <v>244217</v>
      </c>
      <c r="G37" s="52">
        <f t="shared" si="22"/>
        <v>259251</v>
      </c>
      <c r="H37" s="53">
        <f t="shared" si="23"/>
        <v>-6.1560006060184174</v>
      </c>
      <c r="I37" s="70">
        <v>28097</v>
      </c>
      <c r="J37" s="70">
        <v>27741</v>
      </c>
      <c r="K37" s="70">
        <v>209</v>
      </c>
      <c r="L37" s="70">
        <v>167</v>
      </c>
      <c r="M37" s="52">
        <f t="shared" si="24"/>
        <v>28306</v>
      </c>
      <c r="N37" s="52">
        <f t="shared" si="25"/>
        <v>27908</v>
      </c>
      <c r="O37" s="53">
        <f t="shared" si="26"/>
        <v>1.4060623189429804</v>
      </c>
      <c r="P37" s="12"/>
    </row>
    <row r="38" spans="1:52" ht="15" customHeight="1" x14ac:dyDescent="0.15">
      <c r="A38" s="51">
        <v>35156</v>
      </c>
      <c r="B38" s="70">
        <f t="shared" si="19"/>
        <v>208733</v>
      </c>
      <c r="C38" s="70">
        <f t="shared" si="27"/>
        <v>191820</v>
      </c>
      <c r="D38" s="70">
        <f t="shared" si="20"/>
        <v>1726</v>
      </c>
      <c r="E38" s="70">
        <f t="shared" si="28"/>
        <v>1487</v>
      </c>
      <c r="F38" s="52">
        <f t="shared" si="21"/>
        <v>210459</v>
      </c>
      <c r="G38" s="52">
        <f t="shared" si="22"/>
        <v>193307</v>
      </c>
      <c r="H38" s="53">
        <f t="shared" si="23"/>
        <v>8.1498059004366645</v>
      </c>
      <c r="I38" s="70">
        <v>25834</v>
      </c>
      <c r="J38" s="70">
        <v>21893</v>
      </c>
      <c r="K38" s="70">
        <v>231</v>
      </c>
      <c r="L38" s="70">
        <v>171</v>
      </c>
      <c r="M38" s="52">
        <f t="shared" si="24"/>
        <v>26065</v>
      </c>
      <c r="N38" s="52">
        <f t="shared" si="25"/>
        <v>22064</v>
      </c>
      <c r="O38" s="53">
        <f t="shared" si="26"/>
        <v>15.350086322654901</v>
      </c>
      <c r="P38" s="12"/>
    </row>
    <row r="39" spans="1:52" ht="15" customHeight="1" x14ac:dyDescent="0.15">
      <c r="A39" s="51">
        <v>35186</v>
      </c>
      <c r="B39" s="70">
        <f t="shared" si="19"/>
        <v>217870</v>
      </c>
      <c r="C39" s="70">
        <f t="shared" si="27"/>
        <v>214725</v>
      </c>
      <c r="D39" s="70">
        <f t="shared" si="20"/>
        <v>1124</v>
      </c>
      <c r="E39" s="70">
        <f t="shared" si="28"/>
        <v>1015</v>
      </c>
      <c r="F39" s="52">
        <f t="shared" si="21"/>
        <v>218994</v>
      </c>
      <c r="G39" s="52">
        <f t="shared" si="22"/>
        <v>215740</v>
      </c>
      <c r="H39" s="53">
        <f t="shared" si="23"/>
        <v>1.485885458049079</v>
      </c>
      <c r="I39" s="70">
        <v>27071</v>
      </c>
      <c r="J39" s="70">
        <v>26168</v>
      </c>
      <c r="K39" s="70">
        <v>180</v>
      </c>
      <c r="L39" s="70">
        <v>125</v>
      </c>
      <c r="M39" s="52">
        <f t="shared" si="24"/>
        <v>27251</v>
      </c>
      <c r="N39" s="52">
        <f t="shared" si="25"/>
        <v>26293</v>
      </c>
      <c r="O39" s="53">
        <f t="shared" si="26"/>
        <v>3.5154673223000992</v>
      </c>
      <c r="P39" s="12"/>
    </row>
    <row r="40" spans="1:52" ht="15" customHeight="1" x14ac:dyDescent="0.15">
      <c r="A40" s="51">
        <v>35217</v>
      </c>
      <c r="B40" s="70">
        <f t="shared" si="19"/>
        <v>196807</v>
      </c>
      <c r="C40" s="70">
        <f t="shared" si="27"/>
        <v>212126</v>
      </c>
      <c r="D40" s="70">
        <f t="shared" si="20"/>
        <v>745</v>
      </c>
      <c r="E40" s="70">
        <f t="shared" si="28"/>
        <v>843</v>
      </c>
      <c r="F40" s="52">
        <f t="shared" si="21"/>
        <v>197552</v>
      </c>
      <c r="G40" s="52">
        <f t="shared" si="22"/>
        <v>212969</v>
      </c>
      <c r="H40" s="53">
        <f t="shared" si="23"/>
        <v>-7.8040212197294885</v>
      </c>
      <c r="I40" s="70">
        <v>25292</v>
      </c>
      <c r="J40" s="70">
        <v>24947</v>
      </c>
      <c r="K40" s="70">
        <v>148</v>
      </c>
      <c r="L40" s="70">
        <v>102</v>
      </c>
      <c r="M40" s="52">
        <f t="shared" si="24"/>
        <v>25440</v>
      </c>
      <c r="N40" s="52">
        <f t="shared" si="25"/>
        <v>25049</v>
      </c>
      <c r="O40" s="53">
        <f t="shared" si="26"/>
        <v>1.5369496855345912</v>
      </c>
      <c r="P40" s="12"/>
    </row>
    <row r="41" spans="1:52" ht="15" customHeight="1" x14ac:dyDescent="0.15">
      <c r="A41" s="51">
        <v>35247</v>
      </c>
      <c r="B41" s="70">
        <f t="shared" si="19"/>
        <v>196476</v>
      </c>
      <c r="C41" s="70">
        <f t="shared" si="27"/>
        <v>197982</v>
      </c>
      <c r="D41" s="70">
        <f t="shared" si="20"/>
        <v>576</v>
      </c>
      <c r="E41" s="70">
        <f t="shared" si="28"/>
        <v>588</v>
      </c>
      <c r="F41" s="52">
        <f t="shared" si="21"/>
        <v>197052</v>
      </c>
      <c r="G41" s="52">
        <f t="shared" si="22"/>
        <v>198570</v>
      </c>
      <c r="H41" s="53">
        <f t="shared" si="23"/>
        <v>-0.77035503318920895</v>
      </c>
      <c r="I41" s="70">
        <v>21045</v>
      </c>
      <c r="J41" s="70">
        <v>22818</v>
      </c>
      <c r="K41" s="70">
        <v>114</v>
      </c>
      <c r="L41" s="70">
        <v>110</v>
      </c>
      <c r="M41" s="52">
        <f t="shared" si="24"/>
        <v>21159</v>
      </c>
      <c r="N41" s="52">
        <f t="shared" si="25"/>
        <v>22928</v>
      </c>
      <c r="O41" s="53">
        <f t="shared" si="26"/>
        <v>-8.3605085306488967</v>
      </c>
      <c r="P41" s="12"/>
    </row>
    <row r="42" spans="1:52" ht="15" customHeight="1" x14ac:dyDescent="0.15">
      <c r="A42" s="51">
        <v>35278</v>
      </c>
      <c r="B42" s="70">
        <f t="shared" si="19"/>
        <v>222766</v>
      </c>
      <c r="C42" s="70">
        <f t="shared" si="27"/>
        <v>217739</v>
      </c>
      <c r="D42" s="70">
        <f t="shared" si="20"/>
        <v>579</v>
      </c>
      <c r="E42" s="70">
        <f t="shared" si="28"/>
        <v>483</v>
      </c>
      <c r="F42" s="52">
        <f t="shared" si="21"/>
        <v>223345</v>
      </c>
      <c r="G42" s="52">
        <f t="shared" si="22"/>
        <v>218222</v>
      </c>
      <c r="H42" s="53">
        <f t="shared" si="23"/>
        <v>2.2937607736909267</v>
      </c>
      <c r="I42" s="70">
        <v>24492</v>
      </c>
      <c r="J42" s="70">
        <v>24465</v>
      </c>
      <c r="K42" s="70">
        <v>103</v>
      </c>
      <c r="L42" s="70">
        <v>70</v>
      </c>
      <c r="M42" s="52">
        <f t="shared" si="24"/>
        <v>24595</v>
      </c>
      <c r="N42" s="52">
        <f t="shared" si="25"/>
        <v>24535</v>
      </c>
      <c r="O42" s="53">
        <f t="shared" si="26"/>
        <v>0.24395202276885547</v>
      </c>
      <c r="P42" s="12"/>
    </row>
    <row r="43" spans="1:52" ht="15" customHeight="1" x14ac:dyDescent="0.15">
      <c r="A43" s="51">
        <v>35309</v>
      </c>
      <c r="B43" s="70">
        <f t="shared" si="19"/>
        <v>240215</v>
      </c>
      <c r="C43" s="70">
        <f t="shared" si="27"/>
        <v>227570</v>
      </c>
      <c r="D43" s="70">
        <f t="shared" si="20"/>
        <v>954</v>
      </c>
      <c r="E43" s="70">
        <f t="shared" si="28"/>
        <v>671</v>
      </c>
      <c r="F43" s="52">
        <f t="shared" si="21"/>
        <v>241169</v>
      </c>
      <c r="G43" s="52">
        <f t="shared" si="22"/>
        <v>228241</v>
      </c>
      <c r="H43" s="53">
        <f t="shared" si="23"/>
        <v>5.3605562904021662</v>
      </c>
      <c r="I43" s="70">
        <v>23783</v>
      </c>
      <c r="J43" s="70">
        <v>24862</v>
      </c>
      <c r="K43" s="70">
        <v>141</v>
      </c>
      <c r="L43" s="70">
        <v>93</v>
      </c>
      <c r="M43" s="52">
        <f t="shared" si="24"/>
        <v>23924</v>
      </c>
      <c r="N43" s="52">
        <f t="shared" si="25"/>
        <v>24955</v>
      </c>
      <c r="O43" s="53">
        <f t="shared" si="26"/>
        <v>-4.3094800200635346</v>
      </c>
      <c r="P43" s="12"/>
    </row>
    <row r="44" spans="1:52" ht="15" customHeight="1" x14ac:dyDescent="0.15">
      <c r="A44" s="51">
        <v>35339</v>
      </c>
      <c r="B44" s="70">
        <f t="shared" si="19"/>
        <v>228683</v>
      </c>
      <c r="C44" s="70">
        <f t="shared" si="27"/>
        <v>244147</v>
      </c>
      <c r="D44" s="70">
        <f t="shared" si="20"/>
        <v>1800</v>
      </c>
      <c r="E44" s="70">
        <f t="shared" si="28"/>
        <v>1641</v>
      </c>
      <c r="F44" s="52">
        <f t="shared" si="21"/>
        <v>230483</v>
      </c>
      <c r="G44" s="52">
        <f t="shared" si="22"/>
        <v>245788</v>
      </c>
      <c r="H44" s="53">
        <f t="shared" si="23"/>
        <v>-6.6404029798293145</v>
      </c>
      <c r="I44" s="70">
        <v>25246</v>
      </c>
      <c r="J44" s="70">
        <v>25877</v>
      </c>
      <c r="K44" s="70">
        <v>153</v>
      </c>
      <c r="L44" s="70">
        <v>157</v>
      </c>
      <c r="M44" s="52">
        <f t="shared" si="24"/>
        <v>25399</v>
      </c>
      <c r="N44" s="52">
        <f t="shared" si="25"/>
        <v>26034</v>
      </c>
      <c r="O44" s="53">
        <f t="shared" si="26"/>
        <v>-2.5000984290720107</v>
      </c>
      <c r="P44" s="12"/>
    </row>
    <row r="45" spans="1:52" ht="15" customHeight="1" x14ac:dyDescent="0.15">
      <c r="A45" s="51">
        <v>35370</v>
      </c>
      <c r="B45" s="70">
        <f t="shared" si="19"/>
        <v>278382</v>
      </c>
      <c r="C45" s="70">
        <f t="shared" si="27"/>
        <v>276563</v>
      </c>
      <c r="D45" s="70">
        <f t="shared" si="20"/>
        <v>3365</v>
      </c>
      <c r="E45" s="70">
        <f t="shared" si="28"/>
        <v>3126</v>
      </c>
      <c r="F45" s="52">
        <f t="shared" si="21"/>
        <v>281747</v>
      </c>
      <c r="G45" s="52">
        <f t="shared" si="22"/>
        <v>279689</v>
      </c>
      <c r="H45" s="53">
        <f t="shared" si="23"/>
        <v>0.73044256016922982</v>
      </c>
      <c r="I45" s="70">
        <v>26206</v>
      </c>
      <c r="J45" s="70">
        <v>24876</v>
      </c>
      <c r="K45" s="70">
        <v>238</v>
      </c>
      <c r="L45" s="70">
        <v>200</v>
      </c>
      <c r="M45" s="52">
        <f t="shared" si="24"/>
        <v>26444</v>
      </c>
      <c r="N45" s="52">
        <f t="shared" si="25"/>
        <v>25076</v>
      </c>
      <c r="O45" s="53">
        <f t="shared" si="26"/>
        <v>5.1731961881712296</v>
      </c>
      <c r="P45" s="12"/>
    </row>
    <row r="46" spans="1:52" ht="15" customHeight="1" x14ac:dyDescent="0.15">
      <c r="A46" s="51">
        <v>35400</v>
      </c>
      <c r="B46" s="70">
        <f t="shared" si="19"/>
        <v>227154</v>
      </c>
      <c r="C46" s="70">
        <f t="shared" si="27"/>
        <v>224356</v>
      </c>
      <c r="D46" s="70">
        <f t="shared" si="20"/>
        <v>2631</v>
      </c>
      <c r="E46" s="70">
        <f t="shared" si="28"/>
        <v>2560</v>
      </c>
      <c r="F46" s="52">
        <f t="shared" si="21"/>
        <v>229785</v>
      </c>
      <c r="G46" s="52">
        <f t="shared" si="22"/>
        <v>226916</v>
      </c>
      <c r="H46" s="53">
        <f t="shared" si="23"/>
        <v>1.2485584350588594</v>
      </c>
      <c r="I46" s="70">
        <v>27915</v>
      </c>
      <c r="J46" s="70">
        <v>24542</v>
      </c>
      <c r="K46" s="70">
        <v>207</v>
      </c>
      <c r="L46" s="70">
        <v>178</v>
      </c>
      <c r="M46" s="52">
        <f t="shared" si="24"/>
        <v>28122</v>
      </c>
      <c r="N46" s="52">
        <f t="shared" si="25"/>
        <v>24720</v>
      </c>
      <c r="O46" s="53">
        <f t="shared" si="26"/>
        <v>12.097290377640281</v>
      </c>
      <c r="P46" s="12"/>
    </row>
    <row r="47" spans="1:52" ht="15" customHeight="1" x14ac:dyDescent="0.15">
      <c r="A47" s="64" t="str">
        <f>$A$19</f>
        <v>Januar bis Dezember</v>
      </c>
      <c r="B47" s="56">
        <f>SUM(B35:INDEX(B35:B46,$Q$6))</f>
        <v>2680582</v>
      </c>
      <c r="C47" s="56">
        <f t="shared" ref="C47" si="29">SUM(C35:C46)</f>
        <v>2679116</v>
      </c>
      <c r="D47" s="56">
        <f>SUM(D35:INDEX(D35:D46,$Q$6))</f>
        <v>20246</v>
      </c>
      <c r="E47" s="56">
        <f t="shared" ref="E47" si="30">SUM(E35:E46)</f>
        <v>18904</v>
      </c>
      <c r="F47" s="56">
        <f>SUM(F35:INDEX(F35:F46,$Q$6))</f>
        <v>2700828</v>
      </c>
      <c r="G47" s="56">
        <f>SUM(G35:G46)</f>
        <v>2698020</v>
      </c>
      <c r="H47" s="57">
        <f>((F47-G47)/F47)*100</f>
        <v>0.10396811644429041</v>
      </c>
      <c r="I47" s="56">
        <f>SUM(I35:INDEX(I35:I46,$Q$6))</f>
        <v>301586</v>
      </c>
      <c r="J47" s="56">
        <f t="shared" ref="J47" si="31">SUM(J35:J46)</f>
        <v>294871</v>
      </c>
      <c r="K47" s="56">
        <f>SUM(K35:INDEX(K35:K46,$Q$6))</f>
        <v>2141</v>
      </c>
      <c r="L47" s="56">
        <f t="shared" ref="L47" si="32">SUM(L35:L46)</f>
        <v>1688</v>
      </c>
      <c r="M47" s="56">
        <f>SUM(M35:INDEX(M35:M46,$Q$6))</f>
        <v>303727</v>
      </c>
      <c r="N47" s="56">
        <f>SUM(N35:N46)</f>
        <v>296559</v>
      </c>
      <c r="O47" s="57">
        <f>((M47-N47)/M47)*100</f>
        <v>2.3600140916019976</v>
      </c>
      <c r="P47" s="12"/>
    </row>
    <row r="48" spans="1:52" s="18" customFormat="1" ht="15" customHeight="1" x14ac:dyDescent="0.35">
      <c r="A48" s="58"/>
      <c r="B48" s="65" t="s">
        <v>25</v>
      </c>
      <c r="C48" s="66"/>
      <c r="D48" s="66"/>
      <c r="E48" s="66"/>
      <c r="F48" s="67"/>
      <c r="G48" s="67"/>
      <c r="H48" s="71"/>
      <c r="I48" s="69" t="s">
        <v>27</v>
      </c>
      <c r="J48" s="67"/>
      <c r="K48" s="67"/>
      <c r="L48" s="67"/>
      <c r="M48" s="67"/>
      <c r="N48" s="67"/>
      <c r="O48" s="71"/>
      <c r="P48" s="14"/>
      <c r="Q48" s="15"/>
      <c r="R48" s="15"/>
      <c r="S48" s="15"/>
      <c r="T48" s="1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23" customFormat="1" ht="15" customHeight="1" x14ac:dyDescent="0.15">
      <c r="A49" s="51">
        <v>35065</v>
      </c>
      <c r="B49" s="70">
        <v>4028809</v>
      </c>
      <c r="C49" s="70">
        <v>3787090</v>
      </c>
      <c r="D49" s="70">
        <v>8167</v>
      </c>
      <c r="E49" s="70">
        <v>7792</v>
      </c>
      <c r="F49" s="52">
        <f>SUM(B49,D49)</f>
        <v>4036976</v>
      </c>
      <c r="G49" s="52">
        <f>IF(C49&gt;1,SUM(C49,E49),"")</f>
        <v>3794882</v>
      </c>
      <c r="H49" s="53">
        <f>IF(G49="","",(((F49-G49)/F49)*100))</f>
        <v>5.9969145221571791</v>
      </c>
      <c r="I49" s="70">
        <v>79848</v>
      </c>
      <c r="J49" s="70">
        <v>72936</v>
      </c>
      <c r="K49" s="70">
        <v>29870</v>
      </c>
      <c r="L49" s="70">
        <v>29413</v>
      </c>
      <c r="M49" s="52">
        <v>109718</v>
      </c>
      <c r="N49" s="52">
        <v>102349</v>
      </c>
      <c r="O49" s="53">
        <v>-6.7163090832862427</v>
      </c>
      <c r="P49" s="12"/>
      <c r="Q49" s="20"/>
      <c r="R49" s="20"/>
      <c r="S49" s="20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15" customHeight="1" x14ac:dyDescent="0.15">
      <c r="A50" s="51">
        <v>35096</v>
      </c>
      <c r="B50" s="70">
        <v>3885853</v>
      </c>
      <c r="C50" s="70">
        <v>3370041</v>
      </c>
      <c r="D50" s="70">
        <v>7252</v>
      </c>
      <c r="E50" s="70">
        <v>6671</v>
      </c>
      <c r="F50" s="52">
        <f t="shared" ref="F50:F60" si="33">SUM(B50,D50)</f>
        <v>3893105</v>
      </c>
      <c r="G50" s="52">
        <f t="shared" ref="G50:G60" si="34">IF(C50&gt;1,SUM(C50,E50),"")</f>
        <v>3376712</v>
      </c>
      <c r="H50" s="53">
        <f t="shared" ref="H50:H60" si="35">IF(G50="","",(((F50-G50)/F50)*100))</f>
        <v>13.264296750280302</v>
      </c>
      <c r="I50" s="70">
        <v>71212</v>
      </c>
      <c r="J50" s="70">
        <v>67898</v>
      </c>
      <c r="K50" s="70">
        <v>23817</v>
      </c>
      <c r="L50" s="70">
        <v>22558</v>
      </c>
      <c r="M50" s="52">
        <v>95029</v>
      </c>
      <c r="N50" s="52">
        <v>90456</v>
      </c>
      <c r="O50" s="53">
        <v>-4.8122152185122395</v>
      </c>
      <c r="P50" s="12"/>
      <c r="Q50" s="20"/>
      <c r="R50" s="20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52" ht="15" customHeight="1" x14ac:dyDescent="0.15">
      <c r="A51" s="51">
        <v>35125</v>
      </c>
      <c r="B51" s="70">
        <v>4150661</v>
      </c>
      <c r="C51" s="70">
        <v>3938377</v>
      </c>
      <c r="D51" s="70">
        <v>6159</v>
      </c>
      <c r="E51" s="70">
        <v>5691</v>
      </c>
      <c r="F51" s="52">
        <f t="shared" si="33"/>
        <v>4156820</v>
      </c>
      <c r="G51" s="52">
        <f t="shared" si="34"/>
        <v>3944068</v>
      </c>
      <c r="H51" s="53">
        <f t="shared" si="35"/>
        <v>5.1181431960007888</v>
      </c>
      <c r="I51" s="70">
        <v>97627</v>
      </c>
      <c r="J51" s="70">
        <v>110726</v>
      </c>
      <c r="K51" s="70">
        <v>23953</v>
      </c>
      <c r="L51" s="70">
        <v>31690</v>
      </c>
      <c r="M51" s="52">
        <v>121580</v>
      </c>
      <c r="N51" s="52">
        <v>142416</v>
      </c>
      <c r="O51" s="53">
        <v>17.137687119592048</v>
      </c>
      <c r="P51" s="12"/>
      <c r="Q51" s="20"/>
      <c r="R51" s="20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52" s="5" customFormat="1" ht="15" customHeight="1" x14ac:dyDescent="0.15">
      <c r="A52" s="51">
        <v>35156</v>
      </c>
      <c r="B52" s="70">
        <v>3778663</v>
      </c>
      <c r="C52" s="70">
        <v>3426295</v>
      </c>
      <c r="D52" s="70">
        <v>3707</v>
      </c>
      <c r="E52" s="70">
        <v>3444</v>
      </c>
      <c r="F52" s="52">
        <f t="shared" si="33"/>
        <v>3782370</v>
      </c>
      <c r="G52" s="52">
        <f t="shared" si="34"/>
        <v>3429739</v>
      </c>
      <c r="H52" s="53">
        <f t="shared" si="35"/>
        <v>9.323017050156384</v>
      </c>
      <c r="I52" s="70">
        <v>139423</v>
      </c>
      <c r="J52" s="70">
        <v>115272</v>
      </c>
      <c r="K52" s="70">
        <v>35110</v>
      </c>
      <c r="L52" s="70">
        <v>31645</v>
      </c>
      <c r="M52" s="52">
        <v>174533</v>
      </c>
      <c r="N52" s="52">
        <v>146917</v>
      </c>
      <c r="O52" s="53">
        <v>-15.822795689067393</v>
      </c>
      <c r="P52" s="12"/>
      <c r="Q52" s="20"/>
      <c r="R52" s="20"/>
      <c r="S52" s="4"/>
      <c r="T52" s="3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52" s="5" customFormat="1" ht="15" customHeight="1" x14ac:dyDescent="0.15">
      <c r="A53" s="51">
        <v>35186</v>
      </c>
      <c r="B53" s="70">
        <v>4020579</v>
      </c>
      <c r="C53" s="70">
        <v>3463939</v>
      </c>
      <c r="D53" s="70">
        <v>2445</v>
      </c>
      <c r="E53" s="70">
        <v>1904</v>
      </c>
      <c r="F53" s="52">
        <f t="shared" si="33"/>
        <v>4023024</v>
      </c>
      <c r="G53" s="52">
        <f t="shared" si="34"/>
        <v>3465843</v>
      </c>
      <c r="H53" s="53">
        <f t="shared" si="35"/>
        <v>13.849805519430161</v>
      </c>
      <c r="I53" s="70">
        <v>91380</v>
      </c>
      <c r="J53" s="70">
        <v>92841</v>
      </c>
      <c r="K53" s="70">
        <v>23549</v>
      </c>
      <c r="L53" s="70">
        <v>22815</v>
      </c>
      <c r="M53" s="52">
        <v>114929</v>
      </c>
      <c r="N53" s="52">
        <v>115656</v>
      </c>
      <c r="O53" s="53">
        <v>0.63256445283610407</v>
      </c>
      <c r="P53" s="12"/>
      <c r="Q53" s="20"/>
      <c r="R53" s="20"/>
      <c r="S53" s="4"/>
      <c r="T53" s="3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52" s="5" customFormat="1" ht="15" customHeight="1" x14ac:dyDescent="0.15">
      <c r="A54" s="51">
        <v>35217</v>
      </c>
      <c r="B54" s="70">
        <v>3939451</v>
      </c>
      <c r="C54" s="70">
        <v>3617390</v>
      </c>
      <c r="D54" s="70">
        <v>2009</v>
      </c>
      <c r="E54" s="70">
        <v>1804</v>
      </c>
      <c r="F54" s="52">
        <f t="shared" si="33"/>
        <v>3941460</v>
      </c>
      <c r="G54" s="52">
        <f t="shared" si="34"/>
        <v>3619194</v>
      </c>
      <c r="H54" s="53">
        <f t="shared" si="35"/>
        <v>8.1763103012589244</v>
      </c>
      <c r="I54" s="70">
        <v>86746</v>
      </c>
      <c r="J54" s="70">
        <v>124411</v>
      </c>
      <c r="K54" s="70">
        <v>19391</v>
      </c>
      <c r="L54" s="70">
        <v>19927</v>
      </c>
      <c r="M54" s="52">
        <v>106137</v>
      </c>
      <c r="N54" s="52">
        <v>144338</v>
      </c>
      <c r="O54" s="53">
        <v>35.992161074837249</v>
      </c>
      <c r="P54" s="12"/>
      <c r="Q54" s="20"/>
      <c r="R54" s="20"/>
      <c r="S54" s="4"/>
      <c r="T54" s="3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52" s="5" customFormat="1" ht="15" customHeight="1" x14ac:dyDescent="0.15">
      <c r="A55" s="51">
        <v>35247</v>
      </c>
      <c r="B55" s="70">
        <v>3733598</v>
      </c>
      <c r="C55" s="70">
        <v>3482896</v>
      </c>
      <c r="D55" s="70">
        <v>1406</v>
      </c>
      <c r="E55" s="70">
        <v>1293</v>
      </c>
      <c r="F55" s="52">
        <f t="shared" si="33"/>
        <v>3735004</v>
      </c>
      <c r="G55" s="52">
        <f t="shared" si="34"/>
        <v>3484189</v>
      </c>
      <c r="H55" s="53">
        <f t="shared" si="35"/>
        <v>6.715253852472447</v>
      </c>
      <c r="I55" s="70">
        <v>126146</v>
      </c>
      <c r="J55" s="70">
        <v>79150</v>
      </c>
      <c r="K55" s="70">
        <v>23285</v>
      </c>
      <c r="L55" s="70">
        <v>29217</v>
      </c>
      <c r="M55" s="52">
        <v>149431</v>
      </c>
      <c r="N55" s="52">
        <v>108367</v>
      </c>
      <c r="O55" s="53">
        <v>-27.480241716912822</v>
      </c>
      <c r="P55" s="12"/>
      <c r="Q55" s="20"/>
      <c r="R55" s="20"/>
      <c r="S55" s="4"/>
      <c r="T55" s="3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52" s="5" customFormat="1" ht="15" customHeight="1" x14ac:dyDescent="0.15">
      <c r="A56" s="51">
        <v>35278</v>
      </c>
      <c r="B56" s="70">
        <v>3947975</v>
      </c>
      <c r="C56" s="70">
        <v>3768241</v>
      </c>
      <c r="D56" s="70">
        <v>1555</v>
      </c>
      <c r="E56" s="70">
        <v>1099</v>
      </c>
      <c r="F56" s="52">
        <f t="shared" si="33"/>
        <v>3949530</v>
      </c>
      <c r="G56" s="52">
        <f t="shared" si="34"/>
        <v>3769340</v>
      </c>
      <c r="H56" s="53">
        <f t="shared" si="35"/>
        <v>4.5623150096340579</v>
      </c>
      <c r="I56" s="70">
        <v>82352</v>
      </c>
      <c r="J56" s="70">
        <v>76121</v>
      </c>
      <c r="K56" s="70">
        <v>37723</v>
      </c>
      <c r="L56" s="70">
        <v>24706</v>
      </c>
      <c r="M56" s="52">
        <v>120075</v>
      </c>
      <c r="N56" s="52">
        <v>100827</v>
      </c>
      <c r="O56" s="53">
        <v>-16.029981261711434</v>
      </c>
      <c r="P56" s="12"/>
      <c r="Q56" s="20"/>
      <c r="R56" s="20"/>
      <c r="S56" s="4"/>
      <c r="T56" s="3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52" s="5" customFormat="1" ht="15" customHeight="1" x14ac:dyDescent="0.15">
      <c r="A57" s="51">
        <v>35309</v>
      </c>
      <c r="B57" s="70">
        <v>3863837</v>
      </c>
      <c r="C57" s="70">
        <v>3669784</v>
      </c>
      <c r="D57" s="70">
        <v>1982</v>
      </c>
      <c r="E57" s="70">
        <v>1446</v>
      </c>
      <c r="F57" s="52">
        <f t="shared" si="33"/>
        <v>3865819</v>
      </c>
      <c r="G57" s="52">
        <f t="shared" si="34"/>
        <v>3671230</v>
      </c>
      <c r="H57" s="53">
        <f t="shared" si="35"/>
        <v>5.0335776196454098</v>
      </c>
      <c r="I57" s="70">
        <v>88704</v>
      </c>
      <c r="J57" s="70">
        <v>83091</v>
      </c>
      <c r="K57" s="70">
        <v>31718</v>
      </c>
      <c r="L57" s="70">
        <v>28256</v>
      </c>
      <c r="M57" s="52">
        <v>120422</v>
      </c>
      <c r="N57" s="52">
        <v>111347</v>
      </c>
      <c r="O57" s="53">
        <v>-7.5359984056069473</v>
      </c>
      <c r="P57" s="12"/>
      <c r="Q57" s="20"/>
      <c r="R57" s="20"/>
      <c r="S57" s="4"/>
      <c r="T57" s="3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52" s="5" customFormat="1" ht="15" customHeight="1" x14ac:dyDescent="0.15">
      <c r="A58" s="51">
        <v>35339</v>
      </c>
      <c r="B58" s="70">
        <v>3803446</v>
      </c>
      <c r="C58" s="70">
        <v>3737171</v>
      </c>
      <c r="D58" s="70">
        <v>4354</v>
      </c>
      <c r="E58" s="70">
        <v>3237</v>
      </c>
      <c r="F58" s="52">
        <f t="shared" si="33"/>
        <v>3807800</v>
      </c>
      <c r="G58" s="52">
        <f t="shared" si="34"/>
        <v>3740408</v>
      </c>
      <c r="H58" s="53">
        <f t="shared" si="35"/>
        <v>1.7698408529859762</v>
      </c>
      <c r="I58" s="70">
        <v>84981</v>
      </c>
      <c r="J58" s="70">
        <v>81362</v>
      </c>
      <c r="K58" s="70">
        <v>54569</v>
      </c>
      <c r="L58" s="70">
        <v>50680</v>
      </c>
      <c r="M58" s="52">
        <v>139550</v>
      </c>
      <c r="N58" s="52">
        <v>132042</v>
      </c>
      <c r="O58" s="53">
        <v>-5.3801504836975989</v>
      </c>
      <c r="P58" s="12"/>
      <c r="Q58" s="4"/>
      <c r="R58" s="4"/>
      <c r="S58" s="4"/>
      <c r="T58" s="3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52" s="5" customFormat="1" ht="15" customHeight="1" x14ac:dyDescent="0.15">
      <c r="A59" s="51">
        <v>35370</v>
      </c>
      <c r="B59" s="70">
        <v>4083571</v>
      </c>
      <c r="C59" s="70">
        <v>3989134</v>
      </c>
      <c r="D59" s="70">
        <v>8990</v>
      </c>
      <c r="E59" s="70">
        <v>6905</v>
      </c>
      <c r="F59" s="52">
        <f t="shared" si="33"/>
        <v>4092561</v>
      </c>
      <c r="G59" s="52">
        <f t="shared" si="34"/>
        <v>3996039</v>
      </c>
      <c r="H59" s="53">
        <f t="shared" si="35"/>
        <v>2.3584743147383751</v>
      </c>
      <c r="I59" s="70">
        <v>88592</v>
      </c>
      <c r="J59" s="70">
        <v>91304</v>
      </c>
      <c r="K59" s="70">
        <v>68503</v>
      </c>
      <c r="L59" s="70">
        <v>65583</v>
      </c>
      <c r="M59" s="52">
        <v>157095</v>
      </c>
      <c r="N59" s="52">
        <v>156887</v>
      </c>
      <c r="O59" s="53">
        <v>-0.13240395938762806</v>
      </c>
      <c r="P59" s="12"/>
      <c r="Q59" s="4"/>
      <c r="R59" s="4"/>
      <c r="S59" s="4"/>
      <c r="T59" s="3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52" s="5" customFormat="1" ht="15" customHeight="1" x14ac:dyDescent="0.15">
      <c r="A60" s="51">
        <v>35400</v>
      </c>
      <c r="B60" s="70">
        <v>3877081</v>
      </c>
      <c r="C60" s="70">
        <v>3573300</v>
      </c>
      <c r="D60" s="70">
        <v>7547</v>
      </c>
      <c r="E60" s="70">
        <v>6723</v>
      </c>
      <c r="F60" s="52">
        <f t="shared" si="33"/>
        <v>3884628</v>
      </c>
      <c r="G60" s="52">
        <f t="shared" si="34"/>
        <v>3580023</v>
      </c>
      <c r="H60" s="53">
        <f t="shared" si="35"/>
        <v>7.841291366895363</v>
      </c>
      <c r="I60" s="70">
        <v>110592</v>
      </c>
      <c r="J60" s="70">
        <v>100029</v>
      </c>
      <c r="K60" s="70">
        <v>55655</v>
      </c>
      <c r="L60" s="70">
        <v>61556</v>
      </c>
      <c r="M60" s="52">
        <v>166247</v>
      </c>
      <c r="N60" s="52">
        <v>161585</v>
      </c>
      <c r="O60" s="53">
        <v>-2.8042611295241437</v>
      </c>
      <c r="P60" s="12"/>
      <c r="Q60" s="4"/>
      <c r="R60" s="4"/>
      <c r="S60" s="4"/>
      <c r="T60" s="3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52" s="5" customFormat="1" ht="15" customHeight="1" x14ac:dyDescent="0.15">
      <c r="A61" s="72" t="str">
        <f>$A$19</f>
        <v>Januar bis Dezember</v>
      </c>
      <c r="B61" s="73">
        <f>SUM(B49:INDEX(B49:B60,$Q$6))</f>
        <v>47113524</v>
      </c>
      <c r="C61" s="73">
        <f t="shared" ref="C61" si="36">SUM(C49:C60)</f>
        <v>43823658</v>
      </c>
      <c r="D61" s="73">
        <f>SUM(D49:INDEX(D49:D60,$Q$6))</f>
        <v>55573</v>
      </c>
      <c r="E61" s="73">
        <f t="shared" ref="E61" si="37">SUM(E49:E60)</f>
        <v>48009</v>
      </c>
      <c r="F61" s="73">
        <f>SUM(F49:INDEX(F49:F60,$Q$6))</f>
        <v>47169097</v>
      </c>
      <c r="G61" s="73">
        <f>SUM(G49:G60)</f>
        <v>43871667</v>
      </c>
      <c r="H61" s="74">
        <f>((F61-G61)/F61)*100</f>
        <v>6.9906574637203676</v>
      </c>
      <c r="I61" s="73">
        <v>1147603</v>
      </c>
      <c r="J61" s="73">
        <v>1095141</v>
      </c>
      <c r="K61" s="73">
        <v>427143</v>
      </c>
      <c r="L61" s="73">
        <v>418046</v>
      </c>
      <c r="M61" s="73">
        <v>1574746</v>
      </c>
      <c r="N61" s="73">
        <v>1513187</v>
      </c>
      <c r="O61" s="74">
        <v>-3.9091383626311815</v>
      </c>
      <c r="P61" s="12"/>
      <c r="Q61" s="4"/>
      <c r="R61" s="4"/>
      <c r="S61" s="4"/>
      <c r="T61" s="3"/>
    </row>
    <row r="62" spans="1:52" s="5" customFormat="1" ht="10.5" customHeight="1" x14ac:dyDescent="0.15">
      <c r="A62" s="75" t="s">
        <v>29</v>
      </c>
      <c r="B62" s="25"/>
      <c r="C62" s="25"/>
      <c r="D62" s="25"/>
      <c r="E62" s="25"/>
      <c r="F62" s="26"/>
      <c r="G62" s="6"/>
      <c r="H62" s="6"/>
      <c r="I62" s="6"/>
      <c r="J62" s="6"/>
      <c r="K62" s="6"/>
      <c r="L62" s="6"/>
      <c r="M62" s="6"/>
      <c r="N62" s="6"/>
      <c r="P62" s="3"/>
      <c r="Q62" s="4"/>
      <c r="R62" s="4"/>
      <c r="S62" s="4"/>
      <c r="T62" s="3"/>
    </row>
    <row r="63" spans="1:52" s="5" customFormat="1" ht="10.5" customHeight="1" x14ac:dyDescent="0.15">
      <c r="A63" s="75" t="s">
        <v>26</v>
      </c>
      <c r="B63" s="25"/>
      <c r="C63" s="25"/>
      <c r="D63" s="25"/>
      <c r="E63" s="25"/>
      <c r="F63" s="27"/>
      <c r="G63" s="6"/>
      <c r="H63" s="6"/>
      <c r="I63" s="6"/>
      <c r="J63" s="6"/>
      <c r="K63" s="6"/>
      <c r="L63" s="6"/>
      <c r="M63" s="6"/>
      <c r="N63" s="6"/>
      <c r="O63" s="6"/>
      <c r="P63" s="3"/>
      <c r="Q63" s="4"/>
      <c r="R63" s="4"/>
      <c r="S63" s="4"/>
      <c r="T63" s="3"/>
    </row>
    <row r="64" spans="1:52" s="5" customFormat="1" x14ac:dyDescent="0.15">
      <c r="B64" s="25"/>
      <c r="C64" s="25"/>
      <c r="D64" s="25"/>
      <c r="E64" s="25"/>
      <c r="F64" s="27"/>
      <c r="G64" s="25"/>
      <c r="H64" s="6"/>
      <c r="I64" s="6"/>
      <c r="J64" s="6"/>
      <c r="K64" s="6"/>
      <c r="L64" s="6"/>
      <c r="M64" s="6"/>
      <c r="N64" s="6"/>
      <c r="O64" s="6"/>
      <c r="P64" s="3"/>
      <c r="Q64" s="4"/>
      <c r="R64" s="4"/>
      <c r="S64" s="4"/>
      <c r="T64" s="3"/>
    </row>
    <row r="65" spans="2:20" s="5" customFormat="1" x14ac:dyDescent="0.15">
      <c r="B65" s="25"/>
      <c r="C65" s="25"/>
      <c r="D65" s="25"/>
      <c r="E65" s="25"/>
      <c r="F65" s="27"/>
      <c r="G65" s="6"/>
      <c r="H65" s="6"/>
      <c r="I65" s="6"/>
      <c r="J65" s="6"/>
      <c r="K65" s="6"/>
      <c r="L65" s="6"/>
      <c r="M65" s="6"/>
      <c r="N65" s="6"/>
      <c r="O65" s="6"/>
      <c r="P65" s="3"/>
      <c r="Q65" s="4"/>
      <c r="R65" s="4"/>
      <c r="S65" s="4"/>
      <c r="T65" s="3"/>
    </row>
    <row r="66" spans="2:20" s="5" customFormat="1" x14ac:dyDescent="0.15">
      <c r="B66" s="25"/>
      <c r="C66" s="25"/>
      <c r="D66" s="25"/>
      <c r="E66" s="25"/>
      <c r="F66" s="27"/>
      <c r="G66" s="6"/>
      <c r="H66" s="6"/>
      <c r="I66" s="6"/>
      <c r="J66" s="6"/>
      <c r="K66" s="6"/>
      <c r="L66" s="6"/>
      <c r="M66" s="6"/>
      <c r="N66" s="6"/>
      <c r="O66" s="6"/>
      <c r="P66" s="3"/>
      <c r="Q66" s="4"/>
      <c r="R66" s="4"/>
      <c r="S66" s="4"/>
      <c r="T66" s="3"/>
    </row>
    <row r="67" spans="2:20" s="5" customFormat="1" x14ac:dyDescent="0.15">
      <c r="B67" s="25"/>
      <c r="C67" s="25"/>
      <c r="D67" s="25"/>
      <c r="E67" s="25"/>
      <c r="F67" s="27"/>
      <c r="G67" s="6"/>
      <c r="H67" s="6"/>
      <c r="I67" s="6"/>
      <c r="J67" s="6"/>
      <c r="K67" s="6"/>
      <c r="L67" s="6"/>
      <c r="M67" s="6"/>
      <c r="N67" s="6"/>
      <c r="O67" s="6"/>
      <c r="P67" s="3"/>
      <c r="Q67" s="4"/>
      <c r="R67" s="4"/>
      <c r="S67" s="4"/>
      <c r="T67" s="3"/>
    </row>
    <row r="68" spans="2:20" s="5" customFormat="1" x14ac:dyDescent="0.15">
      <c r="B68" s="25"/>
      <c r="C68" s="25"/>
      <c r="D68" s="25"/>
      <c r="E68" s="25"/>
      <c r="F68" s="6"/>
      <c r="G68" s="6"/>
      <c r="H68" s="6"/>
      <c r="I68" s="6"/>
      <c r="J68" s="6"/>
      <c r="K68" s="6"/>
      <c r="L68" s="6"/>
      <c r="M68" s="6"/>
      <c r="N68" s="6"/>
      <c r="O68" s="6"/>
      <c r="P68" s="3"/>
      <c r="Q68" s="4"/>
      <c r="R68" s="4"/>
      <c r="S68" s="4"/>
      <c r="T68" s="3"/>
    </row>
    <row r="69" spans="2:20" s="5" customFormat="1" x14ac:dyDescent="0.15">
      <c r="B69" s="25"/>
      <c r="C69" s="25"/>
      <c r="D69" s="25"/>
      <c r="E69" s="25"/>
      <c r="F69" s="28"/>
      <c r="G69" s="6"/>
      <c r="H69" s="6"/>
      <c r="I69" s="6"/>
      <c r="J69" s="6"/>
      <c r="K69" s="6"/>
      <c r="L69" s="6"/>
      <c r="M69" s="6"/>
      <c r="N69" s="6"/>
      <c r="O69" s="6"/>
      <c r="P69" s="3"/>
      <c r="Q69" s="4"/>
      <c r="R69" s="4"/>
      <c r="S69" s="4"/>
      <c r="T69" s="3"/>
    </row>
    <row r="70" spans="2:20" s="5" customFormat="1" x14ac:dyDescent="0.15">
      <c r="B70" s="25"/>
      <c r="C70" s="25"/>
      <c r="D70" s="25"/>
      <c r="E70" s="25"/>
      <c r="F70" s="28"/>
      <c r="G70" s="6"/>
      <c r="H70" s="6"/>
      <c r="I70" s="6"/>
      <c r="J70" s="6"/>
      <c r="K70" s="6"/>
      <c r="L70" s="6"/>
      <c r="M70" s="6"/>
      <c r="N70" s="6"/>
      <c r="O70" s="6"/>
      <c r="P70" s="3"/>
      <c r="Q70" s="4"/>
      <c r="R70" s="4"/>
      <c r="S70" s="4"/>
      <c r="T70" s="3"/>
    </row>
    <row r="71" spans="2:20" s="5" customFormat="1" x14ac:dyDescent="0.15">
      <c r="B71" s="25"/>
      <c r="C71" s="25"/>
      <c r="D71" s="25"/>
      <c r="E71" s="25"/>
      <c r="F71" s="28"/>
      <c r="G71" s="6"/>
      <c r="H71" s="6"/>
      <c r="I71" s="6"/>
      <c r="J71" s="6"/>
      <c r="K71" s="6"/>
      <c r="L71" s="6"/>
      <c r="M71" s="6"/>
      <c r="N71" s="6"/>
      <c r="O71" s="6"/>
      <c r="P71" s="3"/>
      <c r="Q71" s="4"/>
      <c r="R71" s="4"/>
      <c r="S71" s="4"/>
      <c r="T71" s="3"/>
    </row>
    <row r="72" spans="2:20" s="5" customFormat="1" x14ac:dyDescent="0.15">
      <c r="B72" s="25"/>
      <c r="C72" s="25"/>
      <c r="D72" s="25"/>
      <c r="E72" s="25"/>
      <c r="F72" s="28"/>
      <c r="G72" s="6"/>
      <c r="H72" s="6"/>
      <c r="I72" s="6"/>
      <c r="J72" s="6"/>
      <c r="K72" s="6"/>
      <c r="L72" s="6"/>
      <c r="M72" s="6"/>
      <c r="N72" s="6"/>
      <c r="O72" s="6"/>
      <c r="P72" s="3"/>
      <c r="Q72" s="4"/>
      <c r="R72" s="4"/>
      <c r="S72" s="4"/>
      <c r="T72" s="3"/>
    </row>
    <row r="73" spans="2:20" s="5" customFormat="1" x14ac:dyDescent="0.15">
      <c r="B73" s="25"/>
      <c r="C73" s="25"/>
      <c r="D73" s="25"/>
      <c r="E73" s="25"/>
      <c r="F73" s="28"/>
      <c r="G73" s="6"/>
      <c r="H73" s="6"/>
      <c r="I73" s="6"/>
      <c r="J73" s="6"/>
      <c r="K73" s="6"/>
      <c r="L73" s="6"/>
      <c r="M73" s="6"/>
      <c r="N73" s="6"/>
      <c r="O73" s="6"/>
      <c r="P73" s="3"/>
      <c r="Q73" s="4"/>
      <c r="R73" s="4"/>
      <c r="S73" s="4"/>
      <c r="T73" s="3"/>
    </row>
    <row r="74" spans="2:20" s="5" customFormat="1" x14ac:dyDescent="0.15">
      <c r="B74" s="25"/>
      <c r="C74" s="25"/>
      <c r="D74" s="25"/>
      <c r="E74" s="25"/>
      <c r="F74" s="28"/>
      <c r="G74" s="6"/>
      <c r="H74" s="6"/>
      <c r="I74" s="6"/>
      <c r="J74" s="6"/>
      <c r="K74" s="6"/>
      <c r="L74" s="6"/>
      <c r="M74" s="6"/>
      <c r="N74" s="6"/>
      <c r="O74" s="6"/>
      <c r="P74" s="3"/>
      <c r="Q74" s="4"/>
      <c r="R74" s="4"/>
      <c r="S74" s="4"/>
      <c r="T74" s="3"/>
    </row>
    <row r="75" spans="2:20" s="5" customFormat="1" x14ac:dyDescent="0.15">
      <c r="B75" s="25"/>
      <c r="C75" s="25"/>
      <c r="D75" s="25"/>
      <c r="E75" s="25"/>
      <c r="F75" s="28"/>
      <c r="G75" s="6"/>
      <c r="H75" s="6"/>
      <c r="I75" s="6"/>
      <c r="J75" s="6"/>
      <c r="K75" s="6"/>
      <c r="L75" s="6"/>
      <c r="M75" s="6"/>
      <c r="N75" s="6"/>
      <c r="O75" s="6"/>
      <c r="P75" s="3"/>
      <c r="Q75" s="4"/>
      <c r="R75" s="4"/>
      <c r="S75" s="4"/>
      <c r="T75" s="3"/>
    </row>
    <row r="76" spans="2:20" s="5" customFormat="1" x14ac:dyDescent="0.15">
      <c r="B76" s="25"/>
      <c r="C76" s="25"/>
      <c r="D76" s="25"/>
      <c r="E76" s="28"/>
      <c r="F76" s="28"/>
      <c r="G76" s="6"/>
      <c r="H76" s="6"/>
      <c r="I76" s="6"/>
      <c r="J76" s="6"/>
      <c r="K76" s="6"/>
      <c r="L76" s="6"/>
      <c r="M76" s="6"/>
      <c r="N76" s="6"/>
      <c r="O76" s="6"/>
      <c r="P76" s="3"/>
      <c r="Q76" s="4"/>
      <c r="R76" s="4"/>
      <c r="S76" s="4"/>
      <c r="T76" s="3"/>
    </row>
    <row r="77" spans="2:20" s="5" customFormat="1" x14ac:dyDescent="0.15">
      <c r="B77" s="25"/>
      <c r="C77" s="25"/>
      <c r="D77" s="25"/>
      <c r="E77" s="25"/>
      <c r="F77" s="28"/>
      <c r="G77" s="6"/>
      <c r="H77" s="6"/>
      <c r="I77" s="6"/>
      <c r="J77" s="6"/>
      <c r="K77" s="6"/>
      <c r="L77" s="6"/>
      <c r="M77" s="6"/>
      <c r="N77" s="6"/>
      <c r="O77" s="6"/>
      <c r="P77" s="3"/>
      <c r="Q77" s="4"/>
      <c r="R77" s="4"/>
      <c r="S77" s="4"/>
      <c r="T77" s="3"/>
    </row>
    <row r="78" spans="2:20" s="5" customFormat="1" x14ac:dyDescent="0.15">
      <c r="B78" s="25"/>
      <c r="C78" s="25"/>
      <c r="D78" s="25"/>
      <c r="E78" s="25"/>
      <c r="F78" s="28"/>
      <c r="G78" s="6"/>
      <c r="H78" s="6"/>
      <c r="I78" s="6"/>
      <c r="J78" s="6"/>
      <c r="K78" s="6"/>
      <c r="L78" s="6"/>
      <c r="M78" s="6"/>
      <c r="N78" s="6"/>
      <c r="O78" s="6"/>
      <c r="P78" s="3"/>
      <c r="Q78" s="4"/>
      <c r="R78" s="4"/>
      <c r="S78" s="4"/>
      <c r="T78" s="3"/>
    </row>
  </sheetData>
  <mergeCells count="2">
    <mergeCell ref="A4:A5"/>
    <mergeCell ref="D4:E4"/>
  </mergeCells>
  <pageMargins left="0.78740157480314965" right="0.78740157480314965" top="0.39370078740157483" bottom="0.19685039370078741" header="0.51181102362204722" footer="0.51181102362204722"/>
  <pageSetup paperSize="9" scale="71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0203160</vt:lpstr>
      <vt:lpstr>'0203160'!Druckbereich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2024-02-26T08:42:42Z</dcterms:created>
  <dcterms:modified xsi:type="dcterms:W3CDTF">2024-03-14T07:41:38Z</dcterms:modified>
</cp:coreProperties>
</file>